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esktop\"/>
    </mc:Choice>
  </mc:AlternateContent>
  <xr:revisionPtr revIDLastSave="0" documentId="13_ncr:1_{42566E5D-C731-46BB-84C0-AF7AC0EF8181}" xr6:coauthVersionLast="47" xr6:coauthVersionMax="47" xr10:uidLastSave="{00000000-0000-0000-0000-000000000000}"/>
  <bookViews>
    <workbookView xWindow="-120" yWindow="-120" windowWidth="29040" windowHeight="15840" xr2:uid="{6FB1F8E7-7968-48F5-9445-F3AD84DE5ACD}"/>
  </bookViews>
  <sheets>
    <sheet name="Sheet1" sheetId="1" r:id="rId1"/>
  </sheets>
  <definedNames>
    <definedName name="_xlnm.Print_Area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8" i="1" l="1"/>
  <c r="AV158" i="1" l="1" a="1"/>
  <c r="AV158" i="1" s="1"/>
  <c r="AV157" i="1" a="1"/>
  <c r="AV157" i="1" s="1"/>
  <c r="AV156" i="1" a="1"/>
  <c r="AV156" i="1" s="1"/>
  <c r="AV155" i="1" a="1"/>
  <c r="AV155" i="1" s="1"/>
  <c r="AV154" i="1" a="1"/>
  <c r="AV154" i="1" s="1"/>
  <c r="AV153" i="1" a="1"/>
  <c r="AV153" i="1" s="1"/>
  <c r="AV152" i="1" a="1"/>
  <c r="AV152" i="1" s="1"/>
  <c r="AV151" i="1" a="1"/>
  <c r="AV151" i="1" s="1"/>
  <c r="AV150" i="1" a="1"/>
  <c r="AV150" i="1" s="1"/>
  <c r="AV149" i="1" a="1"/>
  <c r="AV149" i="1" s="1"/>
  <c r="AV148" i="1" a="1"/>
  <c r="AV148" i="1" s="1"/>
  <c r="AV147" i="1" a="1"/>
  <c r="AV147" i="1" s="1"/>
  <c r="AV146" i="1" a="1"/>
  <c r="AV146" i="1" s="1"/>
  <c r="AV159" i="1" a="1"/>
  <c r="AV159" i="1" s="1"/>
  <c r="AV160" i="1" a="1"/>
  <c r="AV160" i="1" s="1"/>
  <c r="AV161" i="1" a="1"/>
  <c r="AV161" i="1" s="1"/>
  <c r="AV162" i="1" a="1"/>
  <c r="AV162" i="1" s="1"/>
  <c r="E182" i="1" l="1" a="1"/>
  <c r="E182" i="1" s="1"/>
  <c r="E204" i="1" a="1"/>
  <c r="E204" i="1" s="1"/>
  <c r="E203" i="1" a="1"/>
  <c r="E203" i="1" s="1"/>
  <c r="AT77" i="1"/>
  <c r="BG50" i="1"/>
  <c r="BH50" i="1" s="1"/>
  <c r="BG51" i="1"/>
  <c r="BH51" i="1" s="1"/>
  <c r="BG52" i="1"/>
  <c r="BH52" i="1" s="1"/>
  <c r="BG54" i="1"/>
  <c r="BH54" i="1" s="1"/>
  <c r="AE65" i="1"/>
  <c r="AF65" i="1" s="1"/>
  <c r="AE66" i="1"/>
  <c r="AF66" i="1" s="1"/>
  <c r="AE67" i="1"/>
  <c r="AF67" i="1" s="1"/>
  <c r="AL91" i="1"/>
  <c r="AJ91" i="1"/>
  <c r="AH91" i="1"/>
  <c r="AL90" i="1"/>
  <c r="AJ90" i="1"/>
  <c r="AH90" i="1"/>
  <c r="AL89" i="1"/>
  <c r="AJ89" i="1"/>
  <c r="AH89" i="1"/>
  <c r="AL88" i="1" a="1"/>
  <c r="AL88" i="1" s="1"/>
  <c r="AJ88" i="1" a="1"/>
  <c r="AJ88" i="1" s="1"/>
  <c r="AH88" i="1" a="1"/>
  <c r="AH88" i="1" s="1"/>
  <c r="BI74" i="1"/>
  <c r="BI73" i="1"/>
  <c r="BI72" i="1"/>
  <c r="BI71" i="1"/>
  <c r="BI70" i="1"/>
  <c r="BI69" i="1"/>
  <c r="BI68" i="1"/>
  <c r="BI67" i="1"/>
  <c r="BI66" i="1"/>
  <c r="BI65" i="1"/>
  <c r="BI64" i="1"/>
  <c r="BI63" i="1"/>
  <c r="BI62" i="1"/>
  <c r="BI61" i="1"/>
  <c r="BI60" i="1"/>
  <c r="BI59" i="1"/>
  <c r="BI58" i="1"/>
  <c r="BI57" i="1"/>
  <c r="BI56" i="1"/>
  <c r="BI55" i="1"/>
  <c r="BI54" i="1"/>
  <c r="BI53" i="1"/>
  <c r="BI52" i="1"/>
  <c r="BI51" i="1"/>
  <c r="BI50" i="1"/>
  <c r="BG72" i="1"/>
  <c r="BH72" i="1" s="1"/>
  <c r="BG69" i="1"/>
  <c r="BH69" i="1" s="1"/>
  <c r="BG66" i="1"/>
  <c r="BH66" i="1" s="1"/>
  <c r="BG61" i="1"/>
  <c r="BH61" i="1" s="1"/>
  <c r="BG58" i="1"/>
  <c r="BH58" i="1" s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7" i="1"/>
  <c r="AG56" i="1"/>
  <c r="AG55" i="1"/>
  <c r="AG54" i="1"/>
  <c r="AG53" i="1"/>
  <c r="AG52" i="1"/>
  <c r="AG51" i="1"/>
  <c r="AG50" i="1"/>
  <c r="AE73" i="1"/>
  <c r="AF73" i="1" s="1"/>
  <c r="AE72" i="1"/>
  <c r="AF72" i="1" s="1"/>
  <c r="AE71" i="1"/>
  <c r="AF71" i="1" s="1"/>
  <c r="AE70" i="1"/>
  <c r="AF70" i="1" s="1"/>
  <c r="AE68" i="1"/>
  <c r="AF68" i="1" s="1"/>
  <c r="AE62" i="1"/>
  <c r="AF62" i="1" s="1"/>
  <c r="AE59" i="1"/>
  <c r="AE60" i="1" s="1"/>
  <c r="AE56" i="1"/>
  <c r="AF56" i="1" s="1"/>
  <c r="AE53" i="1"/>
  <c r="AF53" i="1" s="1"/>
  <c r="AE50" i="1"/>
  <c r="AE51" i="1" s="1"/>
  <c r="N36" i="1"/>
  <c r="L26" i="1" a="1"/>
  <c r="L26" i="1" s="1"/>
  <c r="AH109" i="1" a="1"/>
  <c r="AH109" i="1" s="1"/>
  <c r="AH108" i="1" a="1"/>
  <c r="AH108" i="1" s="1"/>
  <c r="AH107" i="1" a="1"/>
  <c r="AH107" i="1" s="1"/>
  <c r="AH106" i="1" a="1"/>
  <c r="AH106" i="1" s="1"/>
  <c r="AH105" i="1" a="1"/>
  <c r="AH105" i="1" s="1"/>
  <c r="AH104" i="1" a="1"/>
  <c r="AH104" i="1" s="1"/>
  <c r="AH103" i="1" a="1"/>
  <c r="AH103" i="1" s="1"/>
  <c r="AH102" i="1" a="1"/>
  <c r="AH102" i="1" s="1"/>
  <c r="AH101" i="1" a="1"/>
  <c r="AH101" i="1" s="1"/>
  <c r="AH100" i="1" a="1"/>
  <c r="AH100" i="1" s="1"/>
  <c r="AH99" i="1" a="1"/>
  <c r="AH99" i="1" s="1"/>
  <c r="AH98" i="1" a="1"/>
  <c r="AH98" i="1" s="1"/>
  <c r="AJ23" i="1" l="1"/>
  <c r="AR23" i="1" s="1"/>
  <c r="AE54" i="1"/>
  <c r="BG70" i="1"/>
  <c r="BH70" i="1" s="1"/>
  <c r="BJ70" i="1" s="1"/>
  <c r="AF50" i="1"/>
  <c r="AH50" i="1" s="1"/>
  <c r="AE69" i="1"/>
  <c r="AF69" i="1" s="1"/>
  <c r="AH69" i="1" s="1"/>
  <c r="BG62" i="1"/>
  <c r="BH62" i="1" s="1"/>
  <c r="BJ62" i="1" s="1"/>
  <c r="AF59" i="1"/>
  <c r="AH59" i="1" s="1"/>
  <c r="AE52" i="1"/>
  <c r="AF52" i="1" s="1"/>
  <c r="AH52" i="1" s="1"/>
  <c r="AF51" i="1"/>
  <c r="AH51" i="1" s="1"/>
  <c r="AF60" i="1"/>
  <c r="AH60" i="1" s="1"/>
  <c r="AE61" i="1"/>
  <c r="AF61" i="1" s="1"/>
  <c r="AH61" i="1" s="1"/>
  <c r="BG59" i="1"/>
  <c r="BG67" i="1"/>
  <c r="BG55" i="1"/>
  <c r="BG56" i="1" s="1"/>
  <c r="BG57" i="1" s="1"/>
  <c r="BH57" i="1" s="1"/>
  <c r="BJ57" i="1" s="1"/>
  <c r="BG53" i="1"/>
  <c r="BH53" i="1" s="1"/>
  <c r="BJ53" i="1" s="1"/>
  <c r="AE57" i="1"/>
  <c r="BG73" i="1"/>
  <c r="AE63" i="1"/>
  <c r="BJ54" i="1"/>
  <c r="BJ72" i="1"/>
  <c r="BJ69" i="1"/>
  <c r="BJ66" i="1"/>
  <c r="BJ61" i="1"/>
  <c r="BJ58" i="1"/>
  <c r="BJ52" i="1"/>
  <c r="BJ51" i="1"/>
  <c r="BJ50" i="1"/>
  <c r="AH72" i="1"/>
  <c r="AH70" i="1"/>
  <c r="AH68" i="1"/>
  <c r="AH67" i="1"/>
  <c r="AH66" i="1"/>
  <c r="AH62" i="1"/>
  <c r="AH53" i="1"/>
  <c r="AH73" i="1"/>
  <c r="AH71" i="1"/>
  <c r="AH65" i="1"/>
  <c r="AH56" i="1"/>
  <c r="AF57" i="1" l="1"/>
  <c r="AH57" i="1" s="1"/>
  <c r="AE58" i="1"/>
  <c r="AF58" i="1" s="1"/>
  <c r="AH58" i="1" s="1"/>
  <c r="BG71" i="1"/>
  <c r="BH71" i="1" s="1"/>
  <c r="BJ71" i="1" s="1"/>
  <c r="AI14" i="1"/>
  <c r="AP14" i="1" s="1"/>
  <c r="Z25" i="1" s="1"/>
  <c r="BG63" i="1"/>
  <c r="BG64" i="1" s="1"/>
  <c r="AF54" i="1"/>
  <c r="AH54" i="1" s="1"/>
  <c r="AE55" i="1"/>
  <c r="AF55" i="1" s="1"/>
  <c r="AH55" i="1" s="1"/>
  <c r="BH67" i="1"/>
  <c r="BJ67" i="1" s="1"/>
  <c r="BG68" i="1"/>
  <c r="BH68" i="1" s="1"/>
  <c r="BJ68" i="1" s="1"/>
  <c r="BG74" i="1"/>
  <c r="BH74" i="1" s="1"/>
  <c r="BJ74" i="1" s="1"/>
  <c r="BH73" i="1"/>
  <c r="BJ73" i="1" s="1"/>
  <c r="BH55" i="1"/>
  <c r="BJ55" i="1" s="1"/>
  <c r="BH59" i="1"/>
  <c r="BJ59" i="1" s="1"/>
  <c r="BG60" i="1"/>
  <c r="BH60" i="1" s="1"/>
  <c r="BJ60" i="1" s="1"/>
  <c r="BH56" i="1"/>
  <c r="BJ56" i="1" s="1"/>
  <c r="AF63" i="1"/>
  <c r="AH63" i="1" s="1"/>
  <c r="AE64" i="1"/>
  <c r="AF64" i="1" s="1"/>
  <c r="AH64" i="1" s="1"/>
  <c r="BH63" i="1" l="1"/>
  <c r="BJ63" i="1" s="1"/>
  <c r="AQ78" i="1"/>
  <c r="AI17" i="1"/>
  <c r="AP17" i="1" s="1"/>
  <c r="AJ20" i="1"/>
  <c r="AQ20" i="1" s="1"/>
  <c r="BH64" i="1"/>
  <c r="BJ64" i="1" s="1"/>
  <c r="BG65" i="1"/>
  <c r="BH65" i="1" s="1"/>
  <c r="BJ65" i="1" s="1"/>
  <c r="L7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<sst xmlns="http://schemas.openxmlformats.org/spreadsheetml/2006/main" count="550" uniqueCount="372">
  <si>
    <t>tablo.1.2 ortamın nem oranına göre kullanım sınıfları</t>
  </si>
  <si>
    <t>kullanım sınıfı</t>
  </si>
  <si>
    <t>ortalama nem içeriği</t>
  </si>
  <si>
    <t xml:space="preserve"> =&lt; 12</t>
  </si>
  <si>
    <t xml:space="preserve"> =&lt; 20</t>
  </si>
  <si>
    <t>iklim koşulları</t>
  </si>
  <si>
    <r>
      <t>maks.%65 bağıl ortam nemi (20</t>
    </r>
    <r>
      <rPr>
        <sz val="8"/>
        <color theme="1"/>
        <rFont val="Symbol"/>
        <family val="1"/>
        <charset val="2"/>
      </rPr>
      <t>°</t>
    </r>
    <r>
      <rPr>
        <sz val="8"/>
        <color theme="1"/>
        <rFont val="Arial"/>
        <family val="2"/>
        <charset val="162"/>
      </rPr>
      <t xml:space="preserve"> için)</t>
    </r>
  </si>
  <si>
    <r>
      <t>maks.%85 bağıl ortam nemi (20</t>
    </r>
    <r>
      <rPr>
        <sz val="8"/>
        <color theme="1"/>
        <rFont val="Symbol"/>
        <family val="1"/>
        <charset val="2"/>
      </rPr>
      <t>°</t>
    </r>
    <r>
      <rPr>
        <sz val="8"/>
        <color theme="1"/>
        <rFont val="Arial"/>
        <family val="2"/>
        <charset val="162"/>
      </rPr>
      <t xml:space="preserve"> için)</t>
    </r>
  </si>
  <si>
    <t>kullanım sınıfı 1 ve 2 dışında</t>
  </si>
  <si>
    <t>temel yük birleşim</t>
  </si>
  <si>
    <t>masif ahşap</t>
  </si>
  <si>
    <t>tutkallı lamine ahşap</t>
  </si>
  <si>
    <t>lamine levha ahşap LVL,kontraplak,OSB</t>
  </si>
  <si>
    <t>yonga levhalar</t>
  </si>
  <si>
    <t>lif levhalar,sert</t>
  </si>
  <si>
    <t>lif levhalar,orta</t>
  </si>
  <si>
    <t>lif levhalar,MDF</t>
  </si>
  <si>
    <t>lif levhalar,yumuşak</t>
  </si>
  <si>
    <t>çapraz lamine ahşap CLT</t>
  </si>
  <si>
    <t>birleşimler</t>
  </si>
  <si>
    <t>delikli metal plaka bağlantı elemanları</t>
  </si>
  <si>
    <t>kazara oluşan tasarım durumu yük birleşimi</t>
  </si>
  <si>
    <r>
      <t>(</t>
    </r>
    <r>
      <rPr>
        <sz val="8"/>
        <color theme="1"/>
        <rFont val="Symbol"/>
        <family val="1"/>
        <charset val="2"/>
      </rPr>
      <t>W</t>
    </r>
    <r>
      <rPr>
        <sz val="8"/>
        <color theme="1"/>
        <rFont val="Arial"/>
        <family val="2"/>
        <charset val="162"/>
      </rPr>
      <t>)</t>
    </r>
  </si>
  <si>
    <t>nem durumu</t>
  </si>
  <si>
    <t>az</t>
  </si>
  <si>
    <t>orta</t>
  </si>
  <si>
    <t>çok</t>
  </si>
  <si>
    <r>
      <t>nem durumu düzeltme katsayısı (C</t>
    </r>
    <r>
      <rPr>
        <vertAlign val="subscript"/>
        <sz val="8"/>
        <color theme="1"/>
        <rFont val="Arial"/>
        <family val="2"/>
        <charset val="162"/>
      </rPr>
      <t>N</t>
    </r>
    <r>
      <rPr>
        <sz val="8"/>
        <color theme="1"/>
        <rFont val="Arial"/>
        <family val="2"/>
        <charset val="162"/>
      </rPr>
      <t>)</t>
    </r>
  </si>
  <si>
    <t>açıklama</t>
  </si>
  <si>
    <t>ahşabın nem içeriği %12 den az (KS1)</t>
  </si>
  <si>
    <t>ahşabın nem içeriği %12 den fazla %20 den az (KS2)</t>
  </si>
  <si>
    <t>ahşabın nem içeriği %20 den fazla (KS3)</t>
  </si>
  <si>
    <t>malzeme</t>
  </si>
  <si>
    <t>nem durumu katsayıları</t>
  </si>
  <si>
    <r>
      <t>yük etki süresi katsayıları, C</t>
    </r>
    <r>
      <rPr>
        <vertAlign val="subscript"/>
        <sz val="8"/>
        <color theme="1"/>
        <rFont val="Arial"/>
        <family val="2"/>
        <charset val="162"/>
      </rPr>
      <t>Y</t>
    </r>
  </si>
  <si>
    <t>kalıcı etki</t>
  </si>
  <si>
    <t>orta süreli etki</t>
  </si>
  <si>
    <t>anlık etki</t>
  </si>
  <si>
    <t>tabakalı ahşap elamanlar</t>
  </si>
  <si>
    <t>çapraz lamine ahşap (CLT)</t>
  </si>
  <si>
    <t>lamine levha ahşap (LVL)</t>
  </si>
  <si>
    <t>OSB</t>
  </si>
  <si>
    <t>yonga levha</t>
  </si>
  <si>
    <t>lif levha, sert</t>
  </si>
  <si>
    <t>lif levha, orta sert ve MDF</t>
  </si>
  <si>
    <t>(nem durumu az)</t>
  </si>
  <si>
    <t>KS1</t>
  </si>
  <si>
    <t>(nem durumu orta)</t>
  </si>
  <si>
    <t>(nem durumu çok)</t>
  </si>
  <si>
    <t>kontrplak</t>
  </si>
  <si>
    <t>lif levalar, sert</t>
  </si>
  <si>
    <t>lif levalar, orta</t>
  </si>
  <si>
    <t>lif levalar, MDF</t>
  </si>
  <si>
    <t>standart</t>
  </si>
  <si>
    <t>TS EN 14080</t>
  </si>
  <si>
    <t>TS EN 14374</t>
  </si>
  <si>
    <t>TS EN 14279 + A1</t>
  </si>
  <si>
    <t>TS EN 14081-1 + A1</t>
  </si>
  <si>
    <t>TS EN 636:2012 + A1</t>
  </si>
  <si>
    <t>bölüm 1</t>
  </si>
  <si>
    <t>bölüm 2</t>
  </si>
  <si>
    <t>bölüm 3</t>
  </si>
  <si>
    <t>TS EN 300</t>
  </si>
  <si>
    <t>OSB/2</t>
  </si>
  <si>
    <t>OSB/3, OSB/4</t>
  </si>
  <si>
    <t>TS EN 312</t>
  </si>
  <si>
    <t>bölüm 4</t>
  </si>
  <si>
    <t>bölüm 5</t>
  </si>
  <si>
    <t>bölüm 6</t>
  </si>
  <si>
    <t>bölüm 7</t>
  </si>
  <si>
    <t>TS 64-2 EN 622-2</t>
  </si>
  <si>
    <t>HB.LA,HB.LA1</t>
  </si>
  <si>
    <t>HB.LA2</t>
  </si>
  <si>
    <t>TS 64-2 EN 622-3</t>
  </si>
  <si>
    <t>MHB.LA1,HB.HLA2</t>
  </si>
  <si>
    <t>MHB.HLS1,MHB.HLS2</t>
  </si>
  <si>
    <t>TS EN 622-5</t>
  </si>
  <si>
    <t>MDF.LA</t>
  </si>
  <si>
    <t>MDF.HLS</t>
  </si>
  <si>
    <t>KS3</t>
  </si>
  <si>
    <t>KS2</t>
  </si>
  <si>
    <t xml:space="preserve"> --</t>
  </si>
  <si>
    <t>binalara etkiyen yükler</t>
  </si>
  <si>
    <t>kategori A: ev ,konut alanları</t>
  </si>
  <si>
    <t>kategori B: ofis alanları</t>
  </si>
  <si>
    <t>kategori C: kongre alanları</t>
  </si>
  <si>
    <t>kategori D: alışveriş alanları</t>
  </si>
  <si>
    <t>kategori E: depolama alanları</t>
  </si>
  <si>
    <t>kategori F: trafiğe açık alanlar (araç ağırlığı =&lt; 30 KN)</t>
  </si>
  <si>
    <t>kategori G: trafiğe açık alanlar (30 KN &lt; araç ağırlığı =&lt; 160 KN)</t>
  </si>
  <si>
    <t>kategori H: çatılar</t>
  </si>
  <si>
    <t>binalara etkiyen kar yükü</t>
  </si>
  <si>
    <t>ortalama kotu H &gt; 1000 m olan yerler</t>
  </si>
  <si>
    <t>ortalama kotu H =&lt; 1000 m olan yerler</t>
  </si>
  <si>
    <t>binalara etkiyen rüzgar yükü ( &gt;= 0,5 KN/m² ; &gt;= 28 m/s ; TS498 )</t>
  </si>
  <si>
    <t>binalardaki sıcaklık etkisi (yangın haricinde)</t>
  </si>
  <si>
    <r>
      <rPr>
        <sz val="8"/>
        <color theme="1"/>
        <rFont val="Symbol"/>
        <family val="1"/>
        <charset val="2"/>
      </rPr>
      <t>y</t>
    </r>
    <r>
      <rPr>
        <vertAlign val="subscript"/>
        <sz val="8"/>
        <color theme="1"/>
        <rFont val="Arial"/>
        <family val="2"/>
        <charset val="162"/>
      </rPr>
      <t>2</t>
    </r>
  </si>
  <si>
    <r>
      <rPr>
        <sz val="8"/>
        <color theme="1"/>
        <rFont val="Symbol"/>
        <family val="1"/>
        <charset val="2"/>
      </rPr>
      <t>y</t>
    </r>
    <r>
      <rPr>
        <vertAlign val="subscript"/>
        <sz val="8"/>
        <color theme="1"/>
        <rFont val="Arial"/>
        <family val="2"/>
        <charset val="162"/>
      </rPr>
      <t>1</t>
    </r>
  </si>
  <si>
    <r>
      <rPr>
        <sz val="8"/>
        <color theme="1"/>
        <rFont val="Symbol"/>
        <family val="1"/>
        <charset val="2"/>
      </rPr>
      <t>y</t>
    </r>
    <r>
      <rPr>
        <vertAlign val="subscript"/>
        <sz val="8"/>
        <color theme="1"/>
        <rFont val="Arial"/>
        <family val="2"/>
        <charset val="162"/>
      </rPr>
      <t>o</t>
    </r>
  </si>
  <si>
    <t>T14</t>
  </si>
  <si>
    <t>T14.5</t>
  </si>
  <si>
    <t>D18</t>
  </si>
  <si>
    <r>
      <t>f</t>
    </r>
    <r>
      <rPr>
        <vertAlign val="subscript"/>
        <sz val="8"/>
        <color theme="1"/>
        <rFont val="Arial"/>
        <family val="2"/>
        <charset val="162"/>
      </rPr>
      <t>m,k</t>
    </r>
  </si>
  <si>
    <r>
      <t>f</t>
    </r>
    <r>
      <rPr>
        <vertAlign val="subscript"/>
        <sz val="8"/>
        <color theme="1"/>
        <rFont val="Arial"/>
        <family val="2"/>
        <charset val="162"/>
      </rPr>
      <t>t,0,k</t>
    </r>
  </si>
  <si>
    <r>
      <t>f</t>
    </r>
    <r>
      <rPr>
        <vertAlign val="subscript"/>
        <sz val="8"/>
        <color theme="1"/>
        <rFont val="Arial"/>
        <family val="2"/>
        <charset val="162"/>
      </rPr>
      <t>t,90,k</t>
    </r>
  </si>
  <si>
    <r>
      <t>f</t>
    </r>
    <r>
      <rPr>
        <vertAlign val="subscript"/>
        <sz val="8"/>
        <color theme="1"/>
        <rFont val="Arial"/>
        <family val="2"/>
        <charset val="162"/>
      </rPr>
      <t>c,0,k</t>
    </r>
  </si>
  <si>
    <r>
      <t>f</t>
    </r>
    <r>
      <rPr>
        <vertAlign val="subscript"/>
        <sz val="8"/>
        <color theme="1"/>
        <rFont val="Arial"/>
        <family val="2"/>
        <charset val="162"/>
      </rPr>
      <t>c,90,k</t>
    </r>
  </si>
  <si>
    <r>
      <t>f</t>
    </r>
    <r>
      <rPr>
        <vertAlign val="subscript"/>
        <sz val="8"/>
        <color theme="1"/>
        <rFont val="Arial"/>
        <family val="2"/>
        <charset val="162"/>
      </rPr>
      <t>v,k</t>
    </r>
  </si>
  <si>
    <r>
      <t>E</t>
    </r>
    <r>
      <rPr>
        <vertAlign val="subscript"/>
        <sz val="8"/>
        <color theme="1"/>
        <rFont val="Arial"/>
        <family val="2"/>
        <charset val="162"/>
      </rPr>
      <t>O,ort</t>
    </r>
  </si>
  <si>
    <t>(MPa)</t>
  </si>
  <si>
    <t>(GPa)</t>
  </si>
  <si>
    <r>
      <t>E</t>
    </r>
    <r>
      <rPr>
        <vertAlign val="subscript"/>
        <sz val="8"/>
        <color theme="1"/>
        <rFont val="Arial"/>
        <family val="2"/>
        <charset val="162"/>
      </rPr>
      <t>0,05</t>
    </r>
  </si>
  <si>
    <r>
      <t>E</t>
    </r>
    <r>
      <rPr>
        <vertAlign val="subscript"/>
        <sz val="8"/>
        <color theme="1"/>
        <rFont val="Arial"/>
        <family val="2"/>
        <charset val="162"/>
      </rPr>
      <t>90,ort</t>
    </r>
  </si>
  <si>
    <r>
      <t>G</t>
    </r>
    <r>
      <rPr>
        <vertAlign val="subscript"/>
        <sz val="8"/>
        <color theme="1"/>
        <rFont val="Arial"/>
        <family val="2"/>
        <charset val="162"/>
      </rPr>
      <t>ort</t>
    </r>
  </si>
  <si>
    <t>(kg/m3)</t>
  </si>
  <si>
    <r>
      <rPr>
        <sz val="8"/>
        <color theme="1"/>
        <rFont val="Symbol"/>
        <family val="1"/>
        <charset val="2"/>
      </rPr>
      <t>r</t>
    </r>
    <r>
      <rPr>
        <vertAlign val="subscript"/>
        <sz val="8"/>
        <color theme="1"/>
        <rFont val="Arial"/>
        <family val="2"/>
        <charset val="162"/>
      </rPr>
      <t>ort</t>
    </r>
  </si>
  <si>
    <r>
      <rPr>
        <sz val="8"/>
        <color theme="1"/>
        <rFont val="Symbol"/>
        <family val="1"/>
        <charset val="2"/>
      </rPr>
      <t>r</t>
    </r>
    <r>
      <rPr>
        <vertAlign val="subscript"/>
        <sz val="8"/>
        <color theme="1"/>
        <rFont val="Arial"/>
        <family val="2"/>
        <charset val="162"/>
      </rPr>
      <t>k</t>
    </r>
  </si>
  <si>
    <t>D24</t>
  </si>
  <si>
    <t>D27</t>
  </si>
  <si>
    <t>D30</t>
  </si>
  <si>
    <t>D35</t>
  </si>
  <si>
    <t>D40</t>
  </si>
  <si>
    <t>D45</t>
  </si>
  <si>
    <t>D50</t>
  </si>
  <si>
    <t>D55</t>
  </si>
  <si>
    <t>D60</t>
  </si>
  <si>
    <t>D65</t>
  </si>
  <si>
    <t>D70</t>
  </si>
  <si>
    <t>D75</t>
  </si>
  <si>
    <t>D80</t>
  </si>
  <si>
    <t>tablo 2.1 sert ağaçların (meşe , kayın , akça ağaç v.b.) mekanik özellikleri</t>
  </si>
  <si>
    <t>tablo 2.2 yumuşak ağaçların (ladin , çam , köknar, karaçam v.b.) mekanik özellikleri</t>
  </si>
  <si>
    <t>C14</t>
  </si>
  <si>
    <t>C16</t>
  </si>
  <si>
    <t>C18</t>
  </si>
  <si>
    <t>C20</t>
  </si>
  <si>
    <t>C22</t>
  </si>
  <si>
    <t>C24</t>
  </si>
  <si>
    <t>C27</t>
  </si>
  <si>
    <t>C30</t>
  </si>
  <si>
    <t>C35</t>
  </si>
  <si>
    <t>C40</t>
  </si>
  <si>
    <t>C45</t>
  </si>
  <si>
    <t>C50</t>
  </si>
  <si>
    <t>T8</t>
  </si>
  <si>
    <t>T9</t>
  </si>
  <si>
    <t>T10</t>
  </si>
  <si>
    <t>T11</t>
  </si>
  <si>
    <t>T12</t>
  </si>
  <si>
    <t>T13</t>
  </si>
  <si>
    <t>T15</t>
  </si>
  <si>
    <t>T16</t>
  </si>
  <si>
    <t>T18</t>
  </si>
  <si>
    <t>T21</t>
  </si>
  <si>
    <t>T22</t>
  </si>
  <si>
    <t>T24</t>
  </si>
  <si>
    <t>T26</t>
  </si>
  <si>
    <t>T27</t>
  </si>
  <si>
    <t>T28</t>
  </si>
  <si>
    <t>T30</t>
  </si>
  <si>
    <t>tablo 2.3 yumuşak ağaçların çekme dayanımına göre mekanik özellikleri</t>
  </si>
  <si>
    <r>
      <t>f</t>
    </r>
    <r>
      <rPr>
        <vertAlign val="subscript"/>
        <sz val="8"/>
        <color theme="1"/>
        <rFont val="Arial"/>
        <family val="2"/>
        <charset val="162"/>
      </rPr>
      <t>m,k</t>
    </r>
    <r>
      <rPr>
        <sz val="8"/>
        <color theme="1"/>
        <rFont val="Arial"/>
        <family val="2"/>
        <charset val="162"/>
      </rPr>
      <t xml:space="preserve">  =</t>
    </r>
  </si>
  <si>
    <t>N/mm²</t>
  </si>
  <si>
    <t>(karakteristik eğilme dayanımı)</t>
  </si>
  <si>
    <r>
      <t>f</t>
    </r>
    <r>
      <rPr>
        <vertAlign val="subscript"/>
        <sz val="8"/>
        <color theme="1"/>
        <rFont val="Arial"/>
        <family val="2"/>
        <charset val="162"/>
      </rPr>
      <t>t,0,k</t>
    </r>
    <r>
      <rPr>
        <sz val="8"/>
        <color theme="1"/>
        <rFont val="Arial"/>
        <family val="2"/>
        <charset val="162"/>
      </rPr>
      <t xml:space="preserve"> =</t>
    </r>
  </si>
  <si>
    <t>(liflere paralel doğrultudaki karakteristik çekme dayanımı)</t>
  </si>
  <si>
    <r>
      <t>f</t>
    </r>
    <r>
      <rPr>
        <vertAlign val="subscript"/>
        <sz val="8"/>
        <color theme="1"/>
        <rFont val="Arial"/>
        <family val="2"/>
        <charset val="162"/>
      </rPr>
      <t>t,90,k</t>
    </r>
    <r>
      <rPr>
        <sz val="8"/>
        <color theme="1"/>
        <rFont val="Arial"/>
        <family val="2"/>
        <charset val="162"/>
      </rPr>
      <t xml:space="preserve"> =</t>
    </r>
  </si>
  <si>
    <t>(liflere dik doğrultudaki karakteristik çekme dayanımı)</t>
  </si>
  <si>
    <t>(liflere paralel doğrultudaki karakteristik basınç dayanımı)</t>
  </si>
  <si>
    <r>
      <t>f</t>
    </r>
    <r>
      <rPr>
        <vertAlign val="subscript"/>
        <sz val="8"/>
        <color theme="1"/>
        <rFont val="Arial"/>
        <family val="2"/>
        <charset val="162"/>
      </rPr>
      <t>c,0,k</t>
    </r>
    <r>
      <rPr>
        <sz val="8"/>
        <color theme="1"/>
        <rFont val="Arial"/>
        <family val="2"/>
        <charset val="162"/>
      </rPr>
      <t xml:space="preserve"> =</t>
    </r>
  </si>
  <si>
    <t>(liflere dik doğrultudaki karakteristik basınç dayanımı)</t>
  </si>
  <si>
    <r>
      <t>f</t>
    </r>
    <r>
      <rPr>
        <vertAlign val="subscript"/>
        <sz val="8"/>
        <color theme="1"/>
        <rFont val="Arial"/>
        <family val="2"/>
        <charset val="162"/>
      </rPr>
      <t>v,k</t>
    </r>
    <r>
      <rPr>
        <sz val="8"/>
        <color theme="1"/>
        <rFont val="Arial"/>
        <family val="2"/>
        <charset val="162"/>
      </rPr>
      <t xml:space="preserve">   =</t>
    </r>
  </si>
  <si>
    <r>
      <t>f</t>
    </r>
    <r>
      <rPr>
        <vertAlign val="subscript"/>
        <sz val="8"/>
        <color theme="1"/>
        <rFont val="Arial"/>
        <family val="2"/>
        <charset val="162"/>
      </rPr>
      <t>c,90,k</t>
    </r>
    <r>
      <rPr>
        <sz val="8"/>
        <color theme="1"/>
        <rFont val="Arial"/>
        <family val="2"/>
        <charset val="162"/>
      </rPr>
      <t>=</t>
    </r>
  </si>
  <si>
    <t>(karakteristik kayma dayanımı)</t>
  </si>
  <si>
    <r>
      <t>E</t>
    </r>
    <r>
      <rPr>
        <vertAlign val="subscript"/>
        <sz val="8"/>
        <color theme="1"/>
        <rFont val="Arial"/>
        <family val="2"/>
        <charset val="162"/>
      </rPr>
      <t>O,ort</t>
    </r>
    <r>
      <rPr>
        <sz val="8"/>
        <color theme="1"/>
        <rFont val="Arial"/>
        <family val="2"/>
        <charset val="162"/>
      </rPr>
      <t xml:space="preserve"> =</t>
    </r>
  </si>
  <si>
    <t>KN/mm²</t>
  </si>
  <si>
    <t>(liflere paralel doğrultudaki ortalama elastisite modülü)</t>
  </si>
  <si>
    <r>
      <t>E</t>
    </r>
    <r>
      <rPr>
        <vertAlign val="subscript"/>
        <sz val="8"/>
        <color theme="1"/>
        <rFont val="Arial"/>
        <family val="2"/>
        <charset val="162"/>
      </rPr>
      <t>0,05</t>
    </r>
    <r>
      <rPr>
        <sz val="8"/>
        <color theme="1"/>
        <rFont val="Arial"/>
        <family val="2"/>
        <charset val="162"/>
      </rPr>
      <t xml:space="preserve"> =</t>
    </r>
  </si>
  <si>
    <t>(liflere paralel doğrultudaki %5 lik karakteristik elastisite modülü)</t>
  </si>
  <si>
    <r>
      <t>E</t>
    </r>
    <r>
      <rPr>
        <vertAlign val="subscript"/>
        <sz val="8"/>
        <color theme="1"/>
        <rFont val="Arial"/>
        <family val="2"/>
        <charset val="162"/>
      </rPr>
      <t>90,ort</t>
    </r>
    <r>
      <rPr>
        <sz val="8"/>
        <color theme="1"/>
        <rFont val="Arial"/>
        <family val="2"/>
        <charset val="162"/>
      </rPr>
      <t xml:space="preserve"> =</t>
    </r>
  </si>
  <si>
    <t>(liflere dik doğrultudaki ortalama elastisite modülü)</t>
  </si>
  <si>
    <r>
      <t>G</t>
    </r>
    <r>
      <rPr>
        <vertAlign val="subscript"/>
        <sz val="8"/>
        <color theme="1"/>
        <rFont val="Arial"/>
        <family val="2"/>
        <charset val="162"/>
      </rPr>
      <t>ort</t>
    </r>
    <r>
      <rPr>
        <sz val="8"/>
        <color theme="1"/>
        <rFont val="Arial"/>
        <family val="2"/>
        <charset val="162"/>
      </rPr>
      <t xml:space="preserve"> =</t>
    </r>
  </si>
  <si>
    <t>kg/m3</t>
  </si>
  <si>
    <t>(ortalama kayma modülü)</t>
  </si>
  <si>
    <r>
      <rPr>
        <sz val="8"/>
        <color theme="1"/>
        <rFont val="Symbol"/>
        <family val="1"/>
        <charset val="2"/>
      </rPr>
      <t>r</t>
    </r>
    <r>
      <rPr>
        <vertAlign val="subscript"/>
        <sz val="8"/>
        <color theme="1"/>
        <rFont val="Arial"/>
        <family val="2"/>
        <charset val="162"/>
      </rPr>
      <t>k</t>
    </r>
    <r>
      <rPr>
        <sz val="8"/>
        <color theme="1"/>
        <rFont val="Arial"/>
        <family val="1"/>
        <charset val="2"/>
      </rPr>
      <t xml:space="preserve"> =</t>
    </r>
  </si>
  <si>
    <t>(karakteristik yoğunluk)</t>
  </si>
  <si>
    <r>
      <rPr>
        <sz val="8"/>
        <color theme="1"/>
        <rFont val="Symbol"/>
        <family val="1"/>
        <charset val="2"/>
      </rPr>
      <t>r</t>
    </r>
    <r>
      <rPr>
        <vertAlign val="subscript"/>
        <sz val="8"/>
        <color theme="1"/>
        <rFont val="Arial"/>
        <family val="2"/>
        <charset val="162"/>
      </rPr>
      <t>ort</t>
    </r>
    <r>
      <rPr>
        <sz val="8"/>
        <color theme="1"/>
        <rFont val="Arial"/>
        <family val="1"/>
        <charset val="2"/>
      </rPr>
      <t xml:space="preserve"> =</t>
    </r>
  </si>
  <si>
    <t>(ortalama yoğunluk)</t>
  </si>
  <si>
    <t xml:space="preserve"> &gt; 20</t>
  </si>
  <si>
    <t>tablo 1.5 yük etki süresi tanımları</t>
  </si>
  <si>
    <t>yük etki süresi</t>
  </si>
  <si>
    <r>
      <t>yük etki süresi  düzeltme katsayısı, C</t>
    </r>
    <r>
      <rPr>
        <vertAlign val="subscript"/>
        <sz val="8"/>
        <color theme="1"/>
        <rFont val="Arial"/>
        <family val="2"/>
        <charset val="162"/>
      </rPr>
      <t>Y</t>
    </r>
  </si>
  <si>
    <t>malzeme cinsine ve nem durumuna göre değişmektedir.</t>
  </si>
  <si>
    <t>yük 6 aydan fazla etki etmektedir.(zati, hareketli yük vs.)</t>
  </si>
  <si>
    <t>yük 1 hafta - 6 ay arası etkimektedir.(kar yükü vs.)</t>
  </si>
  <si>
    <t>yük anlık durumdan 1 haftaya kadar etki etmektedir.(rüzgar ve deprem yükleri vs.)</t>
  </si>
  <si>
    <t>nem durumuna göre kullanım sınıfı =</t>
  </si>
  <si>
    <r>
      <t xml:space="preserve">kısmi güvenlik katsayısı   </t>
    </r>
    <r>
      <rPr>
        <sz val="8"/>
        <color theme="1"/>
        <rFont val="Symbol"/>
        <family val="1"/>
        <charset val="2"/>
      </rPr>
      <t>W</t>
    </r>
    <r>
      <rPr>
        <sz val="8"/>
        <color theme="1"/>
        <rFont val="Arial"/>
        <family val="2"/>
        <charset val="162"/>
      </rPr>
      <t xml:space="preserve"> =</t>
    </r>
  </si>
  <si>
    <t>nem durumu =</t>
  </si>
  <si>
    <r>
      <t>nem durumu düzeltme katsayısı  C</t>
    </r>
    <r>
      <rPr>
        <vertAlign val="subscript"/>
        <sz val="8"/>
        <color theme="1"/>
        <rFont val="Arial"/>
        <family val="2"/>
        <charset val="162"/>
      </rPr>
      <t>N</t>
    </r>
    <r>
      <rPr>
        <sz val="8"/>
        <color theme="1"/>
        <rFont val="Arial"/>
        <family val="2"/>
        <charset val="162"/>
      </rPr>
      <t xml:space="preserve"> =</t>
    </r>
  </si>
  <si>
    <r>
      <t>C</t>
    </r>
    <r>
      <rPr>
        <vertAlign val="subscript"/>
        <sz val="8"/>
        <color theme="1"/>
        <rFont val="Arial"/>
        <family val="2"/>
        <charset val="162"/>
      </rPr>
      <t>N</t>
    </r>
  </si>
  <si>
    <t>masif</t>
  </si>
  <si>
    <r>
      <t>yük etki süresi katsayıları  C</t>
    </r>
    <r>
      <rPr>
        <vertAlign val="subscript"/>
        <sz val="8"/>
        <color theme="1"/>
        <rFont val="Arial"/>
        <family val="2"/>
        <charset val="162"/>
      </rPr>
      <t>Y</t>
    </r>
    <r>
      <rPr>
        <sz val="8"/>
        <color theme="1"/>
        <rFont val="Arial"/>
        <family val="2"/>
        <charset val="162"/>
      </rPr>
      <t xml:space="preserve"> =</t>
    </r>
  </si>
  <si>
    <t>yük etki süresi =</t>
  </si>
  <si>
    <t>OSB/3 ve 4</t>
  </si>
  <si>
    <t>malzeme =</t>
  </si>
  <si>
    <t>standart =</t>
  </si>
  <si>
    <r>
      <t>düzeltme katsayısı   k</t>
    </r>
    <r>
      <rPr>
        <vertAlign val="subscript"/>
        <sz val="8"/>
        <color theme="1"/>
        <rFont val="Arial"/>
        <family val="2"/>
        <charset val="162"/>
      </rPr>
      <t>def</t>
    </r>
    <r>
      <rPr>
        <sz val="8"/>
        <color theme="1"/>
        <rFont val="Arial"/>
        <family val="2"/>
        <charset val="162"/>
      </rPr>
      <t xml:space="preserve"> =</t>
    </r>
  </si>
  <si>
    <t>E</t>
  </si>
  <si>
    <t>binaya etkiyen yük kategori =</t>
  </si>
  <si>
    <t>binaya etkiyen kar yükü =</t>
  </si>
  <si>
    <t>ort.kot H=&lt;1000m.</t>
  </si>
  <si>
    <t>kar =</t>
  </si>
  <si>
    <t>rüzgar =</t>
  </si>
  <si>
    <t>sıcaklık etkisi =</t>
  </si>
  <si>
    <t>A</t>
  </si>
  <si>
    <t>B</t>
  </si>
  <si>
    <t>C</t>
  </si>
  <si>
    <t>D</t>
  </si>
  <si>
    <t>F</t>
  </si>
  <si>
    <t>G</t>
  </si>
  <si>
    <t>H</t>
  </si>
  <si>
    <r>
      <rPr>
        <sz val="8"/>
        <color theme="1"/>
        <rFont val="Symbol"/>
        <family val="1"/>
        <charset val="2"/>
      </rPr>
      <t>y</t>
    </r>
    <r>
      <rPr>
        <vertAlign val="subscript"/>
        <sz val="8"/>
        <color theme="1"/>
        <rFont val="Arial"/>
        <family val="2"/>
        <charset val="162"/>
      </rPr>
      <t>o</t>
    </r>
    <r>
      <rPr>
        <sz val="8"/>
        <color theme="1"/>
        <rFont val="Arial"/>
        <family val="1"/>
        <charset val="2"/>
      </rPr>
      <t xml:space="preserve"> </t>
    </r>
    <r>
      <rPr>
        <sz val="8"/>
        <color theme="1"/>
        <rFont val="Arial"/>
        <family val="2"/>
        <charset val="162"/>
      </rPr>
      <t>=</t>
    </r>
    <r>
      <rPr>
        <sz val="8"/>
        <color theme="1"/>
        <rFont val="Arial"/>
        <family val="1"/>
        <charset val="2"/>
      </rPr>
      <t xml:space="preserve"> hareketli / değişken yük için birleşim katsayısı</t>
    </r>
  </si>
  <si>
    <r>
      <rPr>
        <sz val="8"/>
        <color theme="1"/>
        <rFont val="Symbol"/>
        <family val="1"/>
        <charset val="2"/>
      </rPr>
      <t>y</t>
    </r>
    <r>
      <rPr>
        <vertAlign val="subscript"/>
        <sz val="8"/>
        <color theme="1"/>
        <rFont val="Arial"/>
        <family val="2"/>
        <charset val="162"/>
      </rPr>
      <t>1</t>
    </r>
    <r>
      <rPr>
        <sz val="8"/>
        <color theme="1"/>
        <rFont val="Arial"/>
        <family val="1"/>
        <charset val="2"/>
      </rPr>
      <t xml:space="preserve"> </t>
    </r>
    <r>
      <rPr>
        <sz val="8"/>
        <color theme="1"/>
        <rFont val="Arial"/>
        <family val="2"/>
        <charset val="162"/>
      </rPr>
      <t>=</t>
    </r>
    <r>
      <rPr>
        <sz val="8"/>
        <color theme="1"/>
        <rFont val="Arial"/>
        <family val="1"/>
        <charset val="2"/>
      </rPr>
      <t xml:space="preserve"> hareketli / değişken yük için süreklilik / sıklık katsayısı</t>
    </r>
  </si>
  <si>
    <r>
      <rPr>
        <sz val="8"/>
        <color theme="1"/>
        <rFont val="Symbol"/>
        <family val="1"/>
        <charset val="2"/>
      </rPr>
      <t>y</t>
    </r>
    <r>
      <rPr>
        <vertAlign val="subscript"/>
        <sz val="8"/>
        <color theme="1"/>
        <rFont val="Arial"/>
        <family val="2"/>
        <charset val="162"/>
      </rPr>
      <t>2</t>
    </r>
    <r>
      <rPr>
        <sz val="8"/>
        <color theme="1"/>
        <rFont val="Arial"/>
        <family val="1"/>
        <charset val="2"/>
      </rPr>
      <t xml:space="preserve"> </t>
    </r>
    <r>
      <rPr>
        <sz val="8"/>
        <color theme="1"/>
        <rFont val="Arial"/>
        <family val="2"/>
        <charset val="162"/>
      </rPr>
      <t>=</t>
    </r>
    <r>
      <rPr>
        <sz val="8"/>
        <color theme="1"/>
        <rFont val="Arial"/>
        <family val="1"/>
        <charset val="2"/>
      </rPr>
      <t xml:space="preserve"> hareketli / değişken yük için kalıcı-uzun süreli etki katsayısı</t>
    </r>
  </si>
  <si>
    <t>etkiler</t>
  </si>
  <si>
    <t>gurup A</t>
  </si>
  <si>
    <t>elverişsiz şartlar</t>
  </si>
  <si>
    <t>elverişli şartlar</t>
  </si>
  <si>
    <t>kalıcı / zati yük</t>
  </si>
  <si>
    <t>birincil hareketli/değişken yük</t>
  </si>
  <si>
    <t>eşlik eden ikincil hareketli / değişken yükler</t>
  </si>
  <si>
    <t>gurup B</t>
  </si>
  <si>
    <t>birincil hareketli / değişken yük</t>
  </si>
  <si>
    <t>eşlik eden ikincil değişken / hareketli yükler</t>
  </si>
  <si>
    <t>veya aşağıdakilerin en elverişsizi</t>
  </si>
  <si>
    <t xml:space="preserve"> 0,85*1,35</t>
  </si>
  <si>
    <t>gurup C</t>
  </si>
  <si>
    <r>
      <t xml:space="preserve"> </t>
    </r>
    <r>
      <rPr>
        <sz val="8"/>
        <color theme="1"/>
        <rFont val="Symbol"/>
        <family val="1"/>
        <charset val="2"/>
      </rPr>
      <t>g</t>
    </r>
    <r>
      <rPr>
        <vertAlign val="subscript"/>
        <sz val="8"/>
        <color theme="1"/>
        <rFont val="Arial"/>
        <family val="2"/>
        <charset val="162"/>
      </rPr>
      <t>G,j</t>
    </r>
    <r>
      <rPr>
        <sz val="8"/>
        <color theme="1"/>
        <rFont val="Arial"/>
        <family val="2"/>
        <charset val="162"/>
      </rPr>
      <t xml:space="preserve"> =</t>
    </r>
  </si>
  <si>
    <r>
      <rPr>
        <sz val="8"/>
        <color theme="1"/>
        <rFont val="Symbol"/>
        <family val="1"/>
        <charset val="2"/>
      </rPr>
      <t>g</t>
    </r>
    <r>
      <rPr>
        <vertAlign val="subscript"/>
        <sz val="8"/>
        <color theme="1"/>
        <rFont val="Arial"/>
        <family val="2"/>
        <charset val="162"/>
      </rPr>
      <t xml:space="preserve">Q,i  </t>
    </r>
    <r>
      <rPr>
        <sz val="8"/>
        <color theme="1"/>
        <rFont val="Arial"/>
        <family val="2"/>
        <charset val="162"/>
      </rPr>
      <t>=</t>
    </r>
  </si>
  <si>
    <t xml:space="preserve"> /</t>
  </si>
  <si>
    <r>
      <t xml:space="preserve">) </t>
    </r>
    <r>
      <rPr>
        <vertAlign val="superscript"/>
        <sz val="8"/>
        <color theme="1"/>
        <rFont val="Arial"/>
        <family val="2"/>
        <charset val="162"/>
      </rPr>
      <t>0,2</t>
    </r>
    <r>
      <rPr>
        <sz val="8"/>
        <color theme="1"/>
        <rFont val="Arial"/>
        <family val="2"/>
        <charset val="162"/>
      </rPr>
      <t xml:space="preserve"> ;</t>
    </r>
  </si>
  <si>
    <t>)=</t>
  </si>
  <si>
    <r>
      <t xml:space="preserve">masif ahşap için </t>
    </r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"/>
        <family val="2"/>
        <charset val="162"/>
      </rPr>
      <t>k &lt; 700 kg/m²  ; enkesit boyutunun en büyüğü  150mm den küçükse</t>
    </r>
  </si>
  <si>
    <r>
      <t xml:space="preserve">) </t>
    </r>
    <r>
      <rPr>
        <vertAlign val="superscript"/>
        <sz val="8"/>
        <color theme="1"/>
        <rFont val="Arial"/>
        <family val="2"/>
        <charset val="162"/>
      </rPr>
      <t>0,1</t>
    </r>
    <r>
      <rPr>
        <sz val="8"/>
        <color theme="1"/>
        <rFont val="Arial"/>
        <family val="2"/>
        <charset val="162"/>
      </rPr>
      <t xml:space="preserve"> ;</t>
    </r>
  </si>
  <si>
    <r>
      <t xml:space="preserve">) </t>
    </r>
    <r>
      <rPr>
        <vertAlign val="superscript"/>
        <sz val="8"/>
        <color theme="1"/>
        <rFont val="Arial"/>
        <family val="2"/>
        <charset val="162"/>
      </rPr>
      <t>0,15</t>
    </r>
    <r>
      <rPr>
        <sz val="8"/>
        <color theme="1"/>
        <rFont val="Arial"/>
        <family val="2"/>
        <charset val="162"/>
      </rPr>
      <t xml:space="preserve"> ;</t>
    </r>
  </si>
  <si>
    <t>tutkallı lamine ahşap için ; enkesit boyutunun en büyüğü 600mm den küçükse</t>
  </si>
  <si>
    <r>
      <t xml:space="preserve">) </t>
    </r>
    <r>
      <rPr>
        <vertAlign val="superscript"/>
        <sz val="8"/>
        <color theme="1"/>
        <rFont val="Arial"/>
        <family val="2"/>
        <charset val="162"/>
      </rPr>
      <t>0,15 / 2</t>
    </r>
    <r>
      <rPr>
        <sz val="8"/>
        <color theme="1"/>
        <rFont val="Arial"/>
        <family val="2"/>
        <charset val="162"/>
      </rPr>
      <t xml:space="preserve"> ;</t>
    </r>
  </si>
  <si>
    <r>
      <t>kullanılacak  C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=</t>
    </r>
  </si>
  <si>
    <t>h=</t>
  </si>
  <si>
    <t>mm</t>
  </si>
  <si>
    <t>l=</t>
  </si>
  <si>
    <t>çekme</t>
  </si>
  <si>
    <t>(eğilme elemanı için kesit yüksekliği veya çekme elemanı için genişlik.)</t>
  </si>
  <si>
    <t>lamine levha ahşap için ; eğilmede enkesit boyutunun büyüğü 300mm den küçükse</t>
  </si>
  <si>
    <t>lamine levha ahşap için ; çekmede enkesit boyutunun büyüğü 3000mm den küçükse</t>
  </si>
  <si>
    <t>(eğilme elemanı kesit yüksekliği)</t>
  </si>
  <si>
    <t>(çekme elemanı uzunluk)</t>
  </si>
  <si>
    <t>lanine levha için</t>
  </si>
  <si>
    <t>(eğilme elemanı için kesit yüksekliği, çekme elemanı için genişlik.)</t>
  </si>
  <si>
    <t>-</t>
  </si>
  <si>
    <t>Dikkat sadece sarı hücrelere data girilecek.</t>
  </si>
  <si>
    <r>
      <rPr>
        <b/>
        <sz val="12"/>
        <color theme="7" tint="-0.499984740745262"/>
        <rFont val="Arial"/>
        <family val="2"/>
        <charset val="162"/>
      </rPr>
      <t xml:space="preserve">AHŞAP PARAMETRELERİN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</si>
  <si>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yangına maruz kalma süresi</t>
  </si>
  <si>
    <t>t &gt; 20 dk.</t>
  </si>
  <si>
    <t>t = 0</t>
  </si>
  <si>
    <t>0 =&lt; t =&lt; 20dk.</t>
  </si>
  <si>
    <t>eğilme dayanımı</t>
  </si>
  <si>
    <r>
      <t>1 - p / ( 200 * A</t>
    </r>
    <r>
      <rPr>
        <vertAlign val="subscript"/>
        <sz val="8"/>
        <color theme="1"/>
        <rFont val="Arial"/>
        <family val="2"/>
        <charset val="162"/>
      </rPr>
      <t>T</t>
    </r>
    <r>
      <rPr>
        <sz val="8"/>
        <color theme="1"/>
        <rFont val="Arial"/>
        <family val="2"/>
        <charset val="162"/>
      </rPr>
      <t xml:space="preserve"> )</t>
    </r>
  </si>
  <si>
    <t>basınç dayanımı</t>
  </si>
  <si>
    <r>
      <t>1 - p / ( 125 * A</t>
    </r>
    <r>
      <rPr>
        <vertAlign val="subscript"/>
        <sz val="8"/>
        <color theme="1"/>
        <rFont val="Arial"/>
        <family val="2"/>
        <charset val="162"/>
      </rPr>
      <t>T</t>
    </r>
    <r>
      <rPr>
        <sz val="8"/>
        <color theme="1"/>
        <rFont val="Arial"/>
        <family val="2"/>
        <charset val="162"/>
      </rPr>
      <t xml:space="preserve"> )</t>
    </r>
  </si>
  <si>
    <t>çekme dayanımı ve elastisite modülü</t>
  </si>
  <si>
    <r>
      <t>1 - p / ( 330 * A</t>
    </r>
    <r>
      <rPr>
        <vertAlign val="subscript"/>
        <sz val="8"/>
        <color theme="1"/>
        <rFont val="Arial"/>
        <family val="2"/>
        <charset val="162"/>
      </rPr>
      <t>T</t>
    </r>
    <r>
      <rPr>
        <sz val="8"/>
        <color theme="1"/>
        <rFont val="Arial"/>
        <family val="2"/>
        <charset val="162"/>
      </rPr>
      <t xml:space="preserve"> )</t>
    </r>
  </si>
  <si>
    <t>doğrusal enterpolasyon uygulanabilir.</t>
  </si>
  <si>
    <t>p = yangına maruz kalan artık enkesitin çevresi (m)</t>
  </si>
  <si>
    <r>
      <t>A</t>
    </r>
    <r>
      <rPr>
        <vertAlign val="subscript"/>
        <sz val="8"/>
        <color theme="1"/>
        <rFont val="Arial"/>
        <family val="2"/>
        <charset val="162"/>
      </rPr>
      <t>T</t>
    </r>
    <r>
      <rPr>
        <sz val="8"/>
        <color theme="1"/>
        <rFont val="Arial"/>
        <family val="2"/>
        <charset val="162"/>
      </rPr>
      <t xml:space="preserve"> = artık enkesitin alanı (m²)</t>
    </r>
  </si>
  <si>
    <t>ahşap esaslı paneller</t>
  </si>
  <si>
    <t>yan elemanları ahşap ve ahşap esaslı paneller olan kesme altındaki birleşimler</t>
  </si>
  <si>
    <t>yan elemanları çelik olan kesme altındaki birleşimler</t>
  </si>
  <si>
    <t>eksenel yüklü birleşimler</t>
  </si>
  <si>
    <r>
      <t>C</t>
    </r>
    <r>
      <rPr>
        <vertAlign val="subscript"/>
        <sz val="8"/>
        <color theme="1"/>
        <rFont val="Arial"/>
        <family val="2"/>
        <charset val="162"/>
      </rPr>
      <t>Y20</t>
    </r>
  </si>
  <si>
    <t>için</t>
  </si>
  <si>
    <t xml:space="preserve">tablo 6.3 ahşap, lamine levha ahşap , ahşap kaplama ve ahşap esaslı panellerin tasarım kömürleşme hızları </t>
  </si>
  <si>
    <t>a-) yumuşak ahşap ve kayın</t>
  </si>
  <si>
    <t>karakteristik  yoğunluğu 290kg/m3 den büyük tutkallı lamine ahşap</t>
  </si>
  <si>
    <t>karakteristik  yoğunluğu 290kg/m3 den büyük masif ahşap</t>
  </si>
  <si>
    <t>b-) sert ahşaplar</t>
  </si>
  <si>
    <t>karakteristik  yoğunluğu 290kg/m3 den büyük masif veya tutkallı lamine sert ahşaplar</t>
  </si>
  <si>
    <t>karakteristik  yoğunluğu 450kg/m3 den büyük masif veya tutkallı lamine sert ahşaplar</t>
  </si>
  <si>
    <t>karakteristik  yoğunluğu 480kg/m3 den büyük lamine levha ahşap</t>
  </si>
  <si>
    <t>c-) paneller</t>
  </si>
  <si>
    <t>ahşap panel</t>
  </si>
  <si>
    <t>kontrplak dışındaki diğer ahşap esaslı paneller</t>
  </si>
  <si>
    <r>
      <t xml:space="preserve">karakteristik yoğunluğu 450kgm3 ve panel kalınlığı 20mm olan elemanlar için verilmiştir.diğer kalınlık ve yoğunluklar için </t>
    </r>
    <r>
      <rPr>
        <sz val="8"/>
        <color theme="1"/>
        <rFont val="Symbol"/>
        <family val="1"/>
        <charset val="2"/>
      </rPr>
      <t>b</t>
    </r>
    <r>
      <rPr>
        <vertAlign val="subscript"/>
        <sz val="8"/>
        <color theme="1"/>
        <rFont val="Arial"/>
        <family val="2"/>
        <charset val="162"/>
      </rPr>
      <t>o,p,t</t>
    </r>
    <r>
      <rPr>
        <sz val="8"/>
        <color theme="1"/>
        <rFont val="Arial"/>
        <family val="2"/>
        <charset val="162"/>
      </rPr>
      <t xml:space="preserve"> </t>
    </r>
    <r>
      <rPr>
        <sz val="8"/>
        <color theme="1"/>
        <rFont val="Arial"/>
        <family val="2"/>
        <charset val="162"/>
      </rPr>
      <t>değerleri hesaplanmalıdır.</t>
    </r>
  </si>
  <si>
    <r>
      <rPr>
        <sz val="8"/>
        <color theme="1"/>
        <rFont val="Symbol"/>
        <family val="1"/>
        <charset val="2"/>
      </rPr>
      <t>b</t>
    </r>
    <r>
      <rPr>
        <vertAlign val="subscript"/>
        <sz val="8"/>
        <color theme="1"/>
        <rFont val="Arial"/>
        <family val="2"/>
        <charset val="162"/>
      </rPr>
      <t>0</t>
    </r>
    <r>
      <rPr>
        <sz val="8"/>
        <color theme="1"/>
        <rFont val="Arial"/>
        <family val="2"/>
        <charset val="162"/>
      </rPr>
      <t xml:space="preserve"> =</t>
    </r>
  </si>
  <si>
    <t>mm/dk</t>
  </si>
  <si>
    <r>
      <rPr>
        <sz val="8"/>
        <color theme="1"/>
        <rFont val="Symbol"/>
        <family val="1"/>
        <charset val="2"/>
      </rPr>
      <t>b</t>
    </r>
    <r>
      <rPr>
        <vertAlign val="subscript"/>
        <sz val="8"/>
        <color theme="1"/>
        <rFont val="Arial"/>
        <family val="2"/>
        <charset val="162"/>
      </rPr>
      <t>n</t>
    </r>
    <r>
      <rPr>
        <sz val="8"/>
        <color theme="1"/>
        <rFont val="Arial"/>
        <family val="2"/>
        <charset val="162"/>
      </rPr>
      <t xml:space="preserve"> =</t>
    </r>
  </si>
  <si>
    <t>tablo 6.5  zaman bağlı olarak korunmamış yüzeyler için ko değerleri</t>
  </si>
  <si>
    <t>t &lt; 20 dak.</t>
  </si>
  <si>
    <t>t &gt;= 20 dak.</t>
  </si>
  <si>
    <t>ko</t>
  </si>
  <si>
    <t>t / 20</t>
  </si>
  <si>
    <t>zaman</t>
  </si>
  <si>
    <r>
      <t>C</t>
    </r>
    <r>
      <rPr>
        <vertAlign val="subscript"/>
        <sz val="8"/>
        <color theme="1"/>
        <rFont val="Arial"/>
        <family val="2"/>
        <charset val="162"/>
      </rPr>
      <t>Y20</t>
    </r>
    <r>
      <rPr>
        <sz val="8"/>
        <color theme="1"/>
        <rFont val="Arial"/>
        <family val="2"/>
        <charset val="162"/>
      </rPr>
      <t xml:space="preserve"> =</t>
    </r>
  </si>
  <si>
    <r>
      <t>tablo.1.4 nem durumu düzeltme katsayısı (</t>
    </r>
    <r>
      <rPr>
        <b/>
        <sz val="8"/>
        <color theme="1"/>
        <rFont val="Arial"/>
        <family val="2"/>
        <charset val="162"/>
      </rPr>
      <t>C</t>
    </r>
    <r>
      <rPr>
        <b/>
        <vertAlign val="subscript"/>
        <sz val="8"/>
        <color theme="1"/>
        <rFont val="Arial"/>
        <family val="2"/>
        <charset val="162"/>
      </rPr>
      <t>N</t>
    </r>
    <r>
      <rPr>
        <sz val="8"/>
        <color theme="1"/>
        <rFont val="Arial"/>
        <family val="2"/>
        <charset val="162"/>
      </rPr>
      <t>)</t>
    </r>
  </si>
  <si>
    <r>
      <t xml:space="preserve">tablo Ek-1A.1  yük etkileri için kısmi yük katsayıları  ( </t>
    </r>
    <r>
      <rPr>
        <b/>
        <sz val="8"/>
        <color theme="1"/>
        <rFont val="Symbol"/>
        <family val="1"/>
        <charset val="2"/>
      </rPr>
      <t>g</t>
    </r>
    <r>
      <rPr>
        <b/>
        <vertAlign val="subscript"/>
        <sz val="8"/>
        <color theme="1"/>
        <rFont val="Arial"/>
        <family val="2"/>
        <charset val="162"/>
      </rPr>
      <t>G,j</t>
    </r>
    <r>
      <rPr>
        <sz val="8"/>
        <color theme="1"/>
        <rFont val="Arial"/>
        <family val="2"/>
        <charset val="162"/>
      </rPr>
      <t xml:space="preserve"> ; </t>
    </r>
    <r>
      <rPr>
        <b/>
        <sz val="8"/>
        <color theme="1"/>
        <rFont val="Symbol"/>
        <family val="1"/>
        <charset val="2"/>
      </rPr>
      <t>g</t>
    </r>
    <r>
      <rPr>
        <b/>
        <vertAlign val="subscript"/>
        <sz val="8"/>
        <color theme="1"/>
        <rFont val="Arial"/>
        <family val="2"/>
        <charset val="162"/>
      </rPr>
      <t>Q,i</t>
    </r>
    <r>
      <rPr>
        <vertAlign val="subscript"/>
        <sz val="8"/>
        <color theme="1"/>
        <rFont val="Arial"/>
        <family val="2"/>
        <charset val="162"/>
      </rPr>
      <t xml:space="preserve"> </t>
    </r>
    <r>
      <rPr>
        <sz val="8"/>
        <color theme="1"/>
        <rFont val="Arial"/>
        <family val="2"/>
        <charset val="162"/>
      </rPr>
      <t xml:space="preserve"> )</t>
    </r>
  </si>
  <si>
    <r>
      <t>tablo.1.6 yük etki süresi düzeltme katsayısı (</t>
    </r>
    <r>
      <rPr>
        <b/>
        <sz val="8"/>
        <color theme="1"/>
        <rFont val="Arial"/>
        <family val="2"/>
        <charset val="162"/>
      </rPr>
      <t>C</t>
    </r>
    <r>
      <rPr>
        <b/>
        <vertAlign val="subscript"/>
        <sz val="8"/>
        <color theme="1"/>
        <rFont val="Arial"/>
        <family val="2"/>
        <charset val="162"/>
      </rPr>
      <t>Y</t>
    </r>
    <r>
      <rPr>
        <sz val="8"/>
        <color theme="1"/>
        <rFont val="Arial"/>
        <family val="2"/>
        <charset val="162"/>
      </rPr>
      <t>)</t>
    </r>
  </si>
  <si>
    <r>
      <t>tablo1.7 zamana bağlı şekil değiştirme davranışı için düzeltme katsayısı (</t>
    </r>
    <r>
      <rPr>
        <b/>
        <sz val="8"/>
        <color theme="1"/>
        <rFont val="Arial"/>
        <family val="2"/>
        <charset val="162"/>
      </rPr>
      <t>k</t>
    </r>
    <r>
      <rPr>
        <b/>
        <vertAlign val="subscript"/>
        <sz val="8"/>
        <color theme="1"/>
        <rFont val="Arial"/>
        <family val="2"/>
        <charset val="162"/>
      </rPr>
      <t>def</t>
    </r>
    <r>
      <rPr>
        <sz val="8"/>
        <color theme="1"/>
        <rFont val="Arial"/>
        <family val="2"/>
        <charset val="162"/>
      </rPr>
      <t>)</t>
    </r>
  </si>
  <si>
    <r>
      <t xml:space="preserve">tablo Ek-1A.3 binalar için önerilen birleşim </t>
    </r>
    <r>
      <rPr>
        <b/>
        <sz val="8"/>
        <color theme="1"/>
        <rFont val="Symbol"/>
        <family val="1"/>
        <charset val="2"/>
      </rPr>
      <t>y</t>
    </r>
    <r>
      <rPr>
        <sz val="8"/>
        <color theme="1"/>
        <rFont val="Arial"/>
        <family val="2"/>
        <charset val="162"/>
      </rPr>
      <t xml:space="preserve"> katsayıları</t>
    </r>
  </si>
  <si>
    <r>
      <t xml:space="preserve">tablo 6.1  </t>
    </r>
    <r>
      <rPr>
        <b/>
        <sz val="8"/>
        <color theme="1"/>
        <rFont val="Arial"/>
        <family val="2"/>
        <charset val="162"/>
      </rPr>
      <t>C</t>
    </r>
    <r>
      <rPr>
        <b/>
        <vertAlign val="subscript"/>
        <sz val="8"/>
        <color theme="1"/>
        <rFont val="Arial"/>
        <family val="2"/>
        <charset val="162"/>
      </rPr>
      <t>YN</t>
    </r>
    <r>
      <rPr>
        <sz val="8"/>
        <color theme="1"/>
        <rFont val="Arial"/>
        <family val="2"/>
        <charset val="162"/>
      </rPr>
      <t xml:space="preserve"> değerleri</t>
    </r>
  </si>
  <si>
    <r>
      <t xml:space="preserve">tablo 6.2    </t>
    </r>
    <r>
      <rPr>
        <b/>
        <sz val="8"/>
        <color theme="1"/>
        <rFont val="Arial"/>
        <family val="2"/>
        <charset val="162"/>
      </rPr>
      <t>C</t>
    </r>
    <r>
      <rPr>
        <b/>
        <vertAlign val="subscript"/>
        <sz val="8"/>
        <color theme="1"/>
        <rFont val="Arial"/>
        <family val="2"/>
        <charset val="162"/>
      </rPr>
      <t>Y20</t>
    </r>
    <r>
      <rPr>
        <sz val="8"/>
        <color theme="1"/>
        <rFont val="Arial"/>
        <family val="2"/>
        <charset val="162"/>
      </rPr>
      <t xml:space="preserve"> değerleri</t>
    </r>
  </si>
  <si>
    <r>
      <rPr>
        <b/>
        <sz val="8"/>
        <color theme="1"/>
        <rFont val="Symbol"/>
        <family val="1"/>
        <charset val="2"/>
      </rPr>
      <t>b</t>
    </r>
    <r>
      <rPr>
        <b/>
        <vertAlign val="subscript"/>
        <sz val="8"/>
        <color theme="1"/>
        <rFont val="Arial"/>
        <family val="2"/>
        <charset val="162"/>
      </rPr>
      <t>n</t>
    </r>
    <r>
      <rPr>
        <sz val="8"/>
        <color theme="1"/>
        <rFont val="Arial"/>
        <family val="2"/>
        <charset val="162"/>
      </rPr>
      <t xml:space="preserve"> </t>
    </r>
    <r>
      <rPr>
        <sz val="7"/>
        <color theme="1"/>
        <rFont val="Arial"/>
        <family val="2"/>
        <charset val="162"/>
      </rPr>
      <t>(mm/dk)</t>
    </r>
  </si>
  <si>
    <r>
      <rPr>
        <b/>
        <sz val="8"/>
        <color theme="1"/>
        <rFont val="Symbol"/>
        <family val="1"/>
        <charset val="2"/>
      </rPr>
      <t>b</t>
    </r>
    <r>
      <rPr>
        <b/>
        <vertAlign val="subscript"/>
        <sz val="8"/>
        <color theme="1"/>
        <rFont val="Arial"/>
        <family val="2"/>
        <charset val="162"/>
      </rPr>
      <t>0</t>
    </r>
    <r>
      <rPr>
        <sz val="8"/>
        <color theme="1"/>
        <rFont val="Arial"/>
        <family val="2"/>
        <charset val="162"/>
      </rPr>
      <t xml:space="preserve"> </t>
    </r>
    <r>
      <rPr>
        <sz val="7"/>
        <color theme="1"/>
        <rFont val="Arial"/>
        <family val="2"/>
        <charset val="162"/>
      </rPr>
      <t>(mm/dk)</t>
    </r>
  </si>
  <si>
    <r>
      <t xml:space="preserve">tablo.1.3 malzeme kısmi güvenlik katsayısı ( </t>
    </r>
    <r>
      <rPr>
        <b/>
        <sz val="8"/>
        <color theme="1"/>
        <rFont val="Symbol"/>
        <family val="1"/>
        <charset val="2"/>
      </rPr>
      <t>W</t>
    </r>
    <r>
      <rPr>
        <sz val="8"/>
        <color theme="1"/>
        <rFont val="Arial"/>
        <family val="2"/>
        <charset val="162"/>
      </rPr>
      <t xml:space="preserve"> )</t>
    </r>
  </si>
  <si>
    <t>GL20c</t>
  </si>
  <si>
    <r>
      <t xml:space="preserve">Yönetmelik madde 2.2 ; 2.3 ; 2.4 uyarınca boyut katsayısı </t>
    </r>
    <r>
      <rPr>
        <b/>
        <i/>
        <u/>
        <sz val="8"/>
        <color theme="1"/>
        <rFont val="Arial"/>
        <family val="2"/>
        <charset val="162"/>
      </rPr>
      <t>C</t>
    </r>
    <r>
      <rPr>
        <b/>
        <i/>
        <u/>
        <vertAlign val="subscript"/>
        <sz val="8"/>
        <color theme="1"/>
        <rFont val="Arial"/>
        <family val="2"/>
        <charset val="162"/>
      </rPr>
      <t>B</t>
    </r>
  </si>
  <si>
    <r>
      <t>f</t>
    </r>
    <r>
      <rPr>
        <vertAlign val="subscript"/>
        <sz val="8"/>
        <color theme="1"/>
        <rFont val="Arial"/>
        <family val="2"/>
        <charset val="162"/>
      </rPr>
      <t>m,g,k</t>
    </r>
  </si>
  <si>
    <r>
      <t>f</t>
    </r>
    <r>
      <rPr>
        <vertAlign val="subscript"/>
        <sz val="8"/>
        <color theme="1"/>
        <rFont val="Arial"/>
        <family val="2"/>
        <charset val="162"/>
      </rPr>
      <t>t,0,g,k</t>
    </r>
  </si>
  <si>
    <r>
      <t>f</t>
    </r>
    <r>
      <rPr>
        <vertAlign val="subscript"/>
        <sz val="8"/>
        <color theme="1"/>
        <rFont val="Arial"/>
        <family val="2"/>
        <charset val="162"/>
      </rPr>
      <t>c,0,g,k</t>
    </r>
  </si>
  <si>
    <r>
      <t>f</t>
    </r>
    <r>
      <rPr>
        <vertAlign val="subscript"/>
        <sz val="8"/>
        <color theme="1"/>
        <rFont val="Arial"/>
        <family val="2"/>
        <charset val="162"/>
      </rPr>
      <t>t,90,g,k</t>
    </r>
  </si>
  <si>
    <r>
      <t>f</t>
    </r>
    <r>
      <rPr>
        <vertAlign val="subscript"/>
        <sz val="8"/>
        <color theme="1"/>
        <rFont val="Arial"/>
        <family val="2"/>
        <charset val="162"/>
      </rPr>
      <t>c,90,g,k</t>
    </r>
  </si>
  <si>
    <r>
      <t>f</t>
    </r>
    <r>
      <rPr>
        <vertAlign val="subscript"/>
        <sz val="8"/>
        <color theme="1"/>
        <rFont val="Arial"/>
        <family val="2"/>
        <charset val="162"/>
      </rPr>
      <t>v,g,k</t>
    </r>
  </si>
  <si>
    <r>
      <t>f</t>
    </r>
    <r>
      <rPr>
        <vertAlign val="subscript"/>
        <sz val="8"/>
        <color theme="1"/>
        <rFont val="Arial"/>
        <family val="2"/>
        <charset val="162"/>
      </rPr>
      <t>r,g,k</t>
    </r>
  </si>
  <si>
    <r>
      <t>E</t>
    </r>
    <r>
      <rPr>
        <vertAlign val="subscript"/>
        <sz val="8"/>
        <color theme="1"/>
        <rFont val="Arial"/>
        <family val="2"/>
        <charset val="162"/>
      </rPr>
      <t>O,g,ort</t>
    </r>
  </si>
  <si>
    <r>
      <t>E</t>
    </r>
    <r>
      <rPr>
        <vertAlign val="subscript"/>
        <sz val="8"/>
        <color theme="1"/>
        <rFont val="Arial"/>
        <family val="2"/>
        <charset val="162"/>
      </rPr>
      <t>0,g,05</t>
    </r>
  </si>
  <si>
    <r>
      <t>E</t>
    </r>
    <r>
      <rPr>
        <vertAlign val="subscript"/>
        <sz val="8"/>
        <color theme="1"/>
        <rFont val="Arial"/>
        <family val="2"/>
        <charset val="162"/>
      </rPr>
      <t>90,g,ort</t>
    </r>
  </si>
  <si>
    <r>
      <t>E</t>
    </r>
    <r>
      <rPr>
        <vertAlign val="subscript"/>
        <sz val="8"/>
        <color theme="1"/>
        <rFont val="Arial"/>
        <family val="2"/>
        <charset val="162"/>
      </rPr>
      <t>90,g,05</t>
    </r>
  </si>
  <si>
    <r>
      <t>G</t>
    </r>
    <r>
      <rPr>
        <vertAlign val="subscript"/>
        <sz val="8"/>
        <color theme="1"/>
        <rFont val="Arial"/>
        <family val="2"/>
        <charset val="162"/>
      </rPr>
      <t>g,05</t>
    </r>
  </si>
  <si>
    <r>
      <t>G</t>
    </r>
    <r>
      <rPr>
        <vertAlign val="subscript"/>
        <sz val="8"/>
        <color theme="1"/>
        <rFont val="Arial"/>
        <family val="2"/>
        <charset val="162"/>
      </rPr>
      <t>r,g,ort</t>
    </r>
  </si>
  <si>
    <r>
      <t>G</t>
    </r>
    <r>
      <rPr>
        <vertAlign val="subscript"/>
        <sz val="8"/>
        <color theme="1"/>
        <rFont val="Arial"/>
        <family val="2"/>
        <charset val="162"/>
      </rPr>
      <t>r,g,05</t>
    </r>
  </si>
  <si>
    <t>GL22c</t>
  </si>
  <si>
    <t>GL24c</t>
  </si>
  <si>
    <t>GL26c</t>
  </si>
  <si>
    <t>GL28c</t>
  </si>
  <si>
    <t>GL30c</t>
  </si>
  <si>
    <t>GL32c</t>
  </si>
  <si>
    <t>tablo 4.7 kompozit tutkallı lamine ahşapın karakteristik dayanım rijitlik , yoğunluk</t>
  </si>
  <si>
    <t>tablo 4.8 homojen tutkallı lamine ahşapın karakteristik dayanım rijitlik , yoğunluk</t>
  </si>
  <si>
    <t>GL20h</t>
  </si>
  <si>
    <t>GL22h</t>
  </si>
  <si>
    <t>GL24h</t>
  </si>
  <si>
    <t>GL26h</t>
  </si>
  <si>
    <t>GL28h</t>
  </si>
  <si>
    <t>GL30h</t>
  </si>
  <si>
    <t>GL32h</t>
  </si>
  <si>
    <r>
      <t>f</t>
    </r>
    <r>
      <rPr>
        <vertAlign val="subscript"/>
        <sz val="8"/>
        <color theme="1"/>
        <rFont val="Arial"/>
        <family val="2"/>
        <charset val="162"/>
      </rPr>
      <t>m,g,k</t>
    </r>
    <r>
      <rPr>
        <sz val="8"/>
        <color theme="1"/>
        <rFont val="Arial"/>
        <family val="2"/>
        <charset val="162"/>
      </rPr>
      <t xml:space="preserve"> =</t>
    </r>
  </si>
  <si>
    <r>
      <t>f</t>
    </r>
    <r>
      <rPr>
        <vertAlign val="subscript"/>
        <sz val="8"/>
        <color theme="1"/>
        <rFont val="Arial"/>
        <family val="2"/>
        <charset val="162"/>
      </rPr>
      <t>t,0,g,k</t>
    </r>
    <r>
      <rPr>
        <sz val="8"/>
        <color theme="1"/>
        <rFont val="Arial"/>
        <family val="2"/>
        <charset val="162"/>
      </rPr>
      <t xml:space="preserve"> =</t>
    </r>
  </si>
  <si>
    <r>
      <t>f</t>
    </r>
    <r>
      <rPr>
        <vertAlign val="subscript"/>
        <sz val="8"/>
        <color theme="1"/>
        <rFont val="Arial"/>
        <family val="2"/>
        <charset val="162"/>
      </rPr>
      <t>t,90,g,k</t>
    </r>
    <r>
      <rPr>
        <sz val="8"/>
        <color theme="1"/>
        <rFont val="Arial"/>
        <family val="2"/>
        <charset val="162"/>
      </rPr>
      <t xml:space="preserve"> =</t>
    </r>
  </si>
  <si>
    <r>
      <t>f</t>
    </r>
    <r>
      <rPr>
        <vertAlign val="subscript"/>
        <sz val="8"/>
        <color theme="1"/>
        <rFont val="Arial"/>
        <family val="2"/>
        <charset val="162"/>
      </rPr>
      <t>c,0,g,k</t>
    </r>
    <r>
      <rPr>
        <sz val="8"/>
        <color theme="1"/>
        <rFont val="Arial"/>
        <family val="2"/>
        <charset val="162"/>
      </rPr>
      <t xml:space="preserve"> =</t>
    </r>
  </si>
  <si>
    <r>
      <t>f</t>
    </r>
    <r>
      <rPr>
        <vertAlign val="subscript"/>
        <sz val="8"/>
        <color theme="1"/>
        <rFont val="Arial"/>
        <family val="2"/>
        <charset val="162"/>
      </rPr>
      <t>c,90,g,k</t>
    </r>
    <r>
      <rPr>
        <sz val="8"/>
        <color theme="1"/>
        <rFont val="Arial"/>
        <family val="2"/>
        <charset val="162"/>
      </rPr>
      <t xml:space="preserve"> =</t>
    </r>
  </si>
  <si>
    <r>
      <t>f</t>
    </r>
    <r>
      <rPr>
        <vertAlign val="subscript"/>
        <sz val="8"/>
        <color theme="1"/>
        <rFont val="Arial"/>
        <family val="2"/>
        <charset val="162"/>
      </rPr>
      <t>v,g,k</t>
    </r>
    <r>
      <rPr>
        <sz val="8"/>
        <color theme="1"/>
        <rFont val="Arial"/>
        <family val="2"/>
        <charset val="162"/>
      </rPr>
      <t xml:space="preserve"> =</t>
    </r>
  </si>
  <si>
    <r>
      <t>f</t>
    </r>
    <r>
      <rPr>
        <vertAlign val="subscript"/>
        <sz val="8"/>
        <color theme="1"/>
        <rFont val="Arial"/>
        <family val="2"/>
        <charset val="162"/>
      </rPr>
      <t>r,g,k</t>
    </r>
    <r>
      <rPr>
        <sz val="8"/>
        <color theme="1"/>
        <rFont val="Arial"/>
        <family val="2"/>
        <charset val="162"/>
      </rPr>
      <t xml:space="preserve"> =</t>
    </r>
  </si>
  <si>
    <r>
      <t>E</t>
    </r>
    <r>
      <rPr>
        <vertAlign val="subscript"/>
        <sz val="8"/>
        <color theme="1"/>
        <rFont val="Arial"/>
        <family val="2"/>
        <charset val="162"/>
      </rPr>
      <t>O,g,ort</t>
    </r>
    <r>
      <rPr>
        <sz val="8"/>
        <color theme="1"/>
        <rFont val="Arial"/>
        <family val="2"/>
        <charset val="162"/>
      </rPr>
      <t xml:space="preserve"> =</t>
    </r>
  </si>
  <si>
    <r>
      <t>E</t>
    </r>
    <r>
      <rPr>
        <vertAlign val="subscript"/>
        <sz val="8"/>
        <color theme="1"/>
        <rFont val="Arial"/>
        <family val="2"/>
        <charset val="162"/>
      </rPr>
      <t>0,g,05</t>
    </r>
    <r>
      <rPr>
        <sz val="8"/>
        <color theme="1"/>
        <rFont val="Arial"/>
        <family val="2"/>
        <charset val="162"/>
      </rPr>
      <t xml:space="preserve"> =</t>
    </r>
  </si>
  <si>
    <r>
      <t>E</t>
    </r>
    <r>
      <rPr>
        <vertAlign val="subscript"/>
        <sz val="8"/>
        <color theme="1"/>
        <rFont val="Arial"/>
        <family val="2"/>
        <charset val="162"/>
      </rPr>
      <t>90,g,ort</t>
    </r>
    <r>
      <rPr>
        <sz val="8"/>
        <color theme="1"/>
        <rFont val="Arial"/>
        <family val="2"/>
        <charset val="162"/>
      </rPr>
      <t xml:space="preserve"> =</t>
    </r>
  </si>
  <si>
    <r>
      <t>E</t>
    </r>
    <r>
      <rPr>
        <vertAlign val="subscript"/>
        <sz val="8"/>
        <color theme="1"/>
        <rFont val="Arial"/>
        <family val="2"/>
        <charset val="162"/>
      </rPr>
      <t>90,g,05</t>
    </r>
    <r>
      <rPr>
        <sz val="8"/>
        <color theme="1"/>
        <rFont val="Arial"/>
        <family val="2"/>
        <charset val="162"/>
      </rPr>
      <t xml:space="preserve"> =</t>
    </r>
  </si>
  <si>
    <r>
      <t>G</t>
    </r>
    <r>
      <rPr>
        <vertAlign val="subscript"/>
        <sz val="8"/>
        <color theme="1"/>
        <rFont val="Arial"/>
        <family val="2"/>
        <charset val="162"/>
      </rPr>
      <t>g,05</t>
    </r>
    <r>
      <rPr>
        <sz val="8"/>
        <color theme="1"/>
        <rFont val="Arial"/>
        <family val="2"/>
        <charset val="162"/>
      </rPr>
      <t xml:space="preserve"> =</t>
    </r>
  </si>
  <si>
    <r>
      <t>G</t>
    </r>
    <r>
      <rPr>
        <vertAlign val="subscript"/>
        <sz val="8"/>
        <color theme="1"/>
        <rFont val="Arial"/>
        <family val="2"/>
        <charset val="162"/>
      </rPr>
      <t>r,g,ort</t>
    </r>
    <r>
      <rPr>
        <sz val="8"/>
        <color theme="1"/>
        <rFont val="Arial"/>
        <family val="2"/>
        <charset val="162"/>
      </rPr>
      <t xml:space="preserve"> =</t>
    </r>
  </si>
  <si>
    <r>
      <t>G</t>
    </r>
    <r>
      <rPr>
        <vertAlign val="subscript"/>
        <sz val="8"/>
        <color theme="1"/>
        <rFont val="Arial"/>
        <family val="2"/>
        <charset val="162"/>
      </rPr>
      <t>r,g,05</t>
    </r>
    <r>
      <rPr>
        <sz val="8"/>
        <color theme="1"/>
        <rFont val="Arial"/>
        <family val="2"/>
        <charset val="162"/>
      </rPr>
      <t xml:space="preserve"> =</t>
    </r>
  </si>
  <si>
    <t>(çekme dayanımı)</t>
  </si>
  <si>
    <t>(eğilme dayanımı)</t>
  </si>
  <si>
    <t>(basınç dayanımı)</t>
  </si>
  <si>
    <t>(kayma dayanımı kesme-burulma)</t>
  </si>
  <si>
    <t>(yuvarlama kayma dayanımı)</t>
  </si>
  <si>
    <t>(elastisite modülü)</t>
  </si>
  <si>
    <t>(kayma modülü)</t>
  </si>
  <si>
    <t>(yuvarlama kayma modülü)</t>
  </si>
  <si>
    <t>yük (Q)</t>
  </si>
  <si>
    <r>
      <t>C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= min ( ( 150 / h ) </t>
    </r>
    <r>
      <rPr>
        <vertAlign val="superscript"/>
        <sz val="8"/>
        <color theme="1"/>
        <rFont val="Arial"/>
        <family val="2"/>
        <charset val="162"/>
      </rPr>
      <t>0,2</t>
    </r>
    <r>
      <rPr>
        <sz val="8"/>
        <color theme="1"/>
        <rFont val="Arial"/>
        <family val="2"/>
        <charset val="162"/>
      </rPr>
      <t xml:space="preserve"> ; 1,3 ) = min( (</t>
    </r>
  </si>
  <si>
    <r>
      <t>C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= min ( ( 600 / h ) </t>
    </r>
    <r>
      <rPr>
        <vertAlign val="superscript"/>
        <sz val="8"/>
        <color theme="1"/>
        <rFont val="Arial"/>
        <family val="2"/>
        <charset val="162"/>
      </rPr>
      <t>0,1</t>
    </r>
    <r>
      <rPr>
        <sz val="8"/>
        <color theme="1"/>
        <rFont val="Arial"/>
        <family val="2"/>
        <charset val="162"/>
      </rPr>
      <t xml:space="preserve"> ; 1,1 ) = min( (</t>
    </r>
  </si>
  <si>
    <r>
      <t>C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= min ( ( 300 / h ) </t>
    </r>
    <r>
      <rPr>
        <vertAlign val="superscript"/>
        <sz val="8"/>
        <color theme="1"/>
        <rFont val="Arial"/>
        <family val="2"/>
        <charset val="162"/>
      </rPr>
      <t xml:space="preserve">0,15  </t>
    </r>
    <r>
      <rPr>
        <sz val="8"/>
        <color theme="1"/>
        <rFont val="Arial"/>
        <family val="2"/>
        <charset val="162"/>
      </rPr>
      <t>; 1,2 ) = min ( (</t>
    </r>
  </si>
  <si>
    <r>
      <t>C</t>
    </r>
    <r>
      <rPr>
        <vertAlign val="subscript"/>
        <sz val="8"/>
        <color theme="1"/>
        <rFont val="Arial"/>
        <family val="2"/>
        <charset val="162"/>
      </rPr>
      <t>B</t>
    </r>
    <r>
      <rPr>
        <sz val="8"/>
        <color theme="1"/>
        <rFont val="Arial"/>
        <family val="2"/>
        <charset val="162"/>
      </rPr>
      <t xml:space="preserve"> = min ( ( 3000 / l ) </t>
    </r>
    <r>
      <rPr>
        <vertAlign val="superscript"/>
        <sz val="8"/>
        <color theme="1"/>
        <rFont val="Arial"/>
        <family val="2"/>
        <charset val="162"/>
      </rPr>
      <t>0,15 / 2</t>
    </r>
    <r>
      <rPr>
        <sz val="8"/>
        <color theme="1"/>
        <rFont val="Arial"/>
        <family val="2"/>
        <charset val="162"/>
      </rPr>
      <t xml:space="preserve"> ; 1,1 ) = min( (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</si>
</sst>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vertAlign val="subscript"/>
      <sz val="8"/>
      <color theme="1"/>
      <name val="Arial"/>
      <family val="2"/>
      <charset val="162"/>
    </font>
    <font>
      <sz val="8"/>
      <color theme="1"/>
      <name val="Arial"/>
      <family val="1"/>
      <charset val="2"/>
    </font>
    <font>
      <sz val="7"/>
      <color theme="1"/>
      <name val="Arial"/>
      <family val="2"/>
      <charset val="162"/>
    </font>
    <font>
      <vertAlign val="superscript"/>
      <sz val="8"/>
      <color theme="1"/>
      <name val="Arial"/>
      <family val="2"/>
      <charset val="162"/>
    </font>
    <font>
      <i/>
      <u/>
      <sz val="8"/>
      <color theme="1"/>
      <name val="Arial"/>
      <family val="2"/>
      <charset val="162"/>
    </font>
    <font>
      <sz val="8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vertAlign val="subscript"/>
      <sz val="8"/>
      <color theme="1"/>
      <name val="Arial"/>
      <family val="2"/>
      <charset val="162"/>
    </font>
    <font>
      <b/>
      <sz val="8"/>
      <color theme="1"/>
      <name val="Symbol"/>
      <family val="1"/>
      <charset val="2"/>
    </font>
    <font>
      <sz val="8"/>
      <color theme="0"/>
      <name val="Arial"/>
      <family val="2"/>
      <charset val="162"/>
    </font>
    <font>
      <b/>
      <i/>
      <u/>
      <sz val="8"/>
      <color theme="1"/>
      <name val="Arial"/>
      <family val="2"/>
      <charset val="162"/>
    </font>
    <font>
      <b/>
      <i/>
      <u/>
      <vertAlign val="subscript"/>
      <sz val="8"/>
      <color theme="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30" xfId="0" applyBorder="1" applyAlignment="1" applyProtection="1">
      <alignment vertical="center"/>
      <protection hidden="1"/>
    </xf>
    <xf numFmtId="0" fontId="0" fillId="0" borderId="31" xfId="0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vertical="center"/>
      <protection hidden="1"/>
    </xf>
    <xf numFmtId="0" fontId="0" fillId="2" borderId="14" xfId="0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8" fillId="0" borderId="31" xfId="0" applyFont="1" applyBorder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0" fillId="2" borderId="18" xfId="0" applyFill="1" applyBorder="1" applyAlignment="1" applyProtection="1">
      <alignment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18" xfId="0" applyFill="1" applyBorder="1" applyAlignment="1" applyProtection="1">
      <alignment horizontal="center" vertical="center"/>
      <protection hidden="1"/>
    </xf>
    <xf numFmtId="0" fontId="0" fillId="2" borderId="17" xfId="0" applyFill="1" applyBorder="1" applyAlignment="1" applyProtection="1">
      <alignment vertical="center"/>
      <protection hidden="1"/>
    </xf>
    <xf numFmtId="0" fontId="0" fillId="2" borderId="17" xfId="0" applyFill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0" fillId="0" borderId="32" xfId="0" applyBorder="1" applyAlignment="1" applyProtection="1">
      <alignment vertical="center"/>
      <protection hidden="1"/>
    </xf>
    <xf numFmtId="0" fontId="0" fillId="0" borderId="33" xfId="0" applyBorder="1" applyAlignment="1" applyProtection="1">
      <alignment vertical="center"/>
      <protection hidden="1"/>
    </xf>
    <xf numFmtId="0" fontId="0" fillId="0" borderId="34" xfId="0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31" xfId="0" applyFont="1" applyBorder="1" applyAlignment="1" applyProtection="1">
      <alignment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24" xfId="0" applyFill="1" applyBorder="1" applyAlignment="1" applyProtection="1">
      <alignment horizontal="center" vertical="center"/>
      <protection hidden="1"/>
    </xf>
    <xf numFmtId="0" fontId="0" fillId="2" borderId="25" xfId="0" applyFill="1" applyBorder="1" applyAlignment="1" applyProtection="1">
      <alignment horizontal="center" vertical="center"/>
      <protection hidden="1"/>
    </xf>
    <xf numFmtId="0" fontId="0" fillId="2" borderId="26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10" fillId="5" borderId="27" xfId="0" applyFont="1" applyFill="1" applyBorder="1" applyAlignment="1" applyProtection="1">
      <alignment horizontal="center" vertical="center" wrapText="1"/>
      <protection hidden="1"/>
    </xf>
    <xf numFmtId="0" fontId="10" fillId="5" borderId="28" xfId="0" applyFont="1" applyFill="1" applyBorder="1" applyAlignment="1" applyProtection="1">
      <alignment horizontal="center" vertical="center" wrapText="1"/>
      <protection hidden="1"/>
    </xf>
    <xf numFmtId="0" fontId="10" fillId="5" borderId="29" xfId="0" applyFont="1" applyFill="1" applyBorder="1" applyAlignment="1" applyProtection="1">
      <alignment horizontal="center" vertical="center" wrapText="1"/>
      <protection hidden="1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 wrapText="1"/>
      <protection hidden="1"/>
    </xf>
    <xf numFmtId="0" fontId="0" fillId="2" borderId="19" xfId="0" applyFill="1" applyBorder="1" applyAlignment="1" applyProtection="1">
      <alignment horizontal="center" vertical="center" wrapText="1"/>
      <protection hidden="1"/>
    </xf>
    <xf numFmtId="0" fontId="0" fillId="2" borderId="20" xfId="0" applyFill="1" applyBorder="1" applyAlignment="1" applyProtection="1">
      <alignment horizontal="center" vertical="center" wrapText="1"/>
      <protection hidden="1"/>
    </xf>
    <xf numFmtId="0" fontId="0" fillId="2" borderId="23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0" fillId="2" borderId="21" xfId="0" applyFill="1" applyBorder="1" applyAlignment="1" applyProtection="1">
      <alignment horizontal="center" vertical="center" wrapText="1"/>
      <protection hidden="1"/>
    </xf>
    <xf numFmtId="0" fontId="0" fillId="2" borderId="24" xfId="0" applyFill="1" applyBorder="1" applyAlignment="1" applyProtection="1">
      <alignment horizontal="center" vertical="center" wrapText="1"/>
      <protection hidden="1"/>
    </xf>
    <xf numFmtId="0" fontId="0" fillId="2" borderId="25" xfId="0" applyFill="1" applyBorder="1" applyAlignment="1" applyProtection="1">
      <alignment horizontal="center" vertical="center" wrapText="1"/>
      <protection hidden="1"/>
    </xf>
    <xf numFmtId="0" fontId="0" fillId="2" borderId="26" xfId="0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left" vertical="center"/>
      <protection hidden="1"/>
    </xf>
    <xf numFmtId="0" fontId="0" fillId="2" borderId="9" xfId="0" applyFill="1" applyBorder="1" applyAlignment="1" applyProtection="1">
      <alignment horizontal="left" vertical="center"/>
      <protection hidden="1"/>
    </xf>
    <xf numFmtId="0" fontId="0" fillId="2" borderId="17" xfId="0" applyFill="1" applyBorder="1" applyAlignment="1" applyProtection="1">
      <alignment horizontal="left" vertical="center"/>
      <protection hidden="1"/>
    </xf>
    <xf numFmtId="0" fontId="0" fillId="2" borderId="16" xfId="0" applyFill="1" applyBorder="1" applyAlignment="1" applyProtection="1">
      <alignment horizontal="left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textRotation="90"/>
      <protection hidden="1"/>
    </xf>
    <xf numFmtId="0" fontId="1" fillId="2" borderId="3" xfId="0" applyFont="1" applyFill="1" applyBorder="1" applyAlignment="1" applyProtection="1">
      <alignment horizontal="center" vertical="center" textRotation="90"/>
      <protection hidden="1"/>
    </xf>
    <xf numFmtId="0" fontId="0" fillId="2" borderId="7" xfId="0" applyFill="1" applyBorder="1" applyAlignment="1" applyProtection="1">
      <alignment horizontal="left" vertical="center" wrapText="1"/>
      <protection hidden="1"/>
    </xf>
    <xf numFmtId="0" fontId="0" fillId="2" borderId="8" xfId="0" applyFill="1" applyBorder="1" applyAlignment="1" applyProtection="1">
      <alignment horizontal="left" vertical="center" wrapText="1"/>
      <protection hidden="1"/>
    </xf>
    <xf numFmtId="0" fontId="0" fillId="2" borderId="9" xfId="0" applyFill="1" applyBorder="1" applyAlignment="1" applyProtection="1">
      <alignment horizontal="left" vertical="center" wrapText="1"/>
      <protection hidden="1"/>
    </xf>
    <xf numFmtId="0" fontId="0" fillId="0" borderId="7" xfId="0" applyBorder="1" applyAlignment="1" applyProtection="1">
      <alignment horizontal="right" vertical="center"/>
      <protection hidden="1"/>
    </xf>
    <xf numFmtId="0" fontId="0" fillId="0" borderId="8" xfId="0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right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2" borderId="1" xfId="0" applyFill="1" applyBorder="1" applyAlignment="1" applyProtection="1">
      <alignment horizontal="left" vertical="center"/>
      <protection hidden="1"/>
    </xf>
    <xf numFmtId="0" fontId="0" fillId="2" borderId="3" xfId="0" applyFill="1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0" fontId="0" fillId="2" borderId="5" xfId="0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1" fillId="2" borderId="7" xfId="0" applyFont="1" applyFill="1" applyBorder="1" applyAlignment="1" applyProtection="1">
      <alignment horizontal="left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2" borderId="15" xfId="0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DC56-6735-4DB1-916A-E2CCFA93E1E5}">
  <sheetPr>
    <pageSetUpPr fitToPage="1"/>
  </sheetPr>
  <dimension ref="B1:BN205"/>
  <sheetViews>
    <sheetView showGridLines="0" tabSelected="1" zoomScaleNormal="100" workbookViewId="0">
      <selection activeCell="AY9" sqref="AY9"/>
    </sheetView>
  </sheetViews>
  <sheetFormatPr defaultRowHeight="11.25"/>
  <cols>
    <col min="1" max="930" width="2.83203125" style="4" customWidth="1"/>
    <col min="931" max="16384" width="9.33203125" style="4"/>
  </cols>
  <sheetData>
    <row r="1" spans="2:66" ht="12" thickBot="1"/>
    <row r="2" spans="2:66" ht="49.5" customHeight="1">
      <c r="B2" s="67" t="s">
        <v>262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9"/>
      <c r="BK2" s="3"/>
      <c r="BL2" s="3"/>
      <c r="BM2" s="3"/>
      <c r="BN2" s="3"/>
    </row>
    <row r="3" spans="2:66">
      <c r="B3" s="1"/>
      <c r="AQ3" s="5" t="s">
        <v>261</v>
      </c>
      <c r="BJ3" s="2"/>
    </row>
    <row r="4" spans="2:66">
      <c r="B4" s="1"/>
      <c r="C4" s="57" t="s">
        <v>0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BJ4" s="2"/>
    </row>
    <row r="5" spans="2:66" ht="12" thickBot="1">
      <c r="B5" s="1"/>
      <c r="C5" s="58" t="s">
        <v>1</v>
      </c>
      <c r="D5" s="58"/>
      <c r="E5" s="58"/>
      <c r="F5" s="58"/>
      <c r="G5" s="58"/>
      <c r="H5" s="58"/>
      <c r="I5" s="58"/>
      <c r="J5" s="58"/>
      <c r="K5" s="58" t="s">
        <v>2</v>
      </c>
      <c r="L5" s="58"/>
      <c r="M5" s="58"/>
      <c r="N5" s="58"/>
      <c r="O5" s="58"/>
      <c r="P5" s="58"/>
      <c r="Q5" s="58"/>
      <c r="R5" s="58" t="s">
        <v>5</v>
      </c>
      <c r="S5" s="58"/>
      <c r="T5" s="58"/>
      <c r="U5" s="58"/>
      <c r="V5" s="58"/>
      <c r="W5" s="58"/>
      <c r="X5" s="58"/>
      <c r="Y5" s="58"/>
      <c r="Z5" s="58"/>
      <c r="AA5" s="58"/>
      <c r="AB5" s="58"/>
      <c r="BJ5" s="2"/>
    </row>
    <row r="6" spans="2:66" ht="12" thickTop="1">
      <c r="B6" s="1"/>
      <c r="C6" s="7" t="s">
        <v>46</v>
      </c>
      <c r="D6" s="8"/>
      <c r="E6" s="8" t="s">
        <v>45</v>
      </c>
      <c r="F6" s="8"/>
      <c r="G6" s="8"/>
      <c r="H6" s="8"/>
      <c r="I6" s="8"/>
      <c r="J6" s="9"/>
      <c r="K6" s="44" t="s">
        <v>3</v>
      </c>
      <c r="L6" s="44"/>
      <c r="M6" s="44"/>
      <c r="N6" s="44"/>
      <c r="O6" s="44"/>
      <c r="P6" s="44"/>
      <c r="Q6" s="44"/>
      <c r="R6" s="98" t="s">
        <v>6</v>
      </c>
      <c r="S6" s="98"/>
      <c r="T6" s="98"/>
      <c r="U6" s="98"/>
      <c r="V6" s="98"/>
      <c r="W6" s="98"/>
      <c r="X6" s="98"/>
      <c r="Y6" s="98"/>
      <c r="Z6" s="98"/>
      <c r="AA6" s="98"/>
      <c r="AB6" s="98"/>
      <c r="BJ6" s="2"/>
    </row>
    <row r="7" spans="2:66">
      <c r="B7" s="1"/>
      <c r="C7" s="10" t="s">
        <v>80</v>
      </c>
      <c r="D7" s="11"/>
      <c r="E7" s="11" t="s">
        <v>47</v>
      </c>
      <c r="F7" s="11"/>
      <c r="G7" s="11"/>
      <c r="H7" s="11"/>
      <c r="I7" s="11"/>
      <c r="J7" s="9"/>
      <c r="K7" s="41" t="s">
        <v>4</v>
      </c>
      <c r="L7" s="41"/>
      <c r="M7" s="41"/>
      <c r="N7" s="41"/>
      <c r="O7" s="41"/>
      <c r="P7" s="41"/>
      <c r="Q7" s="41"/>
      <c r="R7" s="100" t="s">
        <v>7</v>
      </c>
      <c r="S7" s="100"/>
      <c r="T7" s="100"/>
      <c r="U7" s="100"/>
      <c r="V7" s="100"/>
      <c r="W7" s="100"/>
      <c r="X7" s="100"/>
      <c r="Y7" s="100"/>
      <c r="Z7" s="100"/>
      <c r="AA7" s="100"/>
      <c r="AB7" s="100"/>
      <c r="BJ7" s="2"/>
    </row>
    <row r="8" spans="2:66">
      <c r="B8" s="1"/>
      <c r="C8" s="12" t="s">
        <v>79</v>
      </c>
      <c r="D8" s="13"/>
      <c r="E8" s="13" t="s">
        <v>48</v>
      </c>
      <c r="F8" s="13"/>
      <c r="G8" s="13"/>
      <c r="H8" s="13"/>
      <c r="I8" s="13"/>
      <c r="J8" s="9"/>
      <c r="K8" s="41" t="s">
        <v>188</v>
      </c>
      <c r="L8" s="41"/>
      <c r="M8" s="41"/>
      <c r="N8" s="41"/>
      <c r="O8" s="41"/>
      <c r="P8" s="41"/>
      <c r="Q8" s="41"/>
      <c r="R8" s="100" t="s">
        <v>8</v>
      </c>
      <c r="S8" s="100"/>
      <c r="T8" s="100"/>
      <c r="U8" s="100"/>
      <c r="V8" s="100"/>
      <c r="W8" s="100"/>
      <c r="X8" s="100"/>
      <c r="Y8" s="100"/>
      <c r="Z8" s="100"/>
      <c r="AA8" s="100"/>
      <c r="AB8" s="100"/>
      <c r="BJ8" s="2"/>
    </row>
    <row r="9" spans="2:66">
      <c r="B9" s="1"/>
      <c r="C9" s="4" t="s">
        <v>196</v>
      </c>
      <c r="N9" s="42" t="s">
        <v>80</v>
      </c>
      <c r="O9" s="42"/>
      <c r="P9" s="42"/>
      <c r="BJ9" s="2"/>
    </row>
    <row r="10" spans="2:66" ht="12">
      <c r="B10" s="1"/>
      <c r="U10" s="15" t="s">
        <v>315</v>
      </c>
      <c r="BJ10" s="2"/>
    </row>
    <row r="11" spans="2:66">
      <c r="B11" s="1"/>
      <c r="C11" s="57" t="s">
        <v>313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14"/>
      <c r="T11" s="14"/>
      <c r="U11" s="4" t="s">
        <v>243</v>
      </c>
      <c r="BJ11" s="2"/>
    </row>
    <row r="12" spans="2:66" ht="12" thickBot="1">
      <c r="B12" s="1"/>
      <c r="C12" s="58" t="s">
        <v>9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 t="s">
        <v>22</v>
      </c>
      <c r="Q12" s="58"/>
      <c r="R12" s="58"/>
      <c r="S12" s="14"/>
      <c r="T12" s="14"/>
      <c r="U12" s="18" t="s">
        <v>184</v>
      </c>
      <c r="V12" s="18"/>
      <c r="W12" s="42">
        <v>475</v>
      </c>
      <c r="X12" s="42"/>
      <c r="Y12" s="4" t="s">
        <v>182</v>
      </c>
      <c r="BJ12" s="2"/>
    </row>
    <row r="13" spans="2:66" ht="12" thickTop="1">
      <c r="B13" s="1"/>
      <c r="C13" s="103" t="s">
        <v>10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44">
        <v>1.3</v>
      </c>
      <c r="Q13" s="44"/>
      <c r="R13" s="44"/>
      <c r="S13" s="14"/>
      <c r="T13" s="14"/>
      <c r="U13" s="4" t="s">
        <v>249</v>
      </c>
      <c r="V13" s="42">
        <v>140</v>
      </c>
      <c r="W13" s="42"/>
      <c r="X13" s="4" t="s">
        <v>250</v>
      </c>
      <c r="Z13" s="4" t="s">
        <v>259</v>
      </c>
      <c r="BJ13" s="2"/>
    </row>
    <row r="14" spans="2:66">
      <c r="B14" s="1"/>
      <c r="C14" s="102" t="s">
        <v>11</v>
      </c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41">
        <v>1.25</v>
      </c>
      <c r="Q14" s="41"/>
      <c r="R14" s="41"/>
      <c r="S14" s="14"/>
      <c r="T14" s="14"/>
      <c r="U14" s="4" t="s">
        <v>368</v>
      </c>
      <c r="AF14" s="43">
        <v>150</v>
      </c>
      <c r="AG14" s="43"/>
      <c r="AH14" s="4" t="s">
        <v>240</v>
      </c>
      <c r="AI14" s="43">
        <f>+V13</f>
        <v>140</v>
      </c>
      <c r="AJ14" s="43"/>
      <c r="AK14" s="4" t="s">
        <v>241</v>
      </c>
      <c r="AM14" s="43">
        <v>1.3</v>
      </c>
      <c r="AN14" s="43"/>
      <c r="AO14" s="4" t="s">
        <v>242</v>
      </c>
      <c r="AP14" s="43">
        <f>MAX(IF(W12&lt;700,MIN((AF14/AI14)^0.2,AM14),1),1)</f>
        <v>1.0138942140146645</v>
      </c>
      <c r="AQ14" s="43"/>
      <c r="BJ14" s="2"/>
    </row>
    <row r="15" spans="2:66">
      <c r="B15" s="1"/>
      <c r="C15" s="102" t="s">
        <v>12</v>
      </c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41">
        <v>1.2</v>
      </c>
      <c r="Q15" s="41"/>
      <c r="R15" s="41"/>
      <c r="S15" s="14"/>
      <c r="T15" s="14"/>
      <c r="U15" s="4" t="s">
        <v>246</v>
      </c>
      <c r="BJ15" s="2"/>
    </row>
    <row r="16" spans="2:66">
      <c r="B16" s="1"/>
      <c r="C16" s="102" t="s">
        <v>13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41">
        <v>1.3</v>
      </c>
      <c r="Q16" s="41"/>
      <c r="R16" s="41"/>
      <c r="S16" s="14"/>
      <c r="T16" s="14"/>
      <c r="U16" s="4" t="s">
        <v>249</v>
      </c>
      <c r="V16" s="42">
        <v>18</v>
      </c>
      <c r="W16" s="42"/>
      <c r="X16" s="4" t="s">
        <v>250</v>
      </c>
      <c r="Z16" s="4" t="s">
        <v>253</v>
      </c>
      <c r="BJ16" s="2"/>
    </row>
    <row r="17" spans="2:62">
      <c r="B17" s="1"/>
      <c r="C17" s="102" t="s">
        <v>14</v>
      </c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41">
        <v>1.3</v>
      </c>
      <c r="Q17" s="41"/>
      <c r="R17" s="41"/>
      <c r="S17" s="14"/>
      <c r="T17" s="14"/>
      <c r="U17" s="4" t="s">
        <v>369</v>
      </c>
      <c r="AF17" s="43">
        <v>600</v>
      </c>
      <c r="AG17" s="43"/>
      <c r="AH17" s="4" t="s">
        <v>240</v>
      </c>
      <c r="AI17" s="43">
        <f>+V16</f>
        <v>18</v>
      </c>
      <c r="AJ17" s="43"/>
      <c r="AK17" s="4" t="s">
        <v>244</v>
      </c>
      <c r="AM17" s="43">
        <v>1.1000000000000001</v>
      </c>
      <c r="AN17" s="43"/>
      <c r="AO17" s="4" t="s">
        <v>242</v>
      </c>
      <c r="AP17" s="43">
        <f>MAX(MIN((AF17/AI17)^0.1,AM17),1)</f>
        <v>1.1000000000000001</v>
      </c>
      <c r="AQ17" s="43"/>
      <c r="BJ17" s="2"/>
    </row>
    <row r="18" spans="2:62">
      <c r="B18" s="1"/>
      <c r="C18" s="102" t="s">
        <v>15</v>
      </c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41">
        <v>1.3</v>
      </c>
      <c r="Q18" s="41"/>
      <c r="R18" s="41"/>
      <c r="S18" s="14"/>
      <c r="T18" s="14"/>
      <c r="U18" s="4" t="s">
        <v>254</v>
      </c>
      <c r="AU18" s="43"/>
      <c r="AV18" s="43"/>
      <c r="BJ18" s="2"/>
    </row>
    <row r="19" spans="2:62">
      <c r="B19" s="1"/>
      <c r="C19" s="102" t="s">
        <v>16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41">
        <v>1.3</v>
      </c>
      <c r="Q19" s="41"/>
      <c r="R19" s="41"/>
      <c r="S19" s="14"/>
      <c r="T19" s="14"/>
      <c r="U19" s="4" t="s">
        <v>249</v>
      </c>
      <c r="V19" s="42">
        <v>18</v>
      </c>
      <c r="W19" s="42"/>
      <c r="X19" s="4" t="s">
        <v>250</v>
      </c>
      <c r="Z19" s="4" t="s">
        <v>256</v>
      </c>
      <c r="BJ19" s="2"/>
    </row>
    <row r="20" spans="2:62">
      <c r="B20" s="1"/>
      <c r="C20" s="102" t="s">
        <v>17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41">
        <v>1.3</v>
      </c>
      <c r="Q20" s="41"/>
      <c r="R20" s="41"/>
      <c r="S20" s="14"/>
      <c r="T20" s="14"/>
      <c r="U20" s="4" t="s">
        <v>370</v>
      </c>
      <c r="AG20" s="43">
        <v>300</v>
      </c>
      <c r="AH20" s="43"/>
      <c r="AI20" s="4" t="s">
        <v>240</v>
      </c>
      <c r="AJ20" s="43">
        <f>+V19</f>
        <v>18</v>
      </c>
      <c r="AK20" s="43"/>
      <c r="AL20" s="4" t="s">
        <v>245</v>
      </c>
      <c r="AN20" s="43">
        <v>1.2</v>
      </c>
      <c r="AO20" s="43"/>
      <c r="AP20" s="4" t="s">
        <v>242</v>
      </c>
      <c r="AQ20" s="43">
        <f>MAX(MIN((AG20/AJ20)^0.15,AN20),1)</f>
        <v>1.2</v>
      </c>
      <c r="AR20" s="43"/>
      <c r="AS20" s="6"/>
      <c r="BJ20" s="2"/>
    </row>
    <row r="21" spans="2:62">
      <c r="B21" s="1"/>
      <c r="C21" s="102" t="s">
        <v>18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41">
        <v>1.3</v>
      </c>
      <c r="Q21" s="41"/>
      <c r="R21" s="41"/>
      <c r="S21" s="14"/>
      <c r="T21" s="14"/>
      <c r="U21" s="4" t="s">
        <v>255</v>
      </c>
      <c r="BJ21" s="2"/>
    </row>
    <row r="22" spans="2:62">
      <c r="B22" s="1"/>
      <c r="C22" s="102" t="s">
        <v>19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41">
        <v>1.3</v>
      </c>
      <c r="Q22" s="41"/>
      <c r="R22" s="41"/>
      <c r="S22" s="14"/>
      <c r="T22" s="14"/>
      <c r="U22" s="4" t="s">
        <v>251</v>
      </c>
      <c r="V22" s="42">
        <v>18</v>
      </c>
      <c r="W22" s="42"/>
      <c r="X22" s="4" t="s">
        <v>250</v>
      </c>
      <c r="Z22" s="4" t="s">
        <v>257</v>
      </c>
      <c r="BJ22" s="2"/>
    </row>
    <row r="23" spans="2:62">
      <c r="B23" s="1"/>
      <c r="C23" s="102" t="s">
        <v>20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41">
        <v>1.25</v>
      </c>
      <c r="Q23" s="41"/>
      <c r="R23" s="41"/>
      <c r="S23" s="14"/>
      <c r="T23" s="14"/>
      <c r="U23" s="4" t="s">
        <v>371</v>
      </c>
      <c r="AG23" s="43">
        <v>3000</v>
      </c>
      <c r="AH23" s="43"/>
      <c r="AI23" s="4" t="s">
        <v>240</v>
      </c>
      <c r="AJ23" s="43">
        <f>+V22</f>
        <v>18</v>
      </c>
      <c r="AK23" s="43"/>
      <c r="AL23" s="4" t="s">
        <v>247</v>
      </c>
      <c r="AO23" s="43">
        <v>1.1000000000000001</v>
      </c>
      <c r="AP23" s="43"/>
      <c r="AQ23" s="4" t="s">
        <v>242</v>
      </c>
      <c r="AR23" s="43">
        <f>MAX(MIN((AG23/AJ23)^(0.15/2),AO23),1)</f>
        <v>1.1000000000000001</v>
      </c>
      <c r="AS23" s="43"/>
      <c r="BJ23" s="2"/>
    </row>
    <row r="24" spans="2:62">
      <c r="B24" s="1"/>
      <c r="C24" s="102" t="s">
        <v>21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41">
        <v>1</v>
      </c>
      <c r="Q24" s="41"/>
      <c r="R24" s="41"/>
      <c r="S24" s="14"/>
      <c r="T24" s="14"/>
      <c r="U24" s="4" t="s">
        <v>258</v>
      </c>
      <c r="Z24" s="42" t="s">
        <v>252</v>
      </c>
      <c r="AA24" s="42"/>
      <c r="AB24" s="42"/>
      <c r="AC24" s="42"/>
      <c r="AG24" s="6"/>
      <c r="AH24" s="6"/>
      <c r="AJ24" s="6"/>
      <c r="AK24" s="6"/>
      <c r="AO24" s="6"/>
      <c r="AP24" s="6"/>
      <c r="AR24" s="6"/>
      <c r="AS24" s="6"/>
      <c r="BJ24" s="2"/>
    </row>
    <row r="25" spans="2:62">
      <c r="B25" s="1"/>
      <c r="C25" s="42" t="s">
        <v>10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S25" s="14"/>
      <c r="T25" s="14"/>
      <c r="U25" s="4" t="s">
        <v>248</v>
      </c>
      <c r="Z25" s="43">
        <f>IF(AND(C25="masif ahşap",W12&lt;700),MAX(AP14,1),IF(C25="tutkallı lamine ahşap",MAX(AP17,1),IF(AND(C25="lamine levha ahşap",Z24="eğilme"),MAX(AQ20,1),IF(AND(C25="lamine levha ahşap",Z24="çekme"),MAX(AR23,1),1))))</f>
        <v>1.0138942140146645</v>
      </c>
      <c r="AA25" s="43"/>
      <c r="BJ25" s="2"/>
    </row>
    <row r="26" spans="2:62">
      <c r="B26" s="1"/>
      <c r="C26" s="4" t="s">
        <v>197</v>
      </c>
      <c r="L26" s="43" cm="1">
        <f t="array" ref="L26">INDEX(P13:P24,MATCH(C25,C13:C24,0),0)</f>
        <v>1.3</v>
      </c>
      <c r="M26" s="43"/>
      <c r="AG26" s="57" t="s">
        <v>305</v>
      </c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J26" s="2"/>
    </row>
    <row r="27" spans="2:62">
      <c r="B27" s="1"/>
      <c r="AG27" s="57" t="s">
        <v>225</v>
      </c>
      <c r="AH27" s="57"/>
      <c r="AI27" s="57"/>
      <c r="AJ27" s="57"/>
      <c r="AK27" s="57" t="s">
        <v>229</v>
      </c>
      <c r="AL27" s="57"/>
      <c r="AM27" s="57"/>
      <c r="AN27" s="57"/>
      <c r="AO27" s="57"/>
      <c r="AP27" s="57"/>
      <c r="AQ27" s="57"/>
      <c r="AR27" s="57"/>
      <c r="AS27" s="104" t="s">
        <v>230</v>
      </c>
      <c r="AT27" s="104"/>
      <c r="AU27" s="104"/>
      <c r="AV27" s="104"/>
      <c r="AW27" s="104"/>
      <c r="AX27" s="104"/>
      <c r="AY27" s="104"/>
      <c r="AZ27" s="104"/>
      <c r="BA27" s="104" t="s">
        <v>231</v>
      </c>
      <c r="BB27" s="104"/>
      <c r="BC27" s="104"/>
      <c r="BD27" s="104"/>
      <c r="BE27" s="104"/>
      <c r="BF27" s="104"/>
      <c r="BG27" s="104"/>
      <c r="BH27" s="104"/>
      <c r="BJ27" s="2"/>
    </row>
    <row r="28" spans="2:62">
      <c r="B28" s="1"/>
      <c r="C28" s="57" t="s">
        <v>304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J28" s="2"/>
    </row>
    <row r="29" spans="2:62" ht="11.25" customHeight="1">
      <c r="B29" s="1"/>
      <c r="C29" s="104" t="s">
        <v>23</v>
      </c>
      <c r="D29" s="104"/>
      <c r="E29" s="104"/>
      <c r="F29" s="104" t="s">
        <v>27</v>
      </c>
      <c r="G29" s="104"/>
      <c r="H29" s="104"/>
      <c r="I29" s="104"/>
      <c r="J29" s="104"/>
      <c r="K29" s="104"/>
      <c r="L29" s="104"/>
      <c r="M29" s="57" t="s">
        <v>28</v>
      </c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J29" s="2"/>
    </row>
    <row r="30" spans="2:62" ht="11.25" customHeight="1">
      <c r="B30" s="1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G30" s="57"/>
      <c r="AH30" s="57"/>
      <c r="AI30" s="57"/>
      <c r="AJ30" s="57"/>
      <c r="AK30" s="104" t="s">
        <v>227</v>
      </c>
      <c r="AL30" s="104"/>
      <c r="AM30" s="104"/>
      <c r="AN30" s="104"/>
      <c r="AO30" s="104" t="s">
        <v>228</v>
      </c>
      <c r="AP30" s="104"/>
      <c r="AQ30" s="104"/>
      <c r="AR30" s="104"/>
      <c r="AS30" s="104" t="s">
        <v>227</v>
      </c>
      <c r="AT30" s="104"/>
      <c r="AU30" s="104"/>
      <c r="AV30" s="104"/>
      <c r="AW30" s="104" t="s">
        <v>228</v>
      </c>
      <c r="AX30" s="104"/>
      <c r="AY30" s="104"/>
      <c r="AZ30" s="104"/>
      <c r="BA30" s="104" t="s">
        <v>227</v>
      </c>
      <c r="BB30" s="104"/>
      <c r="BC30" s="104"/>
      <c r="BD30" s="104"/>
      <c r="BE30" s="104" t="s">
        <v>228</v>
      </c>
      <c r="BF30" s="104"/>
      <c r="BG30" s="104"/>
      <c r="BH30" s="104"/>
      <c r="BJ30" s="2"/>
    </row>
    <row r="31" spans="2:62" ht="11.25" customHeight="1" thickBot="1">
      <c r="B31" s="1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G31" s="57"/>
      <c r="AH31" s="57"/>
      <c r="AI31" s="57"/>
      <c r="AJ31" s="57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J31" s="2"/>
    </row>
    <row r="32" spans="2:62" ht="12" thickTop="1">
      <c r="B32" s="1"/>
      <c r="C32" s="88" t="s">
        <v>24</v>
      </c>
      <c r="D32" s="88"/>
      <c r="E32" s="88"/>
      <c r="F32" s="44">
        <v>1</v>
      </c>
      <c r="G32" s="44"/>
      <c r="H32" s="44"/>
      <c r="I32" s="44"/>
      <c r="J32" s="44"/>
      <c r="K32" s="44"/>
      <c r="L32" s="44"/>
      <c r="M32" s="98" t="s">
        <v>29</v>
      </c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G32" s="57"/>
      <c r="AH32" s="57"/>
      <c r="AI32" s="57"/>
      <c r="AJ32" s="57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J32" s="2"/>
    </row>
    <row r="33" spans="2:62">
      <c r="B33" s="1"/>
      <c r="C33" s="57" t="s">
        <v>25</v>
      </c>
      <c r="D33" s="57"/>
      <c r="E33" s="57"/>
      <c r="F33" s="41">
        <v>0.95</v>
      </c>
      <c r="G33" s="41"/>
      <c r="H33" s="41"/>
      <c r="I33" s="41"/>
      <c r="J33" s="41"/>
      <c r="K33" s="41"/>
      <c r="L33" s="41"/>
      <c r="M33" s="100" t="s">
        <v>30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G33" s="57" t="s">
        <v>226</v>
      </c>
      <c r="AH33" s="57"/>
      <c r="AI33" s="57"/>
      <c r="AJ33" s="57"/>
      <c r="AK33" s="41">
        <v>1.1000000000000001</v>
      </c>
      <c r="AL33" s="41"/>
      <c r="AM33" s="41"/>
      <c r="AN33" s="41"/>
      <c r="AO33" s="41">
        <v>0.9</v>
      </c>
      <c r="AP33" s="41"/>
      <c r="AQ33" s="41"/>
      <c r="AR33" s="41"/>
      <c r="AS33" s="41">
        <v>1.5</v>
      </c>
      <c r="AT33" s="41"/>
      <c r="AU33" s="41"/>
      <c r="AV33" s="41"/>
      <c r="AW33" s="41">
        <v>0</v>
      </c>
      <c r="AX33" s="41"/>
      <c r="AY33" s="41"/>
      <c r="AZ33" s="41"/>
      <c r="BA33" s="41">
        <v>1.5</v>
      </c>
      <c r="BB33" s="41"/>
      <c r="BC33" s="41"/>
      <c r="BD33" s="41"/>
      <c r="BE33" s="41">
        <v>0</v>
      </c>
      <c r="BF33" s="41"/>
      <c r="BG33" s="41"/>
      <c r="BH33" s="41"/>
      <c r="BJ33" s="2"/>
    </row>
    <row r="34" spans="2:62">
      <c r="B34" s="1"/>
      <c r="C34" s="57" t="s">
        <v>26</v>
      </c>
      <c r="D34" s="57"/>
      <c r="E34" s="57"/>
      <c r="F34" s="41">
        <v>0.85</v>
      </c>
      <c r="G34" s="41"/>
      <c r="H34" s="41"/>
      <c r="I34" s="41"/>
      <c r="J34" s="41"/>
      <c r="K34" s="41"/>
      <c r="L34" s="41"/>
      <c r="M34" s="100" t="s">
        <v>31</v>
      </c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G34" s="57" t="s">
        <v>225</v>
      </c>
      <c r="AH34" s="57"/>
      <c r="AI34" s="57"/>
      <c r="AJ34" s="57"/>
      <c r="AK34" s="104" t="s">
        <v>229</v>
      </c>
      <c r="AL34" s="104"/>
      <c r="AM34" s="104"/>
      <c r="AN34" s="104"/>
      <c r="AO34" s="104" t="s">
        <v>233</v>
      </c>
      <c r="AP34" s="104"/>
      <c r="AQ34" s="104"/>
      <c r="AR34" s="104"/>
      <c r="AS34" s="104" t="s">
        <v>234</v>
      </c>
      <c r="AT34" s="104"/>
      <c r="AU34" s="104"/>
      <c r="AV34" s="104"/>
      <c r="AW34" s="104" t="s">
        <v>225</v>
      </c>
      <c r="AX34" s="104"/>
      <c r="AY34" s="104"/>
      <c r="AZ34" s="104"/>
      <c r="BA34" s="104" t="s">
        <v>229</v>
      </c>
      <c r="BB34" s="104"/>
      <c r="BC34" s="104"/>
      <c r="BD34" s="104"/>
      <c r="BE34" s="104" t="s">
        <v>233</v>
      </c>
      <c r="BF34" s="104"/>
      <c r="BG34" s="104"/>
      <c r="BH34" s="104"/>
      <c r="BJ34" s="2"/>
    </row>
    <row r="35" spans="2:62">
      <c r="B35" s="1"/>
      <c r="C35" s="4" t="s">
        <v>198</v>
      </c>
      <c r="H35" s="42" t="s">
        <v>26</v>
      </c>
      <c r="I35" s="42"/>
      <c r="J35" s="42"/>
      <c r="AG35" s="57"/>
      <c r="AH35" s="57"/>
      <c r="AI35" s="57"/>
      <c r="AJ35" s="57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J35" s="2"/>
    </row>
    <row r="36" spans="2:62">
      <c r="B36" s="1"/>
      <c r="C36" s="4" t="s">
        <v>199</v>
      </c>
      <c r="N36" s="43">
        <f>IF(H35="az",1,IF(H35="orta",0.95,0.85))</f>
        <v>0.85</v>
      </c>
      <c r="O36" s="43"/>
      <c r="AG36" s="57"/>
      <c r="AH36" s="57"/>
      <c r="AI36" s="57"/>
      <c r="AJ36" s="57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J36" s="2"/>
    </row>
    <row r="37" spans="2:62">
      <c r="B37" s="1"/>
      <c r="AG37" s="57"/>
      <c r="AH37" s="57"/>
      <c r="AI37" s="57"/>
      <c r="AJ37" s="57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J37" s="2"/>
    </row>
    <row r="38" spans="2:62">
      <c r="B38" s="1"/>
      <c r="C38" s="57" t="s">
        <v>189</v>
      </c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G38" s="57"/>
      <c r="AH38" s="57"/>
      <c r="AI38" s="57"/>
      <c r="AJ38" s="57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J38" s="2"/>
    </row>
    <row r="39" spans="2:62">
      <c r="B39" s="1"/>
      <c r="C39" s="51" t="s">
        <v>190</v>
      </c>
      <c r="D39" s="52"/>
      <c r="E39" s="52"/>
      <c r="F39" s="52"/>
      <c r="G39" s="53"/>
      <c r="H39" s="74" t="s">
        <v>191</v>
      </c>
      <c r="I39" s="75"/>
      <c r="J39" s="75"/>
      <c r="K39" s="75"/>
      <c r="L39" s="75"/>
      <c r="M39" s="75"/>
      <c r="N39" s="76"/>
      <c r="O39" s="51" t="s">
        <v>28</v>
      </c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3"/>
      <c r="AG39" s="57" t="s">
        <v>232</v>
      </c>
      <c r="AH39" s="57"/>
      <c r="AI39" s="57"/>
      <c r="AJ39" s="57"/>
      <c r="AK39" s="41">
        <v>1.35</v>
      </c>
      <c r="AL39" s="41"/>
      <c r="AM39" s="41"/>
      <c r="AN39" s="41"/>
      <c r="AO39" s="41">
        <v>1</v>
      </c>
      <c r="AP39" s="41"/>
      <c r="AQ39" s="41"/>
      <c r="AR39" s="41"/>
      <c r="AS39" s="41">
        <v>1.5</v>
      </c>
      <c r="AT39" s="41"/>
      <c r="AU39" s="41"/>
      <c r="AV39" s="41"/>
      <c r="AW39" s="41">
        <v>0</v>
      </c>
      <c r="AX39" s="41"/>
      <c r="AY39" s="41"/>
      <c r="AZ39" s="41"/>
      <c r="BA39" s="41">
        <v>1.5</v>
      </c>
      <c r="BB39" s="41"/>
      <c r="BC39" s="41"/>
      <c r="BD39" s="41"/>
      <c r="BE39" s="41">
        <v>0</v>
      </c>
      <c r="BF39" s="41"/>
      <c r="BG39" s="41"/>
      <c r="BH39" s="41"/>
      <c r="BJ39" s="2"/>
    </row>
    <row r="40" spans="2:62">
      <c r="B40" s="1"/>
      <c r="C40" s="71"/>
      <c r="D40" s="72"/>
      <c r="E40" s="72"/>
      <c r="F40" s="72"/>
      <c r="G40" s="73"/>
      <c r="H40" s="77"/>
      <c r="I40" s="78"/>
      <c r="J40" s="78"/>
      <c r="K40" s="78"/>
      <c r="L40" s="78"/>
      <c r="M40" s="78"/>
      <c r="N40" s="79"/>
      <c r="O40" s="71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3"/>
      <c r="AG40" s="57"/>
      <c r="AH40" s="57"/>
      <c r="AI40" s="57"/>
      <c r="AJ40" s="57"/>
      <c r="AK40" s="4" t="s">
        <v>235</v>
      </c>
      <c r="BE40" s="16"/>
      <c r="BF40" s="16"/>
      <c r="BG40" s="16"/>
      <c r="BH40" s="17"/>
      <c r="BJ40" s="2"/>
    </row>
    <row r="41" spans="2:62" ht="12" thickBot="1">
      <c r="B41" s="1"/>
      <c r="C41" s="48"/>
      <c r="D41" s="49"/>
      <c r="E41" s="49"/>
      <c r="F41" s="49"/>
      <c r="G41" s="50"/>
      <c r="H41" s="80"/>
      <c r="I41" s="81"/>
      <c r="J41" s="81"/>
      <c r="K41" s="81"/>
      <c r="L41" s="81"/>
      <c r="M41" s="81"/>
      <c r="N41" s="82"/>
      <c r="O41" s="48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50"/>
      <c r="AG41" s="57"/>
      <c r="AH41" s="57"/>
      <c r="AI41" s="57"/>
      <c r="AJ41" s="57"/>
      <c r="AK41" s="41">
        <v>1.35</v>
      </c>
      <c r="AL41" s="41"/>
      <c r="AM41" s="41"/>
      <c r="AN41" s="41"/>
      <c r="AO41" s="41">
        <v>1</v>
      </c>
      <c r="AP41" s="41"/>
      <c r="AQ41" s="41"/>
      <c r="AR41" s="41"/>
      <c r="AS41" s="41">
        <v>1.5</v>
      </c>
      <c r="AT41" s="41"/>
      <c r="AU41" s="41"/>
      <c r="AV41" s="41"/>
      <c r="AW41" s="41">
        <v>0</v>
      </c>
      <c r="AX41" s="41"/>
      <c r="AY41" s="41"/>
      <c r="AZ41" s="41"/>
      <c r="BA41" s="41">
        <v>1.5</v>
      </c>
      <c r="BB41" s="41"/>
      <c r="BC41" s="41"/>
      <c r="BD41" s="41"/>
      <c r="BE41" s="41">
        <v>0</v>
      </c>
      <c r="BF41" s="41"/>
      <c r="BG41" s="41"/>
      <c r="BH41" s="41"/>
      <c r="BJ41" s="2"/>
    </row>
    <row r="42" spans="2:62" ht="12" thickTop="1">
      <c r="B42" s="1"/>
      <c r="C42" s="103" t="s">
        <v>35</v>
      </c>
      <c r="D42" s="103"/>
      <c r="E42" s="103"/>
      <c r="F42" s="103"/>
      <c r="G42" s="103"/>
      <c r="H42" s="106" t="s">
        <v>192</v>
      </c>
      <c r="I42" s="106"/>
      <c r="J42" s="106"/>
      <c r="K42" s="106"/>
      <c r="L42" s="106"/>
      <c r="M42" s="106"/>
      <c r="N42" s="106"/>
      <c r="O42" s="108" t="s">
        <v>193</v>
      </c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G42" s="57"/>
      <c r="AH42" s="57"/>
      <c r="AI42" s="57"/>
      <c r="AJ42" s="57"/>
      <c r="AK42" s="41" t="s">
        <v>236</v>
      </c>
      <c r="AL42" s="41"/>
      <c r="AM42" s="41"/>
      <c r="AN42" s="41"/>
      <c r="AO42" s="41">
        <v>1</v>
      </c>
      <c r="AP42" s="41"/>
      <c r="AQ42" s="41"/>
      <c r="AR42" s="41"/>
      <c r="AS42" s="41">
        <v>1.5</v>
      </c>
      <c r="AT42" s="41"/>
      <c r="AU42" s="41"/>
      <c r="AV42" s="41"/>
      <c r="AW42" s="41">
        <v>0</v>
      </c>
      <c r="AX42" s="41"/>
      <c r="AY42" s="41"/>
      <c r="AZ42" s="41"/>
      <c r="BA42" s="41">
        <v>1.5</v>
      </c>
      <c r="BB42" s="41"/>
      <c r="BC42" s="41"/>
      <c r="BD42" s="41"/>
      <c r="BE42" s="41">
        <v>0</v>
      </c>
      <c r="BF42" s="41"/>
      <c r="BG42" s="41"/>
      <c r="BH42" s="41"/>
      <c r="BJ42" s="2"/>
    </row>
    <row r="43" spans="2:62">
      <c r="B43" s="1"/>
      <c r="C43" s="102" t="s">
        <v>36</v>
      </c>
      <c r="D43" s="102"/>
      <c r="E43" s="102"/>
      <c r="F43" s="102"/>
      <c r="G43" s="102"/>
      <c r="H43" s="107"/>
      <c r="I43" s="107"/>
      <c r="J43" s="107"/>
      <c r="K43" s="107"/>
      <c r="L43" s="107"/>
      <c r="M43" s="107"/>
      <c r="N43" s="107"/>
      <c r="O43" s="109" t="s">
        <v>194</v>
      </c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G43" s="57" t="s">
        <v>237</v>
      </c>
      <c r="AH43" s="57"/>
      <c r="AI43" s="57"/>
      <c r="AJ43" s="57"/>
      <c r="AK43" s="41">
        <v>1</v>
      </c>
      <c r="AL43" s="41"/>
      <c r="AM43" s="41"/>
      <c r="AN43" s="41"/>
      <c r="AO43" s="41">
        <v>1</v>
      </c>
      <c r="AP43" s="41"/>
      <c r="AQ43" s="41"/>
      <c r="AR43" s="41"/>
      <c r="AS43" s="41">
        <v>1.3</v>
      </c>
      <c r="AT43" s="41"/>
      <c r="AU43" s="41"/>
      <c r="AV43" s="41"/>
      <c r="AW43" s="41">
        <v>0</v>
      </c>
      <c r="AX43" s="41"/>
      <c r="AY43" s="41"/>
      <c r="AZ43" s="41"/>
      <c r="BA43" s="41">
        <v>1.3</v>
      </c>
      <c r="BB43" s="41"/>
      <c r="BC43" s="41"/>
      <c r="BD43" s="41"/>
      <c r="BE43" s="41">
        <v>0</v>
      </c>
      <c r="BF43" s="41"/>
      <c r="BG43" s="41"/>
      <c r="BH43" s="41"/>
      <c r="BJ43" s="2"/>
    </row>
    <row r="44" spans="2:62">
      <c r="B44" s="1"/>
      <c r="C44" s="102" t="s">
        <v>37</v>
      </c>
      <c r="D44" s="102"/>
      <c r="E44" s="102"/>
      <c r="F44" s="102"/>
      <c r="G44" s="102"/>
      <c r="H44" s="107"/>
      <c r="I44" s="107"/>
      <c r="J44" s="107"/>
      <c r="K44" s="107"/>
      <c r="L44" s="107"/>
      <c r="M44" s="107"/>
      <c r="N44" s="107"/>
      <c r="O44" s="110" t="s">
        <v>195</v>
      </c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G44" s="4" t="s">
        <v>238</v>
      </c>
      <c r="AI44" s="42">
        <v>1.35</v>
      </c>
      <c r="AJ44" s="42"/>
      <c r="BJ44" s="2"/>
    </row>
    <row r="45" spans="2:62">
      <c r="B45" s="1"/>
      <c r="C45" s="102"/>
      <c r="D45" s="102"/>
      <c r="E45" s="102"/>
      <c r="F45" s="102"/>
      <c r="G45" s="102"/>
      <c r="H45" s="107"/>
      <c r="I45" s="107"/>
      <c r="J45" s="107"/>
      <c r="K45" s="107"/>
      <c r="L45" s="107"/>
      <c r="M45" s="107"/>
      <c r="N45" s="107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G45" s="18" t="s">
        <v>239</v>
      </c>
      <c r="AI45" s="42">
        <v>1.5</v>
      </c>
      <c r="AJ45" s="42"/>
      <c r="BJ45" s="2"/>
    </row>
    <row r="46" spans="2:62">
      <c r="B46" s="1"/>
      <c r="BJ46" s="2"/>
    </row>
    <row r="47" spans="2:62">
      <c r="B47" s="1"/>
      <c r="C47" s="57" t="s">
        <v>306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14"/>
      <c r="AF47" s="14"/>
      <c r="AG47" s="14"/>
      <c r="AH47" s="14"/>
      <c r="AI47" s="57" t="s">
        <v>307</v>
      </c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14"/>
      <c r="BH47" s="14"/>
      <c r="BI47" s="14"/>
      <c r="BJ47" s="19"/>
    </row>
    <row r="48" spans="2:62">
      <c r="B48" s="1"/>
      <c r="C48" s="57" t="s">
        <v>32</v>
      </c>
      <c r="D48" s="57"/>
      <c r="E48" s="57"/>
      <c r="F48" s="57"/>
      <c r="G48" s="57"/>
      <c r="H48" s="57"/>
      <c r="I48" s="88" t="s">
        <v>33</v>
      </c>
      <c r="J48" s="88"/>
      <c r="K48" s="88"/>
      <c r="L48" s="88"/>
      <c r="M48" s="88"/>
      <c r="N48" s="88"/>
      <c r="O48" s="88"/>
      <c r="P48" s="88"/>
      <c r="Q48" s="88"/>
      <c r="R48" s="88" t="s">
        <v>34</v>
      </c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14"/>
      <c r="AF48" s="14"/>
      <c r="AG48" s="14"/>
      <c r="AH48" s="14"/>
      <c r="AI48" s="57" t="s">
        <v>32</v>
      </c>
      <c r="AJ48" s="57"/>
      <c r="AK48" s="57"/>
      <c r="AL48" s="57"/>
      <c r="AM48" s="57"/>
      <c r="AN48" s="57"/>
      <c r="AO48" s="57"/>
      <c r="AP48" s="57"/>
      <c r="AQ48" s="57" t="s">
        <v>53</v>
      </c>
      <c r="AR48" s="57"/>
      <c r="AS48" s="57"/>
      <c r="AT48" s="57"/>
      <c r="AU48" s="57"/>
      <c r="AV48" s="57"/>
      <c r="AW48" s="57"/>
      <c r="AX48" s="57" t="s">
        <v>1</v>
      </c>
      <c r="AY48" s="57"/>
      <c r="AZ48" s="57"/>
      <c r="BA48" s="57"/>
      <c r="BB48" s="57"/>
      <c r="BC48" s="57"/>
      <c r="BD48" s="57"/>
      <c r="BE48" s="57"/>
      <c r="BF48" s="57"/>
      <c r="BG48" s="14"/>
      <c r="BH48" s="14"/>
      <c r="BI48" s="14"/>
      <c r="BJ48" s="19"/>
    </row>
    <row r="49" spans="2:62" ht="12" thickBot="1">
      <c r="B49" s="1"/>
      <c r="C49" s="58"/>
      <c r="D49" s="58"/>
      <c r="E49" s="58"/>
      <c r="F49" s="58"/>
      <c r="G49" s="58"/>
      <c r="H49" s="58"/>
      <c r="I49" s="64" t="s">
        <v>23</v>
      </c>
      <c r="J49" s="65"/>
      <c r="K49" s="65"/>
      <c r="L49" s="65"/>
      <c r="M49" s="65"/>
      <c r="N49" s="66"/>
      <c r="O49" s="58" t="s">
        <v>200</v>
      </c>
      <c r="P49" s="58"/>
      <c r="Q49" s="58"/>
      <c r="R49" s="58" t="s">
        <v>35</v>
      </c>
      <c r="S49" s="58"/>
      <c r="T49" s="58"/>
      <c r="U49" s="58"/>
      <c r="V49" s="58" t="s">
        <v>36</v>
      </c>
      <c r="W49" s="58"/>
      <c r="X49" s="58"/>
      <c r="Y49" s="58"/>
      <c r="Z49" s="58"/>
      <c r="AA49" s="58" t="s">
        <v>37</v>
      </c>
      <c r="AB49" s="58"/>
      <c r="AC49" s="58"/>
      <c r="AD49" s="58"/>
      <c r="AE49" s="14"/>
      <c r="AF49" s="14"/>
      <c r="AG49" s="14"/>
      <c r="AH49" s="14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 t="s">
        <v>46</v>
      </c>
      <c r="AY49" s="58"/>
      <c r="AZ49" s="58"/>
      <c r="BA49" s="58" t="s">
        <v>80</v>
      </c>
      <c r="BB49" s="58"/>
      <c r="BC49" s="58"/>
      <c r="BD49" s="58" t="s">
        <v>79</v>
      </c>
      <c r="BE49" s="58"/>
      <c r="BF49" s="58"/>
      <c r="BG49" s="14"/>
      <c r="BH49" s="14"/>
      <c r="BI49" s="14"/>
      <c r="BJ49" s="19"/>
    </row>
    <row r="50" spans="2:62" ht="11.25" customHeight="1" thickTop="1">
      <c r="B50" s="1"/>
      <c r="C50" s="90" t="s">
        <v>201</v>
      </c>
      <c r="D50" s="111" t="s">
        <v>10</v>
      </c>
      <c r="E50" s="111"/>
      <c r="F50" s="111"/>
      <c r="G50" s="111"/>
      <c r="H50" s="111"/>
      <c r="I50" s="98" t="s">
        <v>24</v>
      </c>
      <c r="J50" s="98"/>
      <c r="K50" s="98"/>
      <c r="L50" s="98"/>
      <c r="M50" s="98"/>
      <c r="N50" s="98"/>
      <c r="O50" s="99">
        <v>1</v>
      </c>
      <c r="P50" s="99"/>
      <c r="Q50" s="99"/>
      <c r="R50" s="94">
        <v>0.6</v>
      </c>
      <c r="S50" s="95"/>
      <c r="T50" s="95"/>
      <c r="U50" s="96"/>
      <c r="V50" s="94">
        <v>0.8</v>
      </c>
      <c r="W50" s="95"/>
      <c r="X50" s="95"/>
      <c r="Y50" s="95"/>
      <c r="Z50" s="96"/>
      <c r="AA50" s="94">
        <v>1.1000000000000001</v>
      </c>
      <c r="AB50" s="95"/>
      <c r="AC50" s="95"/>
      <c r="AD50" s="96"/>
      <c r="AE50" s="36" t="str">
        <f>+D50</f>
        <v>masif ahşap</v>
      </c>
      <c r="AF50" s="36">
        <f>IF(C75=AE50,1,0)</f>
        <v>1</v>
      </c>
      <c r="AG50" s="36">
        <f>IF(H35=I50,1,0)</f>
        <v>0</v>
      </c>
      <c r="AH50" s="36">
        <f>IF(AND(AF50=1,AG50=1),1,0)</f>
        <v>0</v>
      </c>
      <c r="AI50" s="103" t="s">
        <v>10</v>
      </c>
      <c r="AJ50" s="103"/>
      <c r="AK50" s="103"/>
      <c r="AL50" s="103"/>
      <c r="AM50" s="103"/>
      <c r="AN50" s="103"/>
      <c r="AO50" s="103"/>
      <c r="AP50" s="103"/>
      <c r="AQ50" s="98" t="s">
        <v>57</v>
      </c>
      <c r="AR50" s="98"/>
      <c r="AS50" s="98"/>
      <c r="AT50" s="98"/>
      <c r="AU50" s="98"/>
      <c r="AV50" s="98"/>
      <c r="AW50" s="98"/>
      <c r="AX50" s="99">
        <v>0.6</v>
      </c>
      <c r="AY50" s="99"/>
      <c r="AZ50" s="99"/>
      <c r="BA50" s="99">
        <v>0.8</v>
      </c>
      <c r="BB50" s="99"/>
      <c r="BC50" s="99"/>
      <c r="BD50" s="99">
        <v>2</v>
      </c>
      <c r="BE50" s="99"/>
      <c r="BF50" s="99"/>
      <c r="BG50" s="36" t="str">
        <f>+AI50</f>
        <v>masif ahşap</v>
      </c>
      <c r="BH50" s="36">
        <f>IF(BG50=AM75,1,0)</f>
        <v>1</v>
      </c>
      <c r="BI50" s="36">
        <f>IF(AQ50=AM76,1,0)</f>
        <v>1</v>
      </c>
      <c r="BJ50" s="37">
        <f>IF(AND(BH50=1,BI50=1),1,0)</f>
        <v>1</v>
      </c>
    </row>
    <row r="51" spans="2:62">
      <c r="B51" s="1"/>
      <c r="C51" s="89"/>
      <c r="D51" s="97"/>
      <c r="E51" s="97"/>
      <c r="F51" s="97"/>
      <c r="G51" s="97"/>
      <c r="H51" s="97"/>
      <c r="I51" s="100" t="s">
        <v>25</v>
      </c>
      <c r="J51" s="100"/>
      <c r="K51" s="100"/>
      <c r="L51" s="100"/>
      <c r="M51" s="100"/>
      <c r="N51" s="100"/>
      <c r="O51" s="101">
        <v>0.95</v>
      </c>
      <c r="P51" s="101"/>
      <c r="Q51" s="101"/>
      <c r="R51" s="94">
        <v>0.6</v>
      </c>
      <c r="S51" s="95"/>
      <c r="T51" s="95"/>
      <c r="U51" s="96"/>
      <c r="V51" s="94">
        <v>0.8</v>
      </c>
      <c r="W51" s="95"/>
      <c r="X51" s="95"/>
      <c r="Y51" s="95"/>
      <c r="Z51" s="96"/>
      <c r="AA51" s="94">
        <v>1.1000000000000001</v>
      </c>
      <c r="AB51" s="95"/>
      <c r="AC51" s="95"/>
      <c r="AD51" s="96"/>
      <c r="AE51" s="36" t="str">
        <f>+AE50</f>
        <v>masif ahşap</v>
      </c>
      <c r="AF51" s="36">
        <f>IF(C75=AE51,1,0)</f>
        <v>1</v>
      </c>
      <c r="AG51" s="36">
        <f>IF(H35=I51,1,0)</f>
        <v>0</v>
      </c>
      <c r="AH51" s="36">
        <f t="shared" ref="AH51:AH73" si="0">IF(AND(AF51=1,AG51=1),1,0)</f>
        <v>0</v>
      </c>
      <c r="AI51" s="102" t="s">
        <v>11</v>
      </c>
      <c r="AJ51" s="102"/>
      <c r="AK51" s="102"/>
      <c r="AL51" s="102"/>
      <c r="AM51" s="102"/>
      <c r="AN51" s="102"/>
      <c r="AO51" s="102"/>
      <c r="AP51" s="102"/>
      <c r="AQ51" s="100" t="s">
        <v>54</v>
      </c>
      <c r="AR51" s="100"/>
      <c r="AS51" s="100"/>
      <c r="AT51" s="100"/>
      <c r="AU51" s="100"/>
      <c r="AV51" s="100"/>
      <c r="AW51" s="100"/>
      <c r="AX51" s="101">
        <v>0.6</v>
      </c>
      <c r="AY51" s="101"/>
      <c r="AZ51" s="101"/>
      <c r="BA51" s="101">
        <v>0.8</v>
      </c>
      <c r="BB51" s="101"/>
      <c r="BC51" s="101"/>
      <c r="BD51" s="101">
        <v>2</v>
      </c>
      <c r="BE51" s="101"/>
      <c r="BF51" s="101"/>
      <c r="BG51" s="36" t="str">
        <f>+AI51</f>
        <v>tutkallı lamine ahşap</v>
      </c>
      <c r="BH51" s="36">
        <f>IF(BG51=AM75,1,0)</f>
        <v>0</v>
      </c>
      <c r="BI51" s="36">
        <f>IF(AQ51=AM76,1,0)</f>
        <v>0</v>
      </c>
      <c r="BJ51" s="37">
        <f t="shared" ref="BJ51:BJ74" si="1">IF(AND(BH51=1,BI51=1),1,0)</f>
        <v>0</v>
      </c>
    </row>
    <row r="52" spans="2:62">
      <c r="B52" s="1"/>
      <c r="C52" s="89"/>
      <c r="D52" s="97"/>
      <c r="E52" s="97"/>
      <c r="F52" s="97"/>
      <c r="G52" s="97"/>
      <c r="H52" s="97"/>
      <c r="I52" s="100" t="s">
        <v>26</v>
      </c>
      <c r="J52" s="100"/>
      <c r="K52" s="100"/>
      <c r="L52" s="100"/>
      <c r="M52" s="100"/>
      <c r="N52" s="100"/>
      <c r="O52" s="101">
        <v>0.85</v>
      </c>
      <c r="P52" s="101"/>
      <c r="Q52" s="101"/>
      <c r="R52" s="94">
        <v>0.6</v>
      </c>
      <c r="S52" s="95"/>
      <c r="T52" s="95"/>
      <c r="U52" s="96"/>
      <c r="V52" s="94">
        <v>0.8</v>
      </c>
      <c r="W52" s="95"/>
      <c r="X52" s="95"/>
      <c r="Y52" s="95"/>
      <c r="Z52" s="96"/>
      <c r="AA52" s="94">
        <v>1.1000000000000001</v>
      </c>
      <c r="AB52" s="95"/>
      <c r="AC52" s="95"/>
      <c r="AD52" s="96"/>
      <c r="AE52" s="36" t="str">
        <f>+AE51</f>
        <v>masif ahşap</v>
      </c>
      <c r="AF52" s="36">
        <f>IF(C75=AE52,1,0)</f>
        <v>1</v>
      </c>
      <c r="AG52" s="36">
        <f>IF(H35=I52,1,0)</f>
        <v>1</v>
      </c>
      <c r="AH52" s="36">
        <f t="shared" si="0"/>
        <v>1</v>
      </c>
      <c r="AI52" s="102" t="s">
        <v>40</v>
      </c>
      <c r="AJ52" s="102"/>
      <c r="AK52" s="102"/>
      <c r="AL52" s="102"/>
      <c r="AM52" s="102"/>
      <c r="AN52" s="102"/>
      <c r="AO52" s="102"/>
      <c r="AP52" s="102"/>
      <c r="AQ52" s="100" t="s">
        <v>55</v>
      </c>
      <c r="AR52" s="100"/>
      <c r="AS52" s="100"/>
      <c r="AT52" s="100"/>
      <c r="AU52" s="100"/>
      <c r="AV52" s="100"/>
      <c r="AW52" s="100"/>
      <c r="AX52" s="101">
        <v>0.6</v>
      </c>
      <c r="AY52" s="101"/>
      <c r="AZ52" s="101"/>
      <c r="BA52" s="101">
        <v>0.8</v>
      </c>
      <c r="BB52" s="101"/>
      <c r="BC52" s="101"/>
      <c r="BD52" s="101">
        <v>2</v>
      </c>
      <c r="BE52" s="101"/>
      <c r="BF52" s="101"/>
      <c r="BG52" s="36" t="str">
        <f>+AI52</f>
        <v>lamine levha ahşap (LVL)</v>
      </c>
      <c r="BH52" s="36">
        <f>IF(BG52=AM75,1,0)</f>
        <v>0</v>
      </c>
      <c r="BI52" s="36">
        <f>IF(AQ52=AM76,1,0)</f>
        <v>0</v>
      </c>
      <c r="BJ52" s="37">
        <f t="shared" si="1"/>
        <v>0</v>
      </c>
    </row>
    <row r="53" spans="2:62" ht="11.25" customHeight="1">
      <c r="B53" s="1"/>
      <c r="C53" s="89" t="s">
        <v>38</v>
      </c>
      <c r="D53" s="97" t="s">
        <v>11</v>
      </c>
      <c r="E53" s="97"/>
      <c r="F53" s="97"/>
      <c r="G53" s="97"/>
      <c r="H53" s="97"/>
      <c r="I53" s="98" t="s">
        <v>24</v>
      </c>
      <c r="J53" s="98"/>
      <c r="K53" s="98"/>
      <c r="L53" s="98"/>
      <c r="M53" s="98"/>
      <c r="N53" s="98"/>
      <c r="O53" s="99">
        <v>1</v>
      </c>
      <c r="P53" s="99"/>
      <c r="Q53" s="99"/>
      <c r="R53" s="94">
        <v>0.6</v>
      </c>
      <c r="S53" s="95"/>
      <c r="T53" s="95"/>
      <c r="U53" s="96"/>
      <c r="V53" s="94">
        <v>0.8</v>
      </c>
      <c r="W53" s="95"/>
      <c r="X53" s="95"/>
      <c r="Y53" s="95"/>
      <c r="Z53" s="96"/>
      <c r="AA53" s="94">
        <v>1.1000000000000001</v>
      </c>
      <c r="AB53" s="95"/>
      <c r="AC53" s="95"/>
      <c r="AD53" s="96"/>
      <c r="AE53" s="36" t="str">
        <f>+D53</f>
        <v>tutkallı lamine ahşap</v>
      </c>
      <c r="AF53" s="36">
        <f>IF(C75=AE53,1,0)</f>
        <v>0</v>
      </c>
      <c r="AG53" s="36">
        <f>IF(H35=I53,1,0)</f>
        <v>0</v>
      </c>
      <c r="AH53" s="36">
        <f t="shared" si="0"/>
        <v>0</v>
      </c>
      <c r="AI53" s="102"/>
      <c r="AJ53" s="102"/>
      <c r="AK53" s="102"/>
      <c r="AL53" s="102"/>
      <c r="AM53" s="102"/>
      <c r="AN53" s="102"/>
      <c r="AO53" s="102"/>
      <c r="AP53" s="102"/>
      <c r="AQ53" s="100" t="s">
        <v>56</v>
      </c>
      <c r="AR53" s="100"/>
      <c r="AS53" s="100"/>
      <c r="AT53" s="100"/>
      <c r="AU53" s="100"/>
      <c r="AV53" s="100"/>
      <c r="AW53" s="100"/>
      <c r="AX53" s="101">
        <v>0.6</v>
      </c>
      <c r="AY53" s="101"/>
      <c r="AZ53" s="101"/>
      <c r="BA53" s="101">
        <v>0.8</v>
      </c>
      <c r="BB53" s="101"/>
      <c r="BC53" s="101"/>
      <c r="BD53" s="101">
        <v>2</v>
      </c>
      <c r="BE53" s="101"/>
      <c r="BF53" s="101"/>
      <c r="BG53" s="36" t="str">
        <f>+BG52</f>
        <v>lamine levha ahşap (LVL)</v>
      </c>
      <c r="BH53" s="36">
        <f>IF(BG53=AM75,1,0)</f>
        <v>0</v>
      </c>
      <c r="BI53" s="36">
        <f>IF(AQ53=AM76,1,0)</f>
        <v>0</v>
      </c>
      <c r="BJ53" s="37">
        <f t="shared" si="1"/>
        <v>0</v>
      </c>
    </row>
    <row r="54" spans="2:62">
      <c r="B54" s="1"/>
      <c r="C54" s="89"/>
      <c r="D54" s="97"/>
      <c r="E54" s="97"/>
      <c r="F54" s="97"/>
      <c r="G54" s="97"/>
      <c r="H54" s="97"/>
      <c r="I54" s="100" t="s">
        <v>25</v>
      </c>
      <c r="J54" s="100"/>
      <c r="K54" s="100"/>
      <c r="L54" s="100"/>
      <c r="M54" s="100"/>
      <c r="N54" s="100"/>
      <c r="O54" s="101">
        <v>0.95</v>
      </c>
      <c r="P54" s="101"/>
      <c r="Q54" s="101"/>
      <c r="R54" s="94">
        <v>0.6</v>
      </c>
      <c r="S54" s="95"/>
      <c r="T54" s="95"/>
      <c r="U54" s="96"/>
      <c r="V54" s="94">
        <v>0.8</v>
      </c>
      <c r="W54" s="95"/>
      <c r="X54" s="95"/>
      <c r="Y54" s="95"/>
      <c r="Z54" s="96"/>
      <c r="AA54" s="94">
        <v>1.1000000000000001</v>
      </c>
      <c r="AB54" s="95"/>
      <c r="AC54" s="95"/>
      <c r="AD54" s="96"/>
      <c r="AE54" s="36" t="str">
        <f>+AE53</f>
        <v>tutkallı lamine ahşap</v>
      </c>
      <c r="AF54" s="36">
        <f>IF(C75=AE54,1,0)</f>
        <v>0</v>
      </c>
      <c r="AG54" s="36">
        <f>IF(H35=I54,1,0)</f>
        <v>0</v>
      </c>
      <c r="AH54" s="36">
        <f t="shared" si="0"/>
        <v>0</v>
      </c>
      <c r="AI54" s="102" t="s">
        <v>49</v>
      </c>
      <c r="AJ54" s="102"/>
      <c r="AK54" s="102"/>
      <c r="AL54" s="102"/>
      <c r="AM54" s="102"/>
      <c r="AN54" s="102"/>
      <c r="AO54" s="102"/>
      <c r="AP54" s="102"/>
      <c r="AQ54" s="100" t="s">
        <v>58</v>
      </c>
      <c r="AR54" s="100"/>
      <c r="AS54" s="100"/>
      <c r="AT54" s="100"/>
      <c r="AU54" s="100"/>
      <c r="AV54" s="100"/>
      <c r="AW54" s="100"/>
      <c r="AX54" s="101"/>
      <c r="AY54" s="101"/>
      <c r="AZ54" s="101"/>
      <c r="BA54" s="101"/>
      <c r="BB54" s="101"/>
      <c r="BC54" s="101"/>
      <c r="BD54" s="101"/>
      <c r="BE54" s="101"/>
      <c r="BF54" s="101"/>
      <c r="BG54" s="36" t="str">
        <f>+AI54</f>
        <v>kontrplak</v>
      </c>
      <c r="BH54" s="36">
        <f>IF(BG54=AM75,1,0)</f>
        <v>0</v>
      </c>
      <c r="BI54" s="36">
        <f>IF(AQ54=AM76,1,0)</f>
        <v>0</v>
      </c>
      <c r="BJ54" s="37">
        <f t="shared" si="1"/>
        <v>0</v>
      </c>
    </row>
    <row r="55" spans="2:62">
      <c r="B55" s="1"/>
      <c r="C55" s="89"/>
      <c r="D55" s="97"/>
      <c r="E55" s="97"/>
      <c r="F55" s="97"/>
      <c r="G55" s="97"/>
      <c r="H55" s="97"/>
      <c r="I55" s="100" t="s">
        <v>26</v>
      </c>
      <c r="J55" s="100"/>
      <c r="K55" s="100"/>
      <c r="L55" s="100"/>
      <c r="M55" s="100"/>
      <c r="N55" s="100"/>
      <c r="O55" s="101">
        <v>0.85</v>
      </c>
      <c r="P55" s="101"/>
      <c r="Q55" s="101"/>
      <c r="R55" s="94">
        <v>0.6</v>
      </c>
      <c r="S55" s="95"/>
      <c r="T55" s="95"/>
      <c r="U55" s="96"/>
      <c r="V55" s="94">
        <v>0.8</v>
      </c>
      <c r="W55" s="95"/>
      <c r="X55" s="95"/>
      <c r="Y55" s="95"/>
      <c r="Z55" s="96"/>
      <c r="AA55" s="94">
        <v>1.1000000000000001</v>
      </c>
      <c r="AB55" s="95"/>
      <c r="AC55" s="95"/>
      <c r="AD55" s="96"/>
      <c r="AE55" s="36" t="str">
        <f>+AE54</f>
        <v>tutkallı lamine ahşap</v>
      </c>
      <c r="AF55" s="36">
        <f>IF(C75=AE55,1,0)</f>
        <v>0</v>
      </c>
      <c r="AG55" s="36">
        <f>IF(H35=I55,1,0)</f>
        <v>1</v>
      </c>
      <c r="AH55" s="36">
        <f t="shared" si="0"/>
        <v>0</v>
      </c>
      <c r="AI55" s="102"/>
      <c r="AJ55" s="102"/>
      <c r="AK55" s="102"/>
      <c r="AL55" s="102"/>
      <c r="AM55" s="102"/>
      <c r="AN55" s="102"/>
      <c r="AO55" s="102"/>
      <c r="AP55" s="102"/>
      <c r="AQ55" s="100" t="s">
        <v>59</v>
      </c>
      <c r="AR55" s="100"/>
      <c r="AS55" s="100"/>
      <c r="AT55" s="100"/>
      <c r="AU55" s="100"/>
      <c r="AV55" s="100"/>
      <c r="AW55" s="100"/>
      <c r="AX55" s="101">
        <v>0.8</v>
      </c>
      <c r="AY55" s="101"/>
      <c r="AZ55" s="101"/>
      <c r="BA55" s="101" t="s">
        <v>81</v>
      </c>
      <c r="BB55" s="101"/>
      <c r="BC55" s="101"/>
      <c r="BD55" s="101" t="s">
        <v>81</v>
      </c>
      <c r="BE55" s="101"/>
      <c r="BF55" s="101"/>
      <c r="BG55" s="36" t="str">
        <f>+BG54</f>
        <v>kontrplak</v>
      </c>
      <c r="BH55" s="36">
        <f>IF(BG55=AM75,1,0)</f>
        <v>0</v>
      </c>
      <c r="BI55" s="36">
        <f>IF(AQ55=AM76,1,0)</f>
        <v>0</v>
      </c>
      <c r="BJ55" s="37">
        <f t="shared" si="1"/>
        <v>0</v>
      </c>
    </row>
    <row r="56" spans="2:62" ht="11.25" customHeight="1">
      <c r="B56" s="1"/>
      <c r="C56" s="89"/>
      <c r="D56" s="74" t="s">
        <v>39</v>
      </c>
      <c r="E56" s="75"/>
      <c r="F56" s="75"/>
      <c r="G56" s="75"/>
      <c r="H56" s="76"/>
      <c r="I56" s="100" t="s">
        <v>24</v>
      </c>
      <c r="J56" s="100"/>
      <c r="K56" s="100"/>
      <c r="L56" s="100"/>
      <c r="M56" s="100"/>
      <c r="N56" s="100"/>
      <c r="O56" s="101">
        <v>1</v>
      </c>
      <c r="P56" s="101"/>
      <c r="Q56" s="101"/>
      <c r="R56" s="94">
        <v>0.6</v>
      </c>
      <c r="S56" s="95"/>
      <c r="T56" s="95"/>
      <c r="U56" s="96"/>
      <c r="V56" s="94">
        <v>0.8</v>
      </c>
      <c r="W56" s="95"/>
      <c r="X56" s="95"/>
      <c r="Y56" s="95"/>
      <c r="Z56" s="96"/>
      <c r="AA56" s="94">
        <v>1.1000000000000001</v>
      </c>
      <c r="AB56" s="95"/>
      <c r="AC56" s="95"/>
      <c r="AD56" s="96"/>
      <c r="AE56" s="36" t="str">
        <f>+D56</f>
        <v>çapraz lamine ahşap (CLT)</v>
      </c>
      <c r="AF56" s="36">
        <f>IF(C75=AE56,1,0)</f>
        <v>0</v>
      </c>
      <c r="AG56" s="36">
        <f>IF(H35=I56,1,0)</f>
        <v>0</v>
      </c>
      <c r="AH56" s="36">
        <f t="shared" si="0"/>
        <v>0</v>
      </c>
      <c r="AI56" s="102"/>
      <c r="AJ56" s="102"/>
      <c r="AK56" s="102"/>
      <c r="AL56" s="102"/>
      <c r="AM56" s="102"/>
      <c r="AN56" s="102"/>
      <c r="AO56" s="102"/>
      <c r="AP56" s="102"/>
      <c r="AQ56" s="100" t="s">
        <v>60</v>
      </c>
      <c r="AR56" s="100"/>
      <c r="AS56" s="100"/>
      <c r="AT56" s="100"/>
      <c r="AU56" s="100"/>
      <c r="AV56" s="100"/>
      <c r="AW56" s="100"/>
      <c r="AX56" s="101">
        <v>0.8</v>
      </c>
      <c r="AY56" s="101"/>
      <c r="AZ56" s="101"/>
      <c r="BA56" s="101">
        <v>1</v>
      </c>
      <c r="BB56" s="101"/>
      <c r="BC56" s="101"/>
      <c r="BD56" s="101" t="s">
        <v>81</v>
      </c>
      <c r="BE56" s="101"/>
      <c r="BF56" s="101"/>
      <c r="BG56" s="36" t="str">
        <f>+BG55</f>
        <v>kontrplak</v>
      </c>
      <c r="BH56" s="36">
        <f>IF(BG56=AM75,1,0)</f>
        <v>0</v>
      </c>
      <c r="BI56" s="36">
        <f>IF(AQ56=AM76,1,0)</f>
        <v>0</v>
      </c>
      <c r="BJ56" s="37">
        <f t="shared" si="1"/>
        <v>0</v>
      </c>
    </row>
    <row r="57" spans="2:62">
      <c r="B57" s="1"/>
      <c r="C57" s="89"/>
      <c r="D57" s="77"/>
      <c r="E57" s="78"/>
      <c r="F57" s="78"/>
      <c r="G57" s="78"/>
      <c r="H57" s="79"/>
      <c r="I57" s="100" t="s">
        <v>25</v>
      </c>
      <c r="J57" s="100"/>
      <c r="K57" s="100"/>
      <c r="L57" s="100"/>
      <c r="M57" s="100"/>
      <c r="N57" s="100"/>
      <c r="O57" s="101">
        <v>0.95</v>
      </c>
      <c r="P57" s="101"/>
      <c r="Q57" s="101"/>
      <c r="R57" s="94">
        <v>0.6</v>
      </c>
      <c r="S57" s="95"/>
      <c r="T57" s="95"/>
      <c r="U57" s="96"/>
      <c r="V57" s="94">
        <v>0.8</v>
      </c>
      <c r="W57" s="95"/>
      <c r="X57" s="95"/>
      <c r="Y57" s="95"/>
      <c r="Z57" s="96"/>
      <c r="AA57" s="94">
        <v>1.1000000000000001</v>
      </c>
      <c r="AB57" s="95"/>
      <c r="AC57" s="95"/>
      <c r="AD57" s="96"/>
      <c r="AE57" s="36" t="str">
        <f>+AE56</f>
        <v>çapraz lamine ahşap (CLT)</v>
      </c>
      <c r="AF57" s="36">
        <f>IF(C75=AE57,1,0)</f>
        <v>0</v>
      </c>
      <c r="AG57" s="36">
        <f>IF(H35=I57,1,0)</f>
        <v>0</v>
      </c>
      <c r="AH57" s="36">
        <f t="shared" si="0"/>
        <v>0</v>
      </c>
      <c r="AI57" s="102"/>
      <c r="AJ57" s="102"/>
      <c r="AK57" s="102"/>
      <c r="AL57" s="102"/>
      <c r="AM57" s="102"/>
      <c r="AN57" s="102"/>
      <c r="AO57" s="102"/>
      <c r="AP57" s="102"/>
      <c r="AQ57" s="100" t="s">
        <v>61</v>
      </c>
      <c r="AR57" s="100"/>
      <c r="AS57" s="100"/>
      <c r="AT57" s="100"/>
      <c r="AU57" s="100"/>
      <c r="AV57" s="100"/>
      <c r="AW57" s="100"/>
      <c r="AX57" s="101">
        <v>0.8</v>
      </c>
      <c r="AY57" s="101"/>
      <c r="AZ57" s="101"/>
      <c r="BA57" s="101">
        <v>1</v>
      </c>
      <c r="BB57" s="101"/>
      <c r="BC57" s="101"/>
      <c r="BD57" s="101">
        <v>2.5</v>
      </c>
      <c r="BE57" s="101"/>
      <c r="BF57" s="101"/>
      <c r="BG57" s="36" t="str">
        <f>+BG56</f>
        <v>kontrplak</v>
      </c>
      <c r="BH57" s="36">
        <f>IF(BG57=AM75,1,0)</f>
        <v>0</v>
      </c>
      <c r="BI57" s="36">
        <f>IF(AQ57=AM76,1,0)</f>
        <v>0</v>
      </c>
      <c r="BJ57" s="37">
        <f t="shared" si="1"/>
        <v>0</v>
      </c>
    </row>
    <row r="58" spans="2:62">
      <c r="B58" s="1"/>
      <c r="C58" s="89"/>
      <c r="D58" s="112"/>
      <c r="E58" s="113"/>
      <c r="F58" s="113"/>
      <c r="G58" s="113"/>
      <c r="H58" s="114"/>
      <c r="I58" s="100" t="s">
        <v>26</v>
      </c>
      <c r="J58" s="100"/>
      <c r="K58" s="100"/>
      <c r="L58" s="100"/>
      <c r="M58" s="100"/>
      <c r="N58" s="100"/>
      <c r="O58" s="101">
        <v>0.85</v>
      </c>
      <c r="P58" s="101"/>
      <c r="Q58" s="101"/>
      <c r="R58" s="94">
        <v>0.6</v>
      </c>
      <c r="S58" s="95"/>
      <c r="T58" s="95"/>
      <c r="U58" s="96"/>
      <c r="V58" s="94">
        <v>0.8</v>
      </c>
      <c r="W58" s="95"/>
      <c r="X58" s="95"/>
      <c r="Y58" s="95"/>
      <c r="Z58" s="96"/>
      <c r="AA58" s="94">
        <v>1.1000000000000001</v>
      </c>
      <c r="AB58" s="95"/>
      <c r="AC58" s="95"/>
      <c r="AD58" s="96"/>
      <c r="AE58" s="36" t="str">
        <f>+AE57</f>
        <v>çapraz lamine ahşap (CLT)</v>
      </c>
      <c r="AF58" s="36">
        <f>IF(C75=AE58,1,0)</f>
        <v>0</v>
      </c>
      <c r="AG58" s="36">
        <f>IF(H35=I58,1,0)</f>
        <v>1</v>
      </c>
      <c r="AH58" s="36">
        <f>IF(AND(AF58=1,AG58=1),1,0)</f>
        <v>0</v>
      </c>
      <c r="AI58" s="102" t="s">
        <v>41</v>
      </c>
      <c r="AJ58" s="102"/>
      <c r="AK58" s="102"/>
      <c r="AL58" s="102"/>
      <c r="AM58" s="102"/>
      <c r="AN58" s="102"/>
      <c r="AO58" s="102"/>
      <c r="AP58" s="102"/>
      <c r="AQ58" s="100" t="s">
        <v>62</v>
      </c>
      <c r="AR58" s="100"/>
      <c r="AS58" s="100"/>
      <c r="AT58" s="100"/>
      <c r="AU58" s="100"/>
      <c r="AV58" s="100"/>
      <c r="AW58" s="100"/>
      <c r="AX58" s="101"/>
      <c r="AY58" s="101"/>
      <c r="AZ58" s="101"/>
      <c r="BA58" s="101"/>
      <c r="BB58" s="101"/>
      <c r="BC58" s="101"/>
      <c r="BD58" s="101"/>
      <c r="BE58" s="101"/>
      <c r="BF58" s="101"/>
      <c r="BG58" s="36" t="str">
        <f>+AI58</f>
        <v>OSB</v>
      </c>
      <c r="BH58" s="36">
        <f>IF(BG58=AM75,1,0)</f>
        <v>0</v>
      </c>
      <c r="BI58" s="36">
        <f>IF(AQ58=AM76,1,0)</f>
        <v>0</v>
      </c>
      <c r="BJ58" s="37">
        <f t="shared" si="1"/>
        <v>0</v>
      </c>
    </row>
    <row r="59" spans="2:62" ht="11.25" customHeight="1">
      <c r="B59" s="1"/>
      <c r="C59" s="89"/>
      <c r="D59" s="97" t="s">
        <v>40</v>
      </c>
      <c r="E59" s="97"/>
      <c r="F59" s="97"/>
      <c r="G59" s="97"/>
      <c r="H59" s="97"/>
      <c r="I59" s="98" t="s">
        <v>24</v>
      </c>
      <c r="J59" s="98"/>
      <c r="K59" s="98"/>
      <c r="L59" s="98"/>
      <c r="M59" s="98"/>
      <c r="N59" s="98"/>
      <c r="O59" s="99">
        <v>1</v>
      </c>
      <c r="P59" s="99"/>
      <c r="Q59" s="99"/>
      <c r="R59" s="94">
        <v>0.6</v>
      </c>
      <c r="S59" s="95"/>
      <c r="T59" s="95"/>
      <c r="U59" s="96"/>
      <c r="V59" s="94">
        <v>0.8</v>
      </c>
      <c r="W59" s="95"/>
      <c r="X59" s="95"/>
      <c r="Y59" s="95"/>
      <c r="Z59" s="96"/>
      <c r="AA59" s="94">
        <v>1.1000000000000001</v>
      </c>
      <c r="AB59" s="95"/>
      <c r="AC59" s="95"/>
      <c r="AD59" s="96"/>
      <c r="AE59" s="36" t="str">
        <f>+D59</f>
        <v>lamine levha ahşap (LVL)</v>
      </c>
      <c r="AF59" s="36">
        <f>IF(C75=AE59,1,0)</f>
        <v>0</v>
      </c>
      <c r="AG59" s="36">
        <f>IF(H35=I59,1,0)</f>
        <v>0</v>
      </c>
      <c r="AH59" s="36">
        <f t="shared" si="0"/>
        <v>0</v>
      </c>
      <c r="AI59" s="102"/>
      <c r="AJ59" s="102"/>
      <c r="AK59" s="102"/>
      <c r="AL59" s="102"/>
      <c r="AM59" s="102"/>
      <c r="AN59" s="102"/>
      <c r="AO59" s="102"/>
      <c r="AP59" s="102"/>
      <c r="AQ59" s="100" t="s">
        <v>63</v>
      </c>
      <c r="AR59" s="100"/>
      <c r="AS59" s="100"/>
      <c r="AT59" s="100"/>
      <c r="AU59" s="100"/>
      <c r="AV59" s="100"/>
      <c r="AW59" s="100"/>
      <c r="AX59" s="101">
        <v>2.25</v>
      </c>
      <c r="AY59" s="101"/>
      <c r="AZ59" s="101"/>
      <c r="BA59" s="101" t="s">
        <v>81</v>
      </c>
      <c r="BB59" s="101"/>
      <c r="BC59" s="101"/>
      <c r="BD59" s="101" t="s">
        <v>81</v>
      </c>
      <c r="BE59" s="101"/>
      <c r="BF59" s="101"/>
      <c r="BG59" s="36" t="str">
        <f>+BG58</f>
        <v>OSB</v>
      </c>
      <c r="BH59" s="36">
        <f>IF(BG59=AM75,1,0)</f>
        <v>0</v>
      </c>
      <c r="BI59" s="36">
        <f>IF(AQ59=AM76,1,0)</f>
        <v>0</v>
      </c>
      <c r="BJ59" s="37">
        <f t="shared" si="1"/>
        <v>0</v>
      </c>
    </row>
    <row r="60" spans="2:62">
      <c r="B60" s="1"/>
      <c r="C60" s="89"/>
      <c r="D60" s="97"/>
      <c r="E60" s="97"/>
      <c r="F60" s="97"/>
      <c r="G60" s="97"/>
      <c r="H60" s="97"/>
      <c r="I60" s="100" t="s">
        <v>25</v>
      </c>
      <c r="J60" s="100"/>
      <c r="K60" s="100"/>
      <c r="L60" s="100"/>
      <c r="M60" s="100"/>
      <c r="N60" s="100"/>
      <c r="O60" s="101">
        <v>0.95</v>
      </c>
      <c r="P60" s="101"/>
      <c r="Q60" s="101"/>
      <c r="R60" s="94">
        <v>0.6</v>
      </c>
      <c r="S60" s="95"/>
      <c r="T60" s="95"/>
      <c r="U60" s="96"/>
      <c r="V60" s="94">
        <v>0.8</v>
      </c>
      <c r="W60" s="95"/>
      <c r="X60" s="95"/>
      <c r="Y60" s="95"/>
      <c r="Z60" s="96"/>
      <c r="AA60" s="94">
        <v>1.1000000000000001</v>
      </c>
      <c r="AB60" s="95"/>
      <c r="AC60" s="95"/>
      <c r="AD60" s="96"/>
      <c r="AE60" s="36" t="str">
        <f>+AE59</f>
        <v>lamine levha ahşap (LVL)</v>
      </c>
      <c r="AF60" s="36">
        <f>IF(C75=AE60,1,0)</f>
        <v>0</v>
      </c>
      <c r="AG60" s="36">
        <f>IF(H35=I60,1,0)</f>
        <v>0</v>
      </c>
      <c r="AH60" s="36">
        <f t="shared" si="0"/>
        <v>0</v>
      </c>
      <c r="AI60" s="102"/>
      <c r="AJ60" s="102"/>
      <c r="AK60" s="102"/>
      <c r="AL60" s="102"/>
      <c r="AM60" s="102"/>
      <c r="AN60" s="102"/>
      <c r="AO60" s="102"/>
      <c r="AP60" s="102"/>
      <c r="AQ60" s="100" t="s">
        <v>64</v>
      </c>
      <c r="AR60" s="100"/>
      <c r="AS60" s="100"/>
      <c r="AT60" s="100"/>
      <c r="AU60" s="100"/>
      <c r="AV60" s="100"/>
      <c r="AW60" s="100"/>
      <c r="AX60" s="101">
        <v>1.5</v>
      </c>
      <c r="AY60" s="101"/>
      <c r="AZ60" s="101"/>
      <c r="BA60" s="101">
        <v>2.25</v>
      </c>
      <c r="BB60" s="101"/>
      <c r="BC60" s="101"/>
      <c r="BD60" s="101" t="s">
        <v>81</v>
      </c>
      <c r="BE60" s="101"/>
      <c r="BF60" s="101"/>
      <c r="BG60" s="36" t="str">
        <f>+BG59</f>
        <v>OSB</v>
      </c>
      <c r="BH60" s="36">
        <f>IF(BG60=AM75,1,0)</f>
        <v>0</v>
      </c>
      <c r="BI60" s="36">
        <f>IF(AQ60=AM76,1,0)</f>
        <v>0</v>
      </c>
      <c r="BJ60" s="37">
        <f t="shared" si="1"/>
        <v>0</v>
      </c>
    </row>
    <row r="61" spans="2:62">
      <c r="B61" s="1"/>
      <c r="C61" s="89"/>
      <c r="D61" s="97"/>
      <c r="E61" s="97"/>
      <c r="F61" s="97"/>
      <c r="G61" s="97"/>
      <c r="H61" s="97"/>
      <c r="I61" s="100" t="s">
        <v>26</v>
      </c>
      <c r="J61" s="100"/>
      <c r="K61" s="100"/>
      <c r="L61" s="100"/>
      <c r="M61" s="100"/>
      <c r="N61" s="100"/>
      <c r="O61" s="101">
        <v>0.85</v>
      </c>
      <c r="P61" s="101"/>
      <c r="Q61" s="101"/>
      <c r="R61" s="94">
        <v>0.6</v>
      </c>
      <c r="S61" s="95"/>
      <c r="T61" s="95"/>
      <c r="U61" s="96"/>
      <c r="V61" s="94">
        <v>0.8</v>
      </c>
      <c r="W61" s="95"/>
      <c r="X61" s="95"/>
      <c r="Y61" s="95"/>
      <c r="Z61" s="96"/>
      <c r="AA61" s="94">
        <v>1.1000000000000001</v>
      </c>
      <c r="AB61" s="95"/>
      <c r="AC61" s="95"/>
      <c r="AD61" s="96"/>
      <c r="AE61" s="36" t="str">
        <f>+AE60</f>
        <v>lamine levha ahşap (LVL)</v>
      </c>
      <c r="AF61" s="36">
        <f>IF(C75=AE61,1,0)</f>
        <v>0</v>
      </c>
      <c r="AG61" s="36">
        <f>IF(H35=I61,1,0)</f>
        <v>1</v>
      </c>
      <c r="AH61" s="36">
        <f t="shared" si="0"/>
        <v>0</v>
      </c>
      <c r="AI61" s="102" t="s">
        <v>13</v>
      </c>
      <c r="AJ61" s="102"/>
      <c r="AK61" s="102"/>
      <c r="AL61" s="102"/>
      <c r="AM61" s="102"/>
      <c r="AN61" s="102"/>
      <c r="AO61" s="102"/>
      <c r="AP61" s="102"/>
      <c r="AQ61" s="100" t="s">
        <v>65</v>
      </c>
      <c r="AR61" s="100"/>
      <c r="AS61" s="100"/>
      <c r="AT61" s="100"/>
      <c r="AU61" s="100"/>
      <c r="AV61" s="100"/>
      <c r="AW61" s="100"/>
      <c r="AX61" s="101"/>
      <c r="AY61" s="101"/>
      <c r="AZ61" s="101"/>
      <c r="BA61" s="101"/>
      <c r="BB61" s="101"/>
      <c r="BC61" s="101"/>
      <c r="BD61" s="101"/>
      <c r="BE61" s="101"/>
      <c r="BF61" s="101"/>
      <c r="BG61" s="36" t="str">
        <f>+AI61</f>
        <v>yonga levhalar</v>
      </c>
      <c r="BH61" s="36">
        <f>IF(BG61=AM75,1,0)</f>
        <v>0</v>
      </c>
      <c r="BI61" s="36">
        <f>IF(AQ61=AM76,1,0)</f>
        <v>0</v>
      </c>
      <c r="BJ61" s="37">
        <f t="shared" si="1"/>
        <v>0</v>
      </c>
    </row>
    <row r="62" spans="2:62" ht="11.25" customHeight="1">
      <c r="B62" s="1"/>
      <c r="C62" s="89"/>
      <c r="D62" s="97" t="s">
        <v>49</v>
      </c>
      <c r="E62" s="97"/>
      <c r="F62" s="97"/>
      <c r="G62" s="97"/>
      <c r="H62" s="97"/>
      <c r="I62" s="98" t="s">
        <v>24</v>
      </c>
      <c r="J62" s="98"/>
      <c r="K62" s="98"/>
      <c r="L62" s="98"/>
      <c r="M62" s="98"/>
      <c r="N62" s="98"/>
      <c r="O62" s="99">
        <v>1</v>
      </c>
      <c r="P62" s="99"/>
      <c r="Q62" s="99"/>
      <c r="R62" s="94">
        <v>0.6</v>
      </c>
      <c r="S62" s="95"/>
      <c r="T62" s="95"/>
      <c r="U62" s="96"/>
      <c r="V62" s="94">
        <v>0.8</v>
      </c>
      <c r="W62" s="95"/>
      <c r="X62" s="95"/>
      <c r="Y62" s="95"/>
      <c r="Z62" s="96"/>
      <c r="AA62" s="94">
        <v>1.1000000000000001</v>
      </c>
      <c r="AB62" s="95"/>
      <c r="AC62" s="95"/>
      <c r="AD62" s="96"/>
      <c r="AE62" s="36" t="str">
        <f>+D62</f>
        <v>kontrplak</v>
      </c>
      <c r="AF62" s="36">
        <f>IF(C75=AE62,1,0)</f>
        <v>0</v>
      </c>
      <c r="AG62" s="36">
        <f>IF(H35=I62,1,0)</f>
        <v>0</v>
      </c>
      <c r="AH62" s="36">
        <f t="shared" si="0"/>
        <v>0</v>
      </c>
      <c r="AI62" s="102"/>
      <c r="AJ62" s="102"/>
      <c r="AK62" s="102"/>
      <c r="AL62" s="102"/>
      <c r="AM62" s="102"/>
      <c r="AN62" s="102"/>
      <c r="AO62" s="102"/>
      <c r="AP62" s="102"/>
      <c r="AQ62" s="100" t="s">
        <v>66</v>
      </c>
      <c r="AR62" s="100"/>
      <c r="AS62" s="100"/>
      <c r="AT62" s="100"/>
      <c r="AU62" s="100"/>
      <c r="AV62" s="100"/>
      <c r="AW62" s="100"/>
      <c r="AX62" s="101">
        <v>2.25</v>
      </c>
      <c r="AY62" s="101"/>
      <c r="AZ62" s="101"/>
      <c r="BA62" s="101" t="s">
        <v>81</v>
      </c>
      <c r="BB62" s="101"/>
      <c r="BC62" s="101"/>
      <c r="BD62" s="101" t="s">
        <v>81</v>
      </c>
      <c r="BE62" s="101"/>
      <c r="BF62" s="101"/>
      <c r="BG62" s="36" t="str">
        <f>+BG61</f>
        <v>yonga levhalar</v>
      </c>
      <c r="BH62" s="36">
        <f>IF(BG62=AM75,1,0)</f>
        <v>0</v>
      </c>
      <c r="BI62" s="36">
        <f>IF(AQ62=AM76,1,0)</f>
        <v>0</v>
      </c>
      <c r="BJ62" s="37">
        <f t="shared" si="1"/>
        <v>0</v>
      </c>
    </row>
    <row r="63" spans="2:62">
      <c r="B63" s="1"/>
      <c r="C63" s="89"/>
      <c r="D63" s="97"/>
      <c r="E63" s="97"/>
      <c r="F63" s="97"/>
      <c r="G63" s="97"/>
      <c r="H63" s="97"/>
      <c r="I63" s="100" t="s">
        <v>25</v>
      </c>
      <c r="J63" s="100"/>
      <c r="K63" s="100"/>
      <c r="L63" s="100"/>
      <c r="M63" s="100"/>
      <c r="N63" s="100"/>
      <c r="O63" s="101">
        <v>0.95</v>
      </c>
      <c r="P63" s="101"/>
      <c r="Q63" s="101"/>
      <c r="R63" s="94">
        <v>0.6</v>
      </c>
      <c r="S63" s="95"/>
      <c r="T63" s="95"/>
      <c r="U63" s="96"/>
      <c r="V63" s="94">
        <v>0.8</v>
      </c>
      <c r="W63" s="95"/>
      <c r="X63" s="95"/>
      <c r="Y63" s="95"/>
      <c r="Z63" s="96"/>
      <c r="AA63" s="94">
        <v>1.1000000000000001</v>
      </c>
      <c r="AB63" s="95"/>
      <c r="AC63" s="95"/>
      <c r="AD63" s="96"/>
      <c r="AE63" s="36" t="str">
        <f>+AE62</f>
        <v>kontrplak</v>
      </c>
      <c r="AF63" s="36">
        <f>IF(C75=AE63,1,0)</f>
        <v>0</v>
      </c>
      <c r="AG63" s="36">
        <f>IF(H35=I63,1,0)</f>
        <v>0</v>
      </c>
      <c r="AH63" s="36">
        <f t="shared" si="0"/>
        <v>0</v>
      </c>
      <c r="AI63" s="102"/>
      <c r="AJ63" s="102"/>
      <c r="AK63" s="102"/>
      <c r="AL63" s="102"/>
      <c r="AM63" s="102"/>
      <c r="AN63" s="102"/>
      <c r="AO63" s="102"/>
      <c r="AP63" s="102"/>
      <c r="AQ63" s="100" t="s">
        <v>67</v>
      </c>
      <c r="AR63" s="100"/>
      <c r="AS63" s="100"/>
      <c r="AT63" s="100"/>
      <c r="AU63" s="100"/>
      <c r="AV63" s="100"/>
      <c r="AW63" s="100"/>
      <c r="AX63" s="101">
        <v>2.25</v>
      </c>
      <c r="AY63" s="101"/>
      <c r="AZ63" s="101"/>
      <c r="BA63" s="101">
        <v>3</v>
      </c>
      <c r="BB63" s="101"/>
      <c r="BC63" s="101"/>
      <c r="BD63" s="101" t="s">
        <v>81</v>
      </c>
      <c r="BE63" s="101"/>
      <c r="BF63" s="101"/>
      <c r="BG63" s="36" t="str">
        <f>+BG62</f>
        <v>yonga levhalar</v>
      </c>
      <c r="BH63" s="36">
        <f>IF(BG63=AM75,1,0)</f>
        <v>0</v>
      </c>
      <c r="BI63" s="36">
        <f>IF(AQ63=AM76,1,0)</f>
        <v>0</v>
      </c>
      <c r="BJ63" s="37">
        <f t="shared" si="1"/>
        <v>0</v>
      </c>
    </row>
    <row r="64" spans="2:62">
      <c r="B64" s="1"/>
      <c r="C64" s="89"/>
      <c r="D64" s="97"/>
      <c r="E64" s="97"/>
      <c r="F64" s="97"/>
      <c r="G64" s="97"/>
      <c r="H64" s="97"/>
      <c r="I64" s="100" t="s">
        <v>26</v>
      </c>
      <c r="J64" s="100"/>
      <c r="K64" s="100"/>
      <c r="L64" s="100"/>
      <c r="M64" s="100"/>
      <c r="N64" s="100"/>
      <c r="O64" s="101">
        <v>0.85</v>
      </c>
      <c r="P64" s="101"/>
      <c r="Q64" s="101"/>
      <c r="R64" s="94">
        <v>0.6</v>
      </c>
      <c r="S64" s="95"/>
      <c r="T64" s="95"/>
      <c r="U64" s="96"/>
      <c r="V64" s="94">
        <v>0.8</v>
      </c>
      <c r="W64" s="95"/>
      <c r="X64" s="95"/>
      <c r="Y64" s="95"/>
      <c r="Z64" s="96"/>
      <c r="AA64" s="94">
        <v>1.1000000000000001</v>
      </c>
      <c r="AB64" s="95"/>
      <c r="AC64" s="95"/>
      <c r="AD64" s="96"/>
      <c r="AE64" s="36" t="str">
        <f>+AE63</f>
        <v>kontrplak</v>
      </c>
      <c r="AF64" s="36">
        <f>IF(C75=AE64,1,0)</f>
        <v>0</v>
      </c>
      <c r="AG64" s="36">
        <f>IF(H35=I64,1,0)</f>
        <v>1</v>
      </c>
      <c r="AH64" s="36">
        <f t="shared" si="0"/>
        <v>0</v>
      </c>
      <c r="AI64" s="102"/>
      <c r="AJ64" s="102"/>
      <c r="AK64" s="102"/>
      <c r="AL64" s="102"/>
      <c r="AM64" s="102"/>
      <c r="AN64" s="102"/>
      <c r="AO64" s="102"/>
      <c r="AP64" s="102"/>
      <c r="AQ64" s="100" t="s">
        <v>68</v>
      </c>
      <c r="AR64" s="100"/>
      <c r="AS64" s="100"/>
      <c r="AT64" s="100"/>
      <c r="AU64" s="100"/>
      <c r="AV64" s="100"/>
      <c r="AW64" s="100"/>
      <c r="AX64" s="101">
        <v>1.5</v>
      </c>
      <c r="AY64" s="101"/>
      <c r="AZ64" s="101"/>
      <c r="BA64" s="101" t="s">
        <v>81</v>
      </c>
      <c r="BB64" s="101"/>
      <c r="BC64" s="101"/>
      <c r="BD64" s="101" t="s">
        <v>81</v>
      </c>
      <c r="BE64" s="101"/>
      <c r="BF64" s="101"/>
      <c r="BG64" s="36" t="str">
        <f>+BG63</f>
        <v>yonga levhalar</v>
      </c>
      <c r="BH64" s="36">
        <f>IF(BG64=AM75,1,0)</f>
        <v>0</v>
      </c>
      <c r="BI64" s="36">
        <f>IF(AQ64=AM76,1,0)</f>
        <v>0</v>
      </c>
      <c r="BJ64" s="37">
        <f t="shared" si="1"/>
        <v>0</v>
      </c>
    </row>
    <row r="65" spans="2:62" ht="11.25" customHeight="1">
      <c r="B65" s="1"/>
      <c r="C65" s="89"/>
      <c r="D65" s="91" t="s">
        <v>63</v>
      </c>
      <c r="E65" s="92"/>
      <c r="F65" s="92"/>
      <c r="G65" s="92"/>
      <c r="H65" s="93"/>
      <c r="I65" s="115" t="s">
        <v>24</v>
      </c>
      <c r="J65" s="116"/>
      <c r="K65" s="116"/>
      <c r="L65" s="116"/>
      <c r="M65" s="116"/>
      <c r="N65" s="109"/>
      <c r="O65" s="99">
        <v>1</v>
      </c>
      <c r="P65" s="99"/>
      <c r="Q65" s="99"/>
      <c r="R65" s="94">
        <v>0.6</v>
      </c>
      <c r="S65" s="95"/>
      <c r="T65" s="95"/>
      <c r="U65" s="96"/>
      <c r="V65" s="94">
        <v>0.6</v>
      </c>
      <c r="W65" s="95"/>
      <c r="X65" s="95"/>
      <c r="Y65" s="95"/>
      <c r="Z65" s="96"/>
      <c r="AA65" s="94">
        <v>1.1000000000000001</v>
      </c>
      <c r="AB65" s="95"/>
      <c r="AC65" s="95"/>
      <c r="AD65" s="96"/>
      <c r="AE65" s="36" t="str">
        <f>+D65</f>
        <v>OSB/2</v>
      </c>
      <c r="AF65" s="36">
        <f>IF(C75=AE65,1,0)</f>
        <v>0</v>
      </c>
      <c r="AG65" s="36">
        <f>IF(H35=I65,1,0)</f>
        <v>0</v>
      </c>
      <c r="AH65" s="36">
        <f t="shared" si="0"/>
        <v>0</v>
      </c>
      <c r="AI65" s="102"/>
      <c r="AJ65" s="102"/>
      <c r="AK65" s="102"/>
      <c r="AL65" s="102"/>
      <c r="AM65" s="102"/>
      <c r="AN65" s="102"/>
      <c r="AO65" s="102"/>
      <c r="AP65" s="102"/>
      <c r="AQ65" s="100" t="s">
        <v>69</v>
      </c>
      <c r="AR65" s="100"/>
      <c r="AS65" s="100"/>
      <c r="AT65" s="100"/>
      <c r="AU65" s="100"/>
      <c r="AV65" s="100"/>
      <c r="AW65" s="100"/>
      <c r="AX65" s="101">
        <v>1.5</v>
      </c>
      <c r="AY65" s="101"/>
      <c r="AZ65" s="101"/>
      <c r="BA65" s="101">
        <v>2.25</v>
      </c>
      <c r="BB65" s="101"/>
      <c r="BC65" s="101"/>
      <c r="BD65" s="101" t="s">
        <v>81</v>
      </c>
      <c r="BE65" s="101"/>
      <c r="BF65" s="101"/>
      <c r="BG65" s="36" t="str">
        <f>+BG64</f>
        <v>yonga levhalar</v>
      </c>
      <c r="BH65" s="36">
        <f>IF(BG65=AM75,1,0)</f>
        <v>0</v>
      </c>
      <c r="BI65" s="36">
        <f>IF(AQ65=AM76,1,0)</f>
        <v>0</v>
      </c>
      <c r="BJ65" s="37">
        <f t="shared" si="1"/>
        <v>0</v>
      </c>
    </row>
    <row r="66" spans="2:62" ht="11.25" customHeight="1">
      <c r="B66" s="1"/>
      <c r="C66" s="89"/>
      <c r="D66" s="91" t="s">
        <v>204</v>
      </c>
      <c r="E66" s="92"/>
      <c r="F66" s="92"/>
      <c r="G66" s="92"/>
      <c r="H66" s="93"/>
      <c r="I66" s="115" t="s">
        <v>24</v>
      </c>
      <c r="J66" s="116"/>
      <c r="K66" s="116"/>
      <c r="L66" s="116"/>
      <c r="M66" s="116"/>
      <c r="N66" s="109"/>
      <c r="O66" s="101">
        <v>1</v>
      </c>
      <c r="P66" s="101"/>
      <c r="Q66" s="101"/>
      <c r="R66" s="94">
        <v>0.4</v>
      </c>
      <c r="S66" s="95"/>
      <c r="T66" s="95"/>
      <c r="U66" s="96"/>
      <c r="V66" s="94">
        <v>0.7</v>
      </c>
      <c r="W66" s="95"/>
      <c r="X66" s="95"/>
      <c r="Y66" s="95"/>
      <c r="Z66" s="96"/>
      <c r="AA66" s="94">
        <v>1.1000000000000001</v>
      </c>
      <c r="AB66" s="95"/>
      <c r="AC66" s="95"/>
      <c r="AD66" s="96"/>
      <c r="AE66" s="36" t="str">
        <f>+D66</f>
        <v>OSB/3 ve 4</v>
      </c>
      <c r="AF66" s="36">
        <f>IF(C75=AE66,1,0)</f>
        <v>0</v>
      </c>
      <c r="AG66" s="36">
        <f>IF(H35=I66,1,0)</f>
        <v>0</v>
      </c>
      <c r="AH66" s="36">
        <f t="shared" si="0"/>
        <v>0</v>
      </c>
      <c r="AI66" s="102" t="s">
        <v>50</v>
      </c>
      <c r="AJ66" s="102"/>
      <c r="AK66" s="102"/>
      <c r="AL66" s="102"/>
      <c r="AM66" s="102"/>
      <c r="AN66" s="102"/>
      <c r="AO66" s="102"/>
      <c r="AP66" s="102"/>
      <c r="AQ66" s="100" t="s">
        <v>70</v>
      </c>
      <c r="AR66" s="100"/>
      <c r="AS66" s="100"/>
      <c r="AT66" s="100"/>
      <c r="AU66" s="100"/>
      <c r="AV66" s="100"/>
      <c r="AW66" s="100"/>
      <c r="AX66" s="101"/>
      <c r="AY66" s="101"/>
      <c r="AZ66" s="101"/>
      <c r="BA66" s="101"/>
      <c r="BB66" s="101"/>
      <c r="BC66" s="101"/>
      <c r="BD66" s="101"/>
      <c r="BE66" s="101"/>
      <c r="BF66" s="101"/>
      <c r="BG66" s="36" t="str">
        <f>+AI66</f>
        <v>lif levalar, sert</v>
      </c>
      <c r="BH66" s="36">
        <f>IF(BG66=AM75,1,0)</f>
        <v>0</v>
      </c>
      <c r="BI66" s="36">
        <f>IF(AQ66=AM76,1,0)</f>
        <v>0</v>
      </c>
      <c r="BJ66" s="37">
        <f t="shared" si="1"/>
        <v>0</v>
      </c>
    </row>
    <row r="67" spans="2:62" ht="11.25" customHeight="1">
      <c r="B67" s="1"/>
      <c r="C67" s="89"/>
      <c r="D67" s="91" t="s">
        <v>204</v>
      </c>
      <c r="E67" s="92"/>
      <c r="F67" s="92"/>
      <c r="G67" s="92"/>
      <c r="H67" s="93"/>
      <c r="I67" s="115" t="s">
        <v>25</v>
      </c>
      <c r="J67" s="116"/>
      <c r="K67" s="116"/>
      <c r="L67" s="116"/>
      <c r="M67" s="116"/>
      <c r="N67" s="109"/>
      <c r="O67" s="101">
        <v>0.95</v>
      </c>
      <c r="P67" s="101"/>
      <c r="Q67" s="101"/>
      <c r="R67" s="94">
        <v>0.3</v>
      </c>
      <c r="S67" s="95"/>
      <c r="T67" s="95"/>
      <c r="U67" s="96"/>
      <c r="V67" s="94">
        <v>0.6</v>
      </c>
      <c r="W67" s="95"/>
      <c r="X67" s="95"/>
      <c r="Y67" s="95"/>
      <c r="Z67" s="96"/>
      <c r="AA67" s="94">
        <v>0.95</v>
      </c>
      <c r="AB67" s="95"/>
      <c r="AC67" s="95"/>
      <c r="AD67" s="96"/>
      <c r="AE67" s="36" t="str">
        <f>+D67</f>
        <v>OSB/3 ve 4</v>
      </c>
      <c r="AF67" s="36">
        <f>IF(C75=AE67,1,0)</f>
        <v>0</v>
      </c>
      <c r="AG67" s="36">
        <f>IF(H35=I67,1,0)</f>
        <v>0</v>
      </c>
      <c r="AH67" s="36">
        <f t="shared" si="0"/>
        <v>0</v>
      </c>
      <c r="AI67" s="102"/>
      <c r="AJ67" s="102"/>
      <c r="AK67" s="102"/>
      <c r="AL67" s="102"/>
      <c r="AM67" s="102"/>
      <c r="AN67" s="102"/>
      <c r="AO67" s="102"/>
      <c r="AP67" s="102"/>
      <c r="AQ67" s="100" t="s">
        <v>71</v>
      </c>
      <c r="AR67" s="100"/>
      <c r="AS67" s="100"/>
      <c r="AT67" s="100"/>
      <c r="AU67" s="100"/>
      <c r="AV67" s="100"/>
      <c r="AW67" s="100"/>
      <c r="AX67" s="101">
        <v>2.25</v>
      </c>
      <c r="AY67" s="101"/>
      <c r="AZ67" s="101"/>
      <c r="BA67" s="101" t="s">
        <v>81</v>
      </c>
      <c r="BB67" s="101"/>
      <c r="BC67" s="101"/>
      <c r="BD67" s="101" t="s">
        <v>81</v>
      </c>
      <c r="BE67" s="101"/>
      <c r="BF67" s="101"/>
      <c r="BG67" s="36" t="str">
        <f>+BG66</f>
        <v>lif levalar, sert</v>
      </c>
      <c r="BH67" s="36">
        <f>IF(BG67=AM75,1,0)</f>
        <v>0</v>
      </c>
      <c r="BI67" s="36">
        <f>IF(AQ67=AM76,1,0)</f>
        <v>0</v>
      </c>
      <c r="BJ67" s="37">
        <f t="shared" si="1"/>
        <v>0</v>
      </c>
    </row>
    <row r="68" spans="2:62" ht="11.25" customHeight="1">
      <c r="B68" s="1"/>
      <c r="C68" s="89"/>
      <c r="D68" s="97" t="s">
        <v>42</v>
      </c>
      <c r="E68" s="97"/>
      <c r="F68" s="97"/>
      <c r="G68" s="97"/>
      <c r="H68" s="97"/>
      <c r="I68" s="100" t="s">
        <v>24</v>
      </c>
      <c r="J68" s="100"/>
      <c r="K68" s="100"/>
      <c r="L68" s="100"/>
      <c r="M68" s="100"/>
      <c r="N68" s="100"/>
      <c r="O68" s="101">
        <v>1</v>
      </c>
      <c r="P68" s="101"/>
      <c r="Q68" s="101"/>
      <c r="R68" s="94">
        <v>0.3</v>
      </c>
      <c r="S68" s="95"/>
      <c r="T68" s="95"/>
      <c r="U68" s="96"/>
      <c r="V68" s="94">
        <v>0.65</v>
      </c>
      <c r="W68" s="95"/>
      <c r="X68" s="95"/>
      <c r="Y68" s="95"/>
      <c r="Z68" s="96"/>
      <c r="AA68" s="94">
        <v>1.1000000000000001</v>
      </c>
      <c r="AB68" s="95"/>
      <c r="AC68" s="95"/>
      <c r="AD68" s="96"/>
      <c r="AE68" s="36" t="str">
        <f>+D68</f>
        <v>yonga levha</v>
      </c>
      <c r="AF68" s="36">
        <f>IF(C75=AE68,1,0)</f>
        <v>0</v>
      </c>
      <c r="AG68" s="36">
        <f>IF(H35=I68,1,0)</f>
        <v>0</v>
      </c>
      <c r="AH68" s="36">
        <f t="shared" si="0"/>
        <v>0</v>
      </c>
      <c r="AI68" s="102"/>
      <c r="AJ68" s="102"/>
      <c r="AK68" s="102"/>
      <c r="AL68" s="102"/>
      <c r="AM68" s="102"/>
      <c r="AN68" s="102"/>
      <c r="AO68" s="102"/>
      <c r="AP68" s="102"/>
      <c r="AQ68" s="100" t="s">
        <v>72</v>
      </c>
      <c r="AR68" s="100"/>
      <c r="AS68" s="100"/>
      <c r="AT68" s="100"/>
      <c r="AU68" s="100"/>
      <c r="AV68" s="100"/>
      <c r="AW68" s="100"/>
      <c r="AX68" s="101">
        <v>2.25</v>
      </c>
      <c r="AY68" s="101"/>
      <c r="AZ68" s="101"/>
      <c r="BA68" s="101">
        <v>3</v>
      </c>
      <c r="BB68" s="101"/>
      <c r="BC68" s="101"/>
      <c r="BD68" s="101" t="s">
        <v>81</v>
      </c>
      <c r="BE68" s="101"/>
      <c r="BF68" s="101"/>
      <c r="BG68" s="36" t="str">
        <f>+BG67</f>
        <v>lif levalar, sert</v>
      </c>
      <c r="BH68" s="36">
        <f>IF(BG68=AM75,1,0)</f>
        <v>0</v>
      </c>
      <c r="BI68" s="36">
        <f>IF(AQ68=AM76,1,0)</f>
        <v>0</v>
      </c>
      <c r="BJ68" s="37">
        <f t="shared" si="1"/>
        <v>0</v>
      </c>
    </row>
    <row r="69" spans="2:62">
      <c r="B69" s="1"/>
      <c r="C69" s="89"/>
      <c r="D69" s="97"/>
      <c r="E69" s="97"/>
      <c r="F69" s="97"/>
      <c r="G69" s="97"/>
      <c r="H69" s="97"/>
      <c r="I69" s="100" t="s">
        <v>25</v>
      </c>
      <c r="J69" s="100"/>
      <c r="K69" s="100"/>
      <c r="L69" s="100"/>
      <c r="M69" s="100"/>
      <c r="N69" s="100"/>
      <c r="O69" s="101">
        <v>0.95</v>
      </c>
      <c r="P69" s="101"/>
      <c r="Q69" s="101"/>
      <c r="R69" s="94">
        <v>0.2</v>
      </c>
      <c r="S69" s="95"/>
      <c r="T69" s="95"/>
      <c r="U69" s="96"/>
      <c r="V69" s="94">
        <v>0.45</v>
      </c>
      <c r="W69" s="95"/>
      <c r="X69" s="95"/>
      <c r="Y69" s="95"/>
      <c r="Z69" s="96"/>
      <c r="AA69" s="94">
        <v>0.85</v>
      </c>
      <c r="AB69" s="95"/>
      <c r="AC69" s="95"/>
      <c r="AD69" s="96"/>
      <c r="AE69" s="36" t="str">
        <f>+AE68</f>
        <v>yonga levha</v>
      </c>
      <c r="AF69" s="36">
        <f>IF(C75=AE69,1,0)</f>
        <v>0</v>
      </c>
      <c r="AG69" s="36">
        <f>IF(H35=I69,1,0)</f>
        <v>0</v>
      </c>
      <c r="AH69" s="36">
        <f t="shared" si="0"/>
        <v>0</v>
      </c>
      <c r="AI69" s="102" t="s">
        <v>51</v>
      </c>
      <c r="AJ69" s="102"/>
      <c r="AK69" s="102"/>
      <c r="AL69" s="102"/>
      <c r="AM69" s="102"/>
      <c r="AN69" s="102"/>
      <c r="AO69" s="102"/>
      <c r="AP69" s="102"/>
      <c r="AQ69" s="100" t="s">
        <v>73</v>
      </c>
      <c r="AR69" s="100"/>
      <c r="AS69" s="100"/>
      <c r="AT69" s="100"/>
      <c r="AU69" s="100"/>
      <c r="AV69" s="100"/>
      <c r="AW69" s="100"/>
      <c r="AX69" s="101"/>
      <c r="AY69" s="101"/>
      <c r="AZ69" s="101"/>
      <c r="BA69" s="101"/>
      <c r="BB69" s="101"/>
      <c r="BC69" s="101"/>
      <c r="BD69" s="101"/>
      <c r="BE69" s="101"/>
      <c r="BF69" s="101"/>
      <c r="BG69" s="36" t="str">
        <f>+AI69</f>
        <v>lif levalar, orta</v>
      </c>
      <c r="BH69" s="36">
        <f>IF(BG69=AM75,1,0)</f>
        <v>0</v>
      </c>
      <c r="BI69" s="36">
        <f>IF(AQ69=AM76,1,0)</f>
        <v>0</v>
      </c>
      <c r="BJ69" s="37">
        <f t="shared" si="1"/>
        <v>0</v>
      </c>
    </row>
    <row r="70" spans="2:62" ht="11.25" customHeight="1">
      <c r="B70" s="1"/>
      <c r="C70" s="89"/>
      <c r="D70" s="97" t="s">
        <v>43</v>
      </c>
      <c r="E70" s="97"/>
      <c r="F70" s="97"/>
      <c r="G70" s="97"/>
      <c r="H70" s="97"/>
      <c r="I70" s="100" t="s">
        <v>24</v>
      </c>
      <c r="J70" s="100"/>
      <c r="K70" s="100"/>
      <c r="L70" s="100"/>
      <c r="M70" s="100"/>
      <c r="N70" s="100"/>
      <c r="O70" s="101">
        <v>1</v>
      </c>
      <c r="P70" s="101"/>
      <c r="Q70" s="101"/>
      <c r="R70" s="94">
        <v>0.3</v>
      </c>
      <c r="S70" s="95"/>
      <c r="T70" s="95"/>
      <c r="U70" s="96"/>
      <c r="V70" s="94">
        <v>0.65</v>
      </c>
      <c r="W70" s="95"/>
      <c r="X70" s="95"/>
      <c r="Y70" s="95"/>
      <c r="Z70" s="96"/>
      <c r="AA70" s="94">
        <v>1.1000000000000001</v>
      </c>
      <c r="AB70" s="95"/>
      <c r="AC70" s="95"/>
      <c r="AD70" s="96"/>
      <c r="AE70" s="36" t="str">
        <f>+D70</f>
        <v>lif levha, sert</v>
      </c>
      <c r="AF70" s="36">
        <f>IF(C75=AE70,1,0)</f>
        <v>0</v>
      </c>
      <c r="AG70" s="36">
        <f>IF(H35=I70,1,0)</f>
        <v>0</v>
      </c>
      <c r="AH70" s="36">
        <f t="shared" si="0"/>
        <v>0</v>
      </c>
      <c r="AI70" s="102"/>
      <c r="AJ70" s="102"/>
      <c r="AK70" s="102"/>
      <c r="AL70" s="102"/>
      <c r="AM70" s="102"/>
      <c r="AN70" s="102"/>
      <c r="AO70" s="102"/>
      <c r="AP70" s="102"/>
      <c r="AQ70" s="100" t="s">
        <v>74</v>
      </c>
      <c r="AR70" s="100"/>
      <c r="AS70" s="100"/>
      <c r="AT70" s="100"/>
      <c r="AU70" s="100"/>
      <c r="AV70" s="100"/>
      <c r="AW70" s="100"/>
      <c r="AX70" s="101">
        <v>3</v>
      </c>
      <c r="AY70" s="101"/>
      <c r="AZ70" s="101"/>
      <c r="BA70" s="101" t="s">
        <v>81</v>
      </c>
      <c r="BB70" s="101"/>
      <c r="BC70" s="101"/>
      <c r="BD70" s="101" t="s">
        <v>81</v>
      </c>
      <c r="BE70" s="101"/>
      <c r="BF70" s="101"/>
      <c r="BG70" s="36" t="str">
        <f>+BG69</f>
        <v>lif levalar, orta</v>
      </c>
      <c r="BH70" s="36">
        <f>IF(BG70=AM75,1,0)</f>
        <v>0</v>
      </c>
      <c r="BI70" s="36">
        <f>IF(AQ70=AM76,1,0)</f>
        <v>0</v>
      </c>
      <c r="BJ70" s="37">
        <f t="shared" si="1"/>
        <v>0</v>
      </c>
    </row>
    <row r="71" spans="2:62">
      <c r="B71" s="1"/>
      <c r="C71" s="89"/>
      <c r="D71" s="97"/>
      <c r="E71" s="97"/>
      <c r="F71" s="97"/>
      <c r="G71" s="97"/>
      <c r="H71" s="97"/>
      <c r="I71" s="100" t="s">
        <v>25</v>
      </c>
      <c r="J71" s="100"/>
      <c r="K71" s="100"/>
      <c r="L71" s="100"/>
      <c r="M71" s="100"/>
      <c r="N71" s="100"/>
      <c r="O71" s="101">
        <v>0.95</v>
      </c>
      <c r="P71" s="101"/>
      <c r="Q71" s="101"/>
      <c r="R71" s="94">
        <v>0.2</v>
      </c>
      <c r="S71" s="95"/>
      <c r="T71" s="95"/>
      <c r="U71" s="96"/>
      <c r="V71" s="94">
        <v>0.45</v>
      </c>
      <c r="W71" s="95"/>
      <c r="X71" s="95"/>
      <c r="Y71" s="95"/>
      <c r="Z71" s="96"/>
      <c r="AA71" s="94">
        <v>0.85</v>
      </c>
      <c r="AB71" s="95"/>
      <c r="AC71" s="95"/>
      <c r="AD71" s="96"/>
      <c r="AE71" s="36" t="str">
        <f>+D70</f>
        <v>lif levha, sert</v>
      </c>
      <c r="AF71" s="36">
        <f>IF(C75=AE71,1,0)</f>
        <v>0</v>
      </c>
      <c r="AG71" s="36">
        <f>IF(H35=I71,1,0)</f>
        <v>0</v>
      </c>
      <c r="AH71" s="36">
        <f t="shared" si="0"/>
        <v>0</v>
      </c>
      <c r="AI71" s="102"/>
      <c r="AJ71" s="102"/>
      <c r="AK71" s="102"/>
      <c r="AL71" s="102"/>
      <c r="AM71" s="102"/>
      <c r="AN71" s="102"/>
      <c r="AO71" s="102"/>
      <c r="AP71" s="102"/>
      <c r="AQ71" s="100" t="s">
        <v>75</v>
      </c>
      <c r="AR71" s="100"/>
      <c r="AS71" s="100"/>
      <c r="AT71" s="100"/>
      <c r="AU71" s="100"/>
      <c r="AV71" s="100"/>
      <c r="AW71" s="100"/>
      <c r="AX71" s="101">
        <v>3</v>
      </c>
      <c r="AY71" s="101"/>
      <c r="AZ71" s="101"/>
      <c r="BA71" s="101">
        <v>4</v>
      </c>
      <c r="BB71" s="101"/>
      <c r="BC71" s="101"/>
      <c r="BD71" s="101" t="s">
        <v>81</v>
      </c>
      <c r="BE71" s="101"/>
      <c r="BF71" s="101"/>
      <c r="BG71" s="36" t="str">
        <f>+BG70</f>
        <v>lif levalar, orta</v>
      </c>
      <c r="BH71" s="36">
        <f>IF(BG71=AM75,1,0)</f>
        <v>0</v>
      </c>
      <c r="BI71" s="36">
        <f>IF(AQ71=AM76,1,0)</f>
        <v>0</v>
      </c>
      <c r="BJ71" s="37">
        <f t="shared" si="1"/>
        <v>0</v>
      </c>
    </row>
    <row r="72" spans="2:62">
      <c r="B72" s="1"/>
      <c r="C72" s="89"/>
      <c r="D72" s="97" t="s">
        <v>44</v>
      </c>
      <c r="E72" s="97"/>
      <c r="F72" s="97"/>
      <c r="G72" s="97"/>
      <c r="H72" s="97"/>
      <c r="I72" s="100" t="s">
        <v>24</v>
      </c>
      <c r="J72" s="100"/>
      <c r="K72" s="100"/>
      <c r="L72" s="100"/>
      <c r="M72" s="100"/>
      <c r="N72" s="100"/>
      <c r="O72" s="101">
        <v>1</v>
      </c>
      <c r="P72" s="101"/>
      <c r="Q72" s="101"/>
      <c r="R72" s="94">
        <v>0.2</v>
      </c>
      <c r="S72" s="95"/>
      <c r="T72" s="95"/>
      <c r="U72" s="96"/>
      <c r="V72" s="94">
        <v>0.6</v>
      </c>
      <c r="W72" s="95"/>
      <c r="X72" s="95"/>
      <c r="Y72" s="95"/>
      <c r="Z72" s="96"/>
      <c r="AA72" s="94">
        <v>1.1000000000000001</v>
      </c>
      <c r="AB72" s="95"/>
      <c r="AC72" s="95"/>
      <c r="AD72" s="96"/>
      <c r="AE72" s="36" t="str">
        <f>+D72</f>
        <v>lif levha, orta sert ve MDF</v>
      </c>
      <c r="AF72" s="36">
        <f>IF(C75=AE72,1,0)</f>
        <v>0</v>
      </c>
      <c r="AG72" s="36">
        <f>IF(H35=I72,1,0)</f>
        <v>0</v>
      </c>
      <c r="AH72" s="36">
        <f t="shared" si="0"/>
        <v>0</v>
      </c>
      <c r="AI72" s="102" t="s">
        <v>52</v>
      </c>
      <c r="AJ72" s="102"/>
      <c r="AK72" s="102"/>
      <c r="AL72" s="102"/>
      <c r="AM72" s="102"/>
      <c r="AN72" s="102"/>
      <c r="AO72" s="102"/>
      <c r="AP72" s="102"/>
      <c r="AQ72" s="100" t="s">
        <v>76</v>
      </c>
      <c r="AR72" s="100"/>
      <c r="AS72" s="100"/>
      <c r="AT72" s="100"/>
      <c r="AU72" s="100"/>
      <c r="AV72" s="100"/>
      <c r="AW72" s="100"/>
      <c r="AX72" s="101"/>
      <c r="AY72" s="101"/>
      <c r="AZ72" s="101"/>
      <c r="BA72" s="101"/>
      <c r="BB72" s="101"/>
      <c r="BC72" s="101"/>
      <c r="BD72" s="101"/>
      <c r="BE72" s="101"/>
      <c r="BF72" s="101"/>
      <c r="BG72" s="36" t="str">
        <f>+AI72</f>
        <v>lif levalar, MDF</v>
      </c>
      <c r="BH72" s="36">
        <f>IF(BG72=AM75,1,0)</f>
        <v>0</v>
      </c>
      <c r="BI72" s="36">
        <f>IF(AQ72=AM76,1,0)</f>
        <v>0</v>
      </c>
      <c r="BJ72" s="37">
        <f t="shared" si="1"/>
        <v>0</v>
      </c>
    </row>
    <row r="73" spans="2:62">
      <c r="B73" s="1"/>
      <c r="C73" s="89"/>
      <c r="D73" s="97"/>
      <c r="E73" s="97"/>
      <c r="F73" s="97"/>
      <c r="G73" s="97"/>
      <c r="H73" s="97"/>
      <c r="I73" s="100" t="s">
        <v>25</v>
      </c>
      <c r="J73" s="100"/>
      <c r="K73" s="100"/>
      <c r="L73" s="100"/>
      <c r="M73" s="100"/>
      <c r="N73" s="100"/>
      <c r="O73" s="101">
        <v>0.95</v>
      </c>
      <c r="P73" s="101"/>
      <c r="Q73" s="101"/>
      <c r="R73" s="94">
        <v>0</v>
      </c>
      <c r="S73" s="95"/>
      <c r="T73" s="95"/>
      <c r="U73" s="96"/>
      <c r="V73" s="94">
        <v>0</v>
      </c>
      <c r="W73" s="95"/>
      <c r="X73" s="95"/>
      <c r="Y73" s="95"/>
      <c r="Z73" s="96"/>
      <c r="AA73" s="94">
        <v>0.85</v>
      </c>
      <c r="AB73" s="95"/>
      <c r="AC73" s="95"/>
      <c r="AD73" s="96"/>
      <c r="AE73" s="36" t="str">
        <f>+D72</f>
        <v>lif levha, orta sert ve MDF</v>
      </c>
      <c r="AF73" s="36">
        <f>IF(C75=AE73,1,0)</f>
        <v>0</v>
      </c>
      <c r="AG73" s="36">
        <f>IF(H35=I73,1,0)</f>
        <v>0</v>
      </c>
      <c r="AH73" s="36">
        <f t="shared" si="0"/>
        <v>0</v>
      </c>
      <c r="AI73" s="102"/>
      <c r="AJ73" s="102"/>
      <c r="AK73" s="102"/>
      <c r="AL73" s="102"/>
      <c r="AM73" s="102"/>
      <c r="AN73" s="102"/>
      <c r="AO73" s="102"/>
      <c r="AP73" s="102"/>
      <c r="AQ73" s="100" t="s">
        <v>77</v>
      </c>
      <c r="AR73" s="100"/>
      <c r="AS73" s="100"/>
      <c r="AT73" s="100"/>
      <c r="AU73" s="100"/>
      <c r="AV73" s="100"/>
      <c r="AW73" s="100"/>
      <c r="AX73" s="101">
        <v>2.25</v>
      </c>
      <c r="AY73" s="101"/>
      <c r="AZ73" s="101"/>
      <c r="BA73" s="101" t="s">
        <v>81</v>
      </c>
      <c r="BB73" s="101"/>
      <c r="BC73" s="101"/>
      <c r="BD73" s="101" t="s">
        <v>81</v>
      </c>
      <c r="BE73" s="101"/>
      <c r="BF73" s="101"/>
      <c r="BG73" s="36" t="str">
        <f>+BG72</f>
        <v>lif levalar, MDF</v>
      </c>
      <c r="BH73" s="36">
        <f>IF(BG73=AM75,1,0)</f>
        <v>0</v>
      </c>
      <c r="BI73" s="36">
        <f>IF(AQ73=AM76,1,0)</f>
        <v>0</v>
      </c>
      <c r="BJ73" s="37">
        <f t="shared" si="1"/>
        <v>0</v>
      </c>
    </row>
    <row r="74" spans="2:62">
      <c r="B74" s="1"/>
      <c r="C74" s="4" t="s">
        <v>203</v>
      </c>
      <c r="H74" s="42" t="s">
        <v>37</v>
      </c>
      <c r="I74" s="42"/>
      <c r="J74" s="42"/>
      <c r="K74" s="42"/>
      <c r="L74" s="42"/>
      <c r="AE74" s="14"/>
      <c r="AF74" s="14"/>
      <c r="AG74" s="14"/>
      <c r="AH74" s="14"/>
      <c r="AI74" s="102"/>
      <c r="AJ74" s="102"/>
      <c r="AK74" s="102"/>
      <c r="AL74" s="102"/>
      <c r="AM74" s="102"/>
      <c r="AN74" s="102"/>
      <c r="AO74" s="102"/>
      <c r="AP74" s="102"/>
      <c r="AQ74" s="100" t="s">
        <v>78</v>
      </c>
      <c r="AR74" s="100"/>
      <c r="AS74" s="100"/>
      <c r="AT74" s="100"/>
      <c r="AU74" s="100"/>
      <c r="AV74" s="100"/>
      <c r="AW74" s="100"/>
      <c r="AX74" s="101">
        <v>2.25</v>
      </c>
      <c r="AY74" s="101"/>
      <c r="AZ74" s="101"/>
      <c r="BA74" s="101">
        <v>3</v>
      </c>
      <c r="BB74" s="101"/>
      <c r="BC74" s="101"/>
      <c r="BD74" s="101" t="s">
        <v>81</v>
      </c>
      <c r="BE74" s="101"/>
      <c r="BF74" s="101"/>
      <c r="BG74" s="36" t="str">
        <f>+BG73</f>
        <v>lif levalar, MDF</v>
      </c>
      <c r="BH74" s="36">
        <f>IF(BG74=AM75,1,0)</f>
        <v>0</v>
      </c>
      <c r="BI74" s="36">
        <f>IF(AQ74=AM76,1,0)</f>
        <v>0</v>
      </c>
      <c r="BJ74" s="37">
        <f t="shared" si="1"/>
        <v>0</v>
      </c>
    </row>
    <row r="75" spans="2:62">
      <c r="B75" s="1"/>
      <c r="C75" s="42" t="s">
        <v>10</v>
      </c>
      <c r="D75" s="42"/>
      <c r="E75" s="42"/>
      <c r="F75" s="42"/>
      <c r="G75" s="42"/>
      <c r="H75" s="42"/>
      <c r="I75" s="42"/>
      <c r="J75" s="42"/>
      <c r="K75" s="42"/>
      <c r="L75" s="42"/>
      <c r="M75" s="42"/>
      <c r="AE75" s="14"/>
      <c r="AF75" s="14"/>
      <c r="AG75" s="14"/>
      <c r="AH75" s="14"/>
      <c r="AI75" s="4" t="s">
        <v>205</v>
      </c>
      <c r="AM75" s="70" t="s">
        <v>10</v>
      </c>
      <c r="AN75" s="70"/>
      <c r="AO75" s="70"/>
      <c r="AP75" s="70"/>
      <c r="AQ75" s="70"/>
      <c r="AR75" s="70"/>
      <c r="AS75" s="70"/>
      <c r="BJ75" s="2"/>
    </row>
    <row r="76" spans="2:62">
      <c r="B76" s="1"/>
      <c r="C76" s="4" t="s">
        <v>202</v>
      </c>
      <c r="L76" s="43">
        <f>INDEX(R50:AD73,MATCH(1,AH50:AH73,0),MATCH(H74,R49:AD49,0))</f>
        <v>1.1000000000000001</v>
      </c>
      <c r="M76" s="43"/>
      <c r="AI76" s="4" t="s">
        <v>206</v>
      </c>
      <c r="AM76" s="42" t="s">
        <v>57</v>
      </c>
      <c r="AN76" s="42"/>
      <c r="AO76" s="42"/>
      <c r="AP76" s="42"/>
      <c r="AQ76" s="42"/>
      <c r="AR76" s="42"/>
      <c r="AS76" s="42"/>
      <c r="BJ76" s="2"/>
    </row>
    <row r="77" spans="2:62">
      <c r="B77" s="1"/>
      <c r="AI77" s="4" t="s">
        <v>196</v>
      </c>
      <c r="AT77" s="43" t="str">
        <f>+N9</f>
        <v>KS2</v>
      </c>
      <c r="AU77" s="43"/>
      <c r="AV77" s="43"/>
      <c r="AW77" s="4" t="s">
        <v>281</v>
      </c>
      <c r="BJ77" s="2"/>
    </row>
    <row r="78" spans="2:62">
      <c r="B78" s="1"/>
      <c r="C78" s="57" t="s">
        <v>308</v>
      </c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I78" s="4" t="s">
        <v>207</v>
      </c>
      <c r="AQ78" s="43">
        <f>INDEX(AX50:BF74,MATCH(1,BJ50:BJ74,0),MATCH(N9,AX49:BF49,0))</f>
        <v>0.8</v>
      </c>
      <c r="AR78" s="43"/>
      <c r="BJ78" s="2"/>
    </row>
    <row r="79" spans="2:62" ht="12" thickBot="1">
      <c r="B79" s="1"/>
      <c r="C79" s="58" t="s">
        <v>82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117" t="s">
        <v>98</v>
      </c>
      <c r="W79" s="58"/>
      <c r="X79" s="117" t="s">
        <v>97</v>
      </c>
      <c r="Y79" s="58"/>
      <c r="Z79" s="117" t="s">
        <v>96</v>
      </c>
      <c r="AA79" s="58"/>
      <c r="AB79" s="14"/>
      <c r="BJ79" s="2"/>
    </row>
    <row r="80" spans="2:62" ht="12" thickTop="1">
      <c r="B80" s="1"/>
      <c r="C80" s="118" t="s">
        <v>82</v>
      </c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9"/>
      <c r="V80" s="120"/>
      <c r="W80" s="120"/>
      <c r="X80" s="120"/>
      <c r="Y80" s="120"/>
      <c r="Z80" s="120"/>
      <c r="AA80" s="121"/>
      <c r="AB80" s="14"/>
      <c r="AC80" s="14"/>
      <c r="AD80" s="14"/>
      <c r="BJ80" s="2"/>
    </row>
    <row r="81" spans="2:62">
      <c r="B81" s="1"/>
      <c r="C81" s="103" t="s">
        <v>83</v>
      </c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44">
        <v>0.7</v>
      </c>
      <c r="W81" s="44"/>
      <c r="X81" s="44">
        <v>0.5</v>
      </c>
      <c r="Y81" s="44"/>
      <c r="Z81" s="44">
        <v>0.3</v>
      </c>
      <c r="AA81" s="44"/>
      <c r="AB81" s="36" t="s">
        <v>215</v>
      </c>
      <c r="AC81" s="14"/>
      <c r="AD81" s="14"/>
      <c r="BJ81" s="2"/>
    </row>
    <row r="82" spans="2:62">
      <c r="B82" s="1"/>
      <c r="C82" s="102" t="s">
        <v>84</v>
      </c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41">
        <v>0.7</v>
      </c>
      <c r="W82" s="41"/>
      <c r="X82" s="41">
        <v>0.5</v>
      </c>
      <c r="Y82" s="41"/>
      <c r="Z82" s="41">
        <v>0.3</v>
      </c>
      <c r="AA82" s="41"/>
      <c r="AB82" s="36" t="s">
        <v>216</v>
      </c>
      <c r="AC82" s="20" t="s">
        <v>222</v>
      </c>
      <c r="BJ82" s="2"/>
    </row>
    <row r="83" spans="2:62">
      <c r="B83" s="1"/>
      <c r="C83" s="102" t="s">
        <v>85</v>
      </c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41">
        <v>0.7</v>
      </c>
      <c r="W83" s="41"/>
      <c r="X83" s="41">
        <v>0.7</v>
      </c>
      <c r="Y83" s="41"/>
      <c r="Z83" s="41">
        <v>0.6</v>
      </c>
      <c r="AA83" s="41"/>
      <c r="AB83" s="36" t="s">
        <v>217</v>
      </c>
      <c r="AC83" s="20" t="s">
        <v>223</v>
      </c>
      <c r="BJ83" s="2"/>
    </row>
    <row r="84" spans="2:62">
      <c r="B84" s="1"/>
      <c r="C84" s="102" t="s">
        <v>86</v>
      </c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41">
        <v>0.7</v>
      </c>
      <c r="W84" s="41"/>
      <c r="X84" s="41">
        <v>0.7</v>
      </c>
      <c r="Y84" s="41"/>
      <c r="Z84" s="41">
        <v>0.6</v>
      </c>
      <c r="AA84" s="41"/>
      <c r="AB84" s="36" t="s">
        <v>218</v>
      </c>
      <c r="AC84" s="20" t="s">
        <v>224</v>
      </c>
      <c r="BJ84" s="2"/>
    </row>
    <row r="85" spans="2:62">
      <c r="B85" s="1"/>
      <c r="C85" s="102" t="s">
        <v>87</v>
      </c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41">
        <v>1</v>
      </c>
      <c r="W85" s="41"/>
      <c r="X85" s="41">
        <v>0.9</v>
      </c>
      <c r="Y85" s="41"/>
      <c r="Z85" s="41">
        <v>0.8</v>
      </c>
      <c r="AA85" s="41"/>
      <c r="AB85" s="36" t="s">
        <v>208</v>
      </c>
      <c r="AC85" s="4" t="s">
        <v>209</v>
      </c>
      <c r="AL85" s="42" t="s">
        <v>215</v>
      </c>
      <c r="AM85" s="42"/>
      <c r="BJ85" s="2"/>
    </row>
    <row r="86" spans="2:62">
      <c r="B86" s="1"/>
      <c r="C86" s="102" t="s">
        <v>88</v>
      </c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41">
        <v>0.7</v>
      </c>
      <c r="W86" s="41"/>
      <c r="X86" s="41">
        <v>0.7</v>
      </c>
      <c r="Y86" s="41"/>
      <c r="Z86" s="41">
        <v>0.6</v>
      </c>
      <c r="AA86" s="41"/>
      <c r="AB86" s="36" t="s">
        <v>219</v>
      </c>
      <c r="AC86" s="4" t="s">
        <v>210</v>
      </c>
      <c r="AK86" s="42" t="s">
        <v>211</v>
      </c>
      <c r="AL86" s="42"/>
      <c r="AM86" s="42"/>
      <c r="AN86" s="42"/>
      <c r="AO86" s="42"/>
      <c r="AP86" s="42"/>
      <c r="BJ86" s="2"/>
    </row>
    <row r="87" spans="2:62">
      <c r="B87" s="1"/>
      <c r="C87" s="102" t="s">
        <v>89</v>
      </c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41">
        <v>0.7</v>
      </c>
      <c r="W87" s="41"/>
      <c r="X87" s="41">
        <v>0.5</v>
      </c>
      <c r="Y87" s="41"/>
      <c r="Z87" s="41">
        <v>0.3</v>
      </c>
      <c r="AA87" s="41"/>
      <c r="AB87" s="36" t="s">
        <v>220</v>
      </c>
      <c r="AC87" s="57"/>
      <c r="AD87" s="57"/>
      <c r="AE87" s="57"/>
      <c r="AF87" s="57"/>
      <c r="AG87" s="57"/>
      <c r="AH87" s="83" t="s">
        <v>98</v>
      </c>
      <c r="AI87" s="57"/>
      <c r="AJ87" s="83" t="s">
        <v>97</v>
      </c>
      <c r="AK87" s="57"/>
      <c r="AL87" s="83" t="s">
        <v>96</v>
      </c>
      <c r="AM87" s="57"/>
      <c r="BJ87" s="2"/>
    </row>
    <row r="88" spans="2:62">
      <c r="B88" s="1"/>
      <c r="C88" s="102" t="s">
        <v>90</v>
      </c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41">
        <v>0</v>
      </c>
      <c r="W88" s="41"/>
      <c r="X88" s="41">
        <v>0</v>
      </c>
      <c r="Y88" s="41"/>
      <c r="Z88" s="41">
        <v>0</v>
      </c>
      <c r="AA88" s="41"/>
      <c r="AB88" s="36" t="s">
        <v>221</v>
      </c>
      <c r="AC88" s="57" t="s">
        <v>367</v>
      </c>
      <c r="AD88" s="57"/>
      <c r="AE88" s="57"/>
      <c r="AF88" s="57"/>
      <c r="AG88" s="57"/>
      <c r="AH88" s="41" cm="1">
        <f t="array" ref="AH88">INDEX(V81:V88,MATCH(AL85,AB81:AB88,0),0)</f>
        <v>0.7</v>
      </c>
      <c r="AI88" s="41"/>
      <c r="AJ88" s="41" cm="1">
        <f t="array" ref="AJ88">INDEX(X81:X88,MATCH(AL85,AB81:AB88,0),0)</f>
        <v>0.5</v>
      </c>
      <c r="AK88" s="41"/>
      <c r="AL88" s="41" cm="1">
        <f t="array" ref="AL88">INDEX(Z81:Z88,MATCH(AL85,AB81:AB88,0),0)</f>
        <v>0.3</v>
      </c>
      <c r="AM88" s="41"/>
      <c r="BJ88" s="2"/>
    </row>
    <row r="89" spans="2:62">
      <c r="B89" s="1"/>
      <c r="C89" s="118" t="s">
        <v>91</v>
      </c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9"/>
      <c r="V89" s="39"/>
      <c r="W89" s="39"/>
      <c r="X89" s="39"/>
      <c r="Y89" s="39"/>
      <c r="Z89" s="40"/>
      <c r="AA89" s="41"/>
      <c r="AB89" s="14"/>
      <c r="AC89" s="57" t="s">
        <v>212</v>
      </c>
      <c r="AD89" s="57"/>
      <c r="AE89" s="57"/>
      <c r="AF89" s="57"/>
      <c r="AG89" s="57"/>
      <c r="AH89" s="41">
        <f>IF(AK86="ort.kot H&gt;1000m.",V90,V91)</f>
        <v>0.5</v>
      </c>
      <c r="AI89" s="41"/>
      <c r="AJ89" s="41">
        <f>IF(AK86="ort.kot H&gt;1000m.",X90,X91)</f>
        <v>0.2</v>
      </c>
      <c r="AK89" s="41"/>
      <c r="AL89" s="41">
        <f>IF(AK86="ort.kot H&gt;1000m.",Z90,Z91)</f>
        <v>0</v>
      </c>
      <c r="AM89" s="41"/>
      <c r="BJ89" s="2"/>
    </row>
    <row r="90" spans="2:62">
      <c r="B90" s="1"/>
      <c r="C90" s="102" t="s">
        <v>92</v>
      </c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41">
        <v>0.7</v>
      </c>
      <c r="W90" s="41"/>
      <c r="X90" s="41">
        <v>0.5</v>
      </c>
      <c r="Y90" s="41"/>
      <c r="Z90" s="41">
        <v>0.2</v>
      </c>
      <c r="AA90" s="41"/>
      <c r="AB90" s="14"/>
      <c r="AC90" s="57" t="s">
        <v>213</v>
      </c>
      <c r="AD90" s="57"/>
      <c r="AE90" s="57"/>
      <c r="AF90" s="57"/>
      <c r="AG90" s="57"/>
      <c r="AH90" s="41">
        <f>+V92</f>
        <v>0.6</v>
      </c>
      <c r="AI90" s="41"/>
      <c r="AJ90" s="41">
        <f>+X92</f>
        <v>0.2</v>
      </c>
      <c r="AK90" s="41"/>
      <c r="AL90" s="41">
        <f>+Z92</f>
        <v>0</v>
      </c>
      <c r="AM90" s="41"/>
      <c r="BJ90" s="2"/>
    </row>
    <row r="91" spans="2:62">
      <c r="B91" s="1"/>
      <c r="C91" s="102" t="s">
        <v>93</v>
      </c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41">
        <v>0.5</v>
      </c>
      <c r="W91" s="41"/>
      <c r="X91" s="41">
        <v>0.2</v>
      </c>
      <c r="Y91" s="41"/>
      <c r="Z91" s="41">
        <v>0</v>
      </c>
      <c r="AA91" s="41"/>
      <c r="AB91" s="14"/>
      <c r="AC91" s="57" t="s">
        <v>214</v>
      </c>
      <c r="AD91" s="57"/>
      <c r="AE91" s="57"/>
      <c r="AF91" s="57"/>
      <c r="AG91" s="57"/>
      <c r="AH91" s="41">
        <f>+V93</f>
        <v>0.6</v>
      </c>
      <c r="AI91" s="41"/>
      <c r="AJ91" s="41">
        <f>+X93</f>
        <v>0.5</v>
      </c>
      <c r="AK91" s="41"/>
      <c r="AL91" s="41">
        <f>+Z93</f>
        <v>0</v>
      </c>
      <c r="AM91" s="41"/>
      <c r="BJ91" s="2"/>
    </row>
    <row r="92" spans="2:62">
      <c r="B92" s="1"/>
      <c r="C92" s="102" t="s">
        <v>94</v>
      </c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41">
        <v>0.6</v>
      </c>
      <c r="W92" s="41"/>
      <c r="X92" s="41">
        <v>0.2</v>
      </c>
      <c r="Y92" s="41"/>
      <c r="Z92" s="41">
        <v>0</v>
      </c>
      <c r="AA92" s="41"/>
      <c r="AB92" s="14"/>
      <c r="AC92" s="14"/>
      <c r="AD92" s="14"/>
      <c r="BJ92" s="2"/>
    </row>
    <row r="93" spans="2:62">
      <c r="B93" s="1"/>
      <c r="C93" s="102" t="s">
        <v>95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41">
        <v>0.6</v>
      </c>
      <c r="W93" s="41"/>
      <c r="X93" s="41">
        <v>0.5</v>
      </c>
      <c r="Y93" s="41"/>
      <c r="Z93" s="41">
        <v>0</v>
      </c>
      <c r="AA93" s="41"/>
      <c r="AB93" s="14"/>
      <c r="AC93" s="14"/>
      <c r="AD93" s="14"/>
      <c r="BJ93" s="2"/>
    </row>
    <row r="94" spans="2:62">
      <c r="B94" s="1"/>
      <c r="AC94" s="14"/>
      <c r="AD94" s="14"/>
      <c r="BJ94" s="2"/>
    </row>
    <row r="95" spans="2:62">
      <c r="B95" s="1"/>
      <c r="C95" s="57"/>
      <c r="D95" s="57"/>
      <c r="E95" s="57" t="s">
        <v>102</v>
      </c>
      <c r="F95" s="57"/>
      <c r="G95" s="57" t="s">
        <v>103</v>
      </c>
      <c r="H95" s="57"/>
      <c r="I95" s="57" t="s">
        <v>104</v>
      </c>
      <c r="J95" s="57"/>
      <c r="K95" s="57" t="s">
        <v>105</v>
      </c>
      <c r="L95" s="57"/>
      <c r="M95" s="57" t="s">
        <v>106</v>
      </c>
      <c r="N95" s="57"/>
      <c r="O95" s="57" t="s">
        <v>107</v>
      </c>
      <c r="P95" s="57"/>
      <c r="Q95" s="57" t="s">
        <v>108</v>
      </c>
      <c r="R95" s="57"/>
      <c r="S95" s="57" t="s">
        <v>111</v>
      </c>
      <c r="T95" s="57"/>
      <c r="U95" s="57" t="s">
        <v>112</v>
      </c>
      <c r="V95" s="57"/>
      <c r="W95" s="57" t="s">
        <v>113</v>
      </c>
      <c r="X95" s="57"/>
      <c r="Y95" s="83" t="s">
        <v>116</v>
      </c>
      <c r="Z95" s="83"/>
      <c r="AA95" s="83"/>
      <c r="AB95" s="83" t="s">
        <v>115</v>
      </c>
      <c r="AC95" s="83"/>
      <c r="AD95" s="83"/>
      <c r="BJ95" s="2"/>
    </row>
    <row r="96" spans="2:62" ht="12" thickBot="1">
      <c r="B96" s="1"/>
      <c r="C96" s="58"/>
      <c r="D96" s="58"/>
      <c r="E96" s="58" t="s">
        <v>109</v>
      </c>
      <c r="F96" s="58"/>
      <c r="G96" s="58" t="s">
        <v>109</v>
      </c>
      <c r="H96" s="58"/>
      <c r="I96" s="58" t="s">
        <v>109</v>
      </c>
      <c r="J96" s="58"/>
      <c r="K96" s="58" t="s">
        <v>109</v>
      </c>
      <c r="L96" s="58"/>
      <c r="M96" s="58" t="s">
        <v>109</v>
      </c>
      <c r="N96" s="58"/>
      <c r="O96" s="58" t="s">
        <v>109</v>
      </c>
      <c r="P96" s="58"/>
      <c r="Q96" s="58" t="s">
        <v>110</v>
      </c>
      <c r="R96" s="58"/>
      <c r="S96" s="58" t="s">
        <v>110</v>
      </c>
      <c r="T96" s="58"/>
      <c r="U96" s="58" t="s">
        <v>110</v>
      </c>
      <c r="V96" s="58"/>
      <c r="W96" s="58" t="s">
        <v>110</v>
      </c>
      <c r="X96" s="58"/>
      <c r="Y96" s="58" t="s">
        <v>114</v>
      </c>
      <c r="Z96" s="58"/>
      <c r="AA96" s="58"/>
      <c r="AB96" s="58" t="s">
        <v>114</v>
      </c>
      <c r="AC96" s="58"/>
      <c r="AD96" s="58"/>
      <c r="BJ96" s="2"/>
    </row>
    <row r="97" spans="2:62" ht="12" thickTop="1">
      <c r="B97" s="1"/>
      <c r="C97" s="21"/>
      <c r="D97" s="86" t="s">
        <v>130</v>
      </c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7"/>
      <c r="AE97" s="14"/>
      <c r="AF97" s="42" t="s">
        <v>137</v>
      </c>
      <c r="AG97" s="42"/>
      <c r="BJ97" s="2"/>
    </row>
    <row r="98" spans="2:62">
      <c r="B98" s="1"/>
      <c r="C98" s="88" t="s">
        <v>101</v>
      </c>
      <c r="D98" s="88"/>
      <c r="E98" s="44">
        <v>18</v>
      </c>
      <c r="F98" s="44"/>
      <c r="G98" s="44">
        <v>11</v>
      </c>
      <c r="H98" s="44"/>
      <c r="I98" s="44">
        <v>0.6</v>
      </c>
      <c r="J98" s="44"/>
      <c r="K98" s="44">
        <v>18</v>
      </c>
      <c r="L98" s="44"/>
      <c r="M98" s="44">
        <v>4.8</v>
      </c>
      <c r="N98" s="44"/>
      <c r="O98" s="44">
        <v>3.5</v>
      </c>
      <c r="P98" s="44"/>
      <c r="Q98" s="44">
        <v>9.5</v>
      </c>
      <c r="R98" s="44"/>
      <c r="S98" s="44">
        <v>8</v>
      </c>
      <c r="T98" s="44"/>
      <c r="U98" s="44">
        <v>0.63</v>
      </c>
      <c r="V98" s="44"/>
      <c r="W98" s="44">
        <v>0.59</v>
      </c>
      <c r="X98" s="44"/>
      <c r="Y98" s="44">
        <v>475</v>
      </c>
      <c r="Z98" s="44"/>
      <c r="AA98" s="44"/>
      <c r="AB98" s="44">
        <v>570</v>
      </c>
      <c r="AC98" s="44"/>
      <c r="AD98" s="44"/>
      <c r="AE98" s="14"/>
      <c r="AF98" s="4" t="s">
        <v>161</v>
      </c>
      <c r="AH98" s="43" cm="1">
        <f t="array" ref="AH98">INDEX(E98:E143,MATCH(AF97,C98:C143,0),0)</f>
        <v>24</v>
      </c>
      <c r="AI98" s="43"/>
      <c r="AJ98" s="4" t="s">
        <v>162</v>
      </c>
      <c r="AM98" s="4" t="s">
        <v>163</v>
      </c>
      <c r="BJ98" s="2"/>
    </row>
    <row r="99" spans="2:62">
      <c r="B99" s="1"/>
      <c r="C99" s="57" t="s">
        <v>117</v>
      </c>
      <c r="D99" s="57"/>
      <c r="E99" s="41">
        <v>24</v>
      </c>
      <c r="F99" s="41"/>
      <c r="G99" s="41">
        <v>14</v>
      </c>
      <c r="H99" s="41"/>
      <c r="I99" s="41">
        <v>0.6</v>
      </c>
      <c r="J99" s="41"/>
      <c r="K99" s="41">
        <v>21</v>
      </c>
      <c r="L99" s="41"/>
      <c r="M99" s="41">
        <v>4.9000000000000004</v>
      </c>
      <c r="N99" s="41"/>
      <c r="O99" s="41">
        <v>3.7</v>
      </c>
      <c r="P99" s="41"/>
      <c r="Q99" s="41">
        <v>10</v>
      </c>
      <c r="R99" s="41"/>
      <c r="S99" s="41">
        <v>8.4</v>
      </c>
      <c r="T99" s="41"/>
      <c r="U99" s="41">
        <v>0.67</v>
      </c>
      <c r="V99" s="41"/>
      <c r="W99" s="41">
        <v>0.63</v>
      </c>
      <c r="X99" s="41"/>
      <c r="Y99" s="41">
        <v>485</v>
      </c>
      <c r="Z99" s="41"/>
      <c r="AA99" s="41"/>
      <c r="AB99" s="41">
        <v>580</v>
      </c>
      <c r="AC99" s="41"/>
      <c r="AD99" s="41"/>
      <c r="AE99" s="14"/>
      <c r="AF99" s="4" t="s">
        <v>164</v>
      </c>
      <c r="AH99" s="43" cm="1">
        <f t="array" ref="AH99">INDEX(G98:G143,MATCH(AF97,C98:C143,0),0)</f>
        <v>14.5</v>
      </c>
      <c r="AI99" s="43"/>
      <c r="AJ99" s="4" t="s">
        <v>162</v>
      </c>
      <c r="AM99" s="4" t="s">
        <v>165</v>
      </c>
      <c r="BJ99" s="2"/>
    </row>
    <row r="100" spans="2:62">
      <c r="B100" s="1"/>
      <c r="C100" s="57" t="s">
        <v>118</v>
      </c>
      <c r="D100" s="57"/>
      <c r="E100" s="41">
        <v>27</v>
      </c>
      <c r="F100" s="41"/>
      <c r="G100" s="41">
        <v>16</v>
      </c>
      <c r="H100" s="41"/>
      <c r="I100" s="41">
        <v>0.6</v>
      </c>
      <c r="J100" s="41"/>
      <c r="K100" s="41">
        <v>22</v>
      </c>
      <c r="L100" s="41"/>
      <c r="M100" s="41">
        <v>5.0999999999999996</v>
      </c>
      <c r="N100" s="41"/>
      <c r="O100" s="41">
        <v>3.8</v>
      </c>
      <c r="P100" s="41"/>
      <c r="Q100" s="41">
        <v>10.5</v>
      </c>
      <c r="R100" s="41"/>
      <c r="S100" s="41">
        <v>8.8000000000000007</v>
      </c>
      <c r="T100" s="41"/>
      <c r="U100" s="41">
        <v>0.7</v>
      </c>
      <c r="V100" s="41"/>
      <c r="W100" s="41">
        <v>0.66</v>
      </c>
      <c r="X100" s="41"/>
      <c r="Y100" s="41">
        <v>510</v>
      </c>
      <c r="Z100" s="41"/>
      <c r="AA100" s="41"/>
      <c r="AB100" s="41">
        <v>610</v>
      </c>
      <c r="AC100" s="41"/>
      <c r="AD100" s="41"/>
      <c r="AE100" s="14"/>
      <c r="AF100" s="4" t="s">
        <v>166</v>
      </c>
      <c r="AH100" s="43" cm="1">
        <f t="array" ref="AH100">INDEX(I98:I143,MATCH(AF97,C98:C143,0),0)</f>
        <v>0.4</v>
      </c>
      <c r="AI100" s="43"/>
      <c r="AJ100" s="4" t="s">
        <v>162</v>
      </c>
      <c r="AM100" s="4" t="s">
        <v>167</v>
      </c>
      <c r="BJ100" s="2"/>
    </row>
    <row r="101" spans="2:62">
      <c r="B101" s="1"/>
      <c r="C101" s="57" t="s">
        <v>119</v>
      </c>
      <c r="D101" s="57"/>
      <c r="E101" s="41">
        <v>30</v>
      </c>
      <c r="F101" s="41"/>
      <c r="G101" s="41">
        <v>18</v>
      </c>
      <c r="H101" s="41"/>
      <c r="I101" s="41">
        <v>0.6</v>
      </c>
      <c r="J101" s="41"/>
      <c r="K101" s="41">
        <v>24</v>
      </c>
      <c r="L101" s="41"/>
      <c r="M101" s="41">
        <v>5.3</v>
      </c>
      <c r="N101" s="41"/>
      <c r="O101" s="41">
        <v>3.9</v>
      </c>
      <c r="P101" s="41"/>
      <c r="Q101" s="41">
        <v>11</v>
      </c>
      <c r="R101" s="41"/>
      <c r="S101" s="41">
        <v>9.1999999999999993</v>
      </c>
      <c r="T101" s="41"/>
      <c r="U101" s="41">
        <v>0.73</v>
      </c>
      <c r="V101" s="41"/>
      <c r="W101" s="41">
        <v>0.69</v>
      </c>
      <c r="X101" s="41"/>
      <c r="Y101" s="41">
        <v>530</v>
      </c>
      <c r="Z101" s="41"/>
      <c r="AA101" s="41"/>
      <c r="AB101" s="41">
        <v>640</v>
      </c>
      <c r="AC101" s="41"/>
      <c r="AD101" s="41"/>
      <c r="AE101" s="14"/>
      <c r="AF101" s="4" t="s">
        <v>169</v>
      </c>
      <c r="AH101" s="43" cm="1">
        <f t="array" ref="AH101">INDEX(K98:K143,MATCH(AF97,C98:C143,0),0)</f>
        <v>21</v>
      </c>
      <c r="AI101" s="43"/>
      <c r="AJ101" s="4" t="s">
        <v>162</v>
      </c>
      <c r="AM101" s="4" t="s">
        <v>168</v>
      </c>
      <c r="BJ101" s="2"/>
    </row>
    <row r="102" spans="2:62">
      <c r="B102" s="1"/>
      <c r="C102" s="57" t="s">
        <v>120</v>
      </c>
      <c r="D102" s="57"/>
      <c r="E102" s="41">
        <v>35</v>
      </c>
      <c r="F102" s="41"/>
      <c r="G102" s="41">
        <v>21</v>
      </c>
      <c r="H102" s="41"/>
      <c r="I102" s="41">
        <v>0.6</v>
      </c>
      <c r="J102" s="41"/>
      <c r="K102" s="41">
        <v>25</v>
      </c>
      <c r="L102" s="41"/>
      <c r="M102" s="41">
        <v>5.4</v>
      </c>
      <c r="N102" s="41"/>
      <c r="O102" s="41">
        <v>4.0999999999999996</v>
      </c>
      <c r="P102" s="41"/>
      <c r="Q102" s="41">
        <v>12</v>
      </c>
      <c r="R102" s="41"/>
      <c r="S102" s="41">
        <v>10.1</v>
      </c>
      <c r="T102" s="41"/>
      <c r="U102" s="41">
        <v>0.8</v>
      </c>
      <c r="V102" s="41"/>
      <c r="W102" s="41">
        <v>0.75</v>
      </c>
      <c r="X102" s="41"/>
      <c r="Y102" s="41">
        <v>540</v>
      </c>
      <c r="Z102" s="41"/>
      <c r="AA102" s="41"/>
      <c r="AB102" s="41">
        <v>650</v>
      </c>
      <c r="AC102" s="41"/>
      <c r="AD102" s="41"/>
      <c r="AE102" s="14"/>
      <c r="AF102" s="4" t="s">
        <v>172</v>
      </c>
      <c r="AH102" s="43" cm="1">
        <f t="array" ref="AH102">INDEX(M98:M143,MATCH(AF97,C98:C143,0),0)</f>
        <v>2.5</v>
      </c>
      <c r="AI102" s="43"/>
      <c r="AJ102" s="4" t="s">
        <v>162</v>
      </c>
      <c r="AM102" s="4" t="s">
        <v>170</v>
      </c>
      <c r="BJ102" s="2"/>
    </row>
    <row r="103" spans="2:62">
      <c r="B103" s="1"/>
      <c r="C103" s="57" t="s">
        <v>121</v>
      </c>
      <c r="D103" s="57"/>
      <c r="E103" s="41">
        <v>40</v>
      </c>
      <c r="F103" s="41"/>
      <c r="G103" s="41">
        <v>24</v>
      </c>
      <c r="H103" s="41"/>
      <c r="I103" s="41">
        <v>0.6</v>
      </c>
      <c r="J103" s="41"/>
      <c r="K103" s="41">
        <v>27</v>
      </c>
      <c r="L103" s="41"/>
      <c r="M103" s="41">
        <v>5.5</v>
      </c>
      <c r="N103" s="41"/>
      <c r="O103" s="41">
        <v>4.2</v>
      </c>
      <c r="P103" s="41"/>
      <c r="Q103" s="41">
        <v>13</v>
      </c>
      <c r="R103" s="41"/>
      <c r="S103" s="41">
        <v>10.9</v>
      </c>
      <c r="T103" s="41"/>
      <c r="U103" s="41">
        <v>0.87</v>
      </c>
      <c r="V103" s="41"/>
      <c r="W103" s="41">
        <v>0.81</v>
      </c>
      <c r="X103" s="41"/>
      <c r="Y103" s="41">
        <v>550</v>
      </c>
      <c r="Z103" s="41"/>
      <c r="AA103" s="41"/>
      <c r="AB103" s="41">
        <v>660</v>
      </c>
      <c r="AC103" s="41"/>
      <c r="AD103" s="41"/>
      <c r="AE103" s="14"/>
      <c r="AF103" s="4" t="s">
        <v>171</v>
      </c>
      <c r="AH103" s="43" cm="1">
        <f t="array" ref="AH103">INDEX(O98:O143,MATCH(AF97,C98:C143,0),0)</f>
        <v>4</v>
      </c>
      <c r="AI103" s="43"/>
      <c r="AJ103" s="4" t="s">
        <v>162</v>
      </c>
      <c r="AM103" s="4" t="s">
        <v>173</v>
      </c>
      <c r="BJ103" s="2"/>
    </row>
    <row r="104" spans="2:62">
      <c r="B104" s="1"/>
      <c r="C104" s="57" t="s">
        <v>122</v>
      </c>
      <c r="D104" s="57"/>
      <c r="E104" s="41">
        <v>45</v>
      </c>
      <c r="F104" s="41"/>
      <c r="G104" s="41">
        <v>27</v>
      </c>
      <c r="H104" s="41"/>
      <c r="I104" s="41">
        <v>0.6</v>
      </c>
      <c r="J104" s="41"/>
      <c r="K104" s="41">
        <v>29</v>
      </c>
      <c r="L104" s="41"/>
      <c r="M104" s="41">
        <v>6.8</v>
      </c>
      <c r="N104" s="41"/>
      <c r="O104" s="41">
        <v>4.4000000000000004</v>
      </c>
      <c r="P104" s="41"/>
      <c r="Q104" s="41">
        <v>13.5</v>
      </c>
      <c r="R104" s="41"/>
      <c r="S104" s="41">
        <v>11.3</v>
      </c>
      <c r="T104" s="41"/>
      <c r="U104" s="41">
        <v>0.9</v>
      </c>
      <c r="V104" s="41"/>
      <c r="W104" s="41">
        <v>0.84</v>
      </c>
      <c r="X104" s="41"/>
      <c r="Y104" s="41">
        <v>580</v>
      </c>
      <c r="Z104" s="41"/>
      <c r="AA104" s="41"/>
      <c r="AB104" s="41">
        <v>700</v>
      </c>
      <c r="AC104" s="41"/>
      <c r="AD104" s="41"/>
      <c r="AE104" s="14"/>
      <c r="AF104" s="4" t="s">
        <v>174</v>
      </c>
      <c r="AH104" s="43" cm="1">
        <f t="array" ref="AH104">INDEX(Q98:Q143,MATCH(AF97,C98:C143,0),0)</f>
        <v>11</v>
      </c>
      <c r="AI104" s="43"/>
      <c r="AJ104" s="4" t="s">
        <v>175</v>
      </c>
      <c r="AM104" s="4" t="s">
        <v>176</v>
      </c>
      <c r="BJ104" s="2"/>
    </row>
    <row r="105" spans="2:62">
      <c r="B105" s="1"/>
      <c r="C105" s="57" t="s">
        <v>123</v>
      </c>
      <c r="D105" s="57"/>
      <c r="E105" s="41">
        <v>50</v>
      </c>
      <c r="F105" s="41"/>
      <c r="G105" s="41">
        <v>30</v>
      </c>
      <c r="H105" s="41"/>
      <c r="I105" s="41">
        <v>0.6</v>
      </c>
      <c r="J105" s="41"/>
      <c r="K105" s="41">
        <v>30</v>
      </c>
      <c r="L105" s="41"/>
      <c r="M105" s="41">
        <v>6.2</v>
      </c>
      <c r="N105" s="41"/>
      <c r="O105" s="41">
        <v>4.5</v>
      </c>
      <c r="P105" s="41"/>
      <c r="Q105" s="41">
        <v>14</v>
      </c>
      <c r="R105" s="41"/>
      <c r="S105" s="41">
        <v>11.8</v>
      </c>
      <c r="T105" s="41"/>
      <c r="U105" s="41">
        <v>0.93</v>
      </c>
      <c r="V105" s="41"/>
      <c r="W105" s="41">
        <v>0.88</v>
      </c>
      <c r="X105" s="41"/>
      <c r="Y105" s="41">
        <v>620</v>
      </c>
      <c r="Z105" s="41"/>
      <c r="AA105" s="41"/>
      <c r="AB105" s="41">
        <v>740</v>
      </c>
      <c r="AC105" s="41"/>
      <c r="AD105" s="41"/>
      <c r="AE105" s="14"/>
      <c r="AF105" s="4" t="s">
        <v>177</v>
      </c>
      <c r="AH105" s="43" cm="1">
        <f t="array" ref="AH105">INDEX(S98:S143,MATCH(AF97,C98:C143,0),0)</f>
        <v>7.4</v>
      </c>
      <c r="AI105" s="43"/>
      <c r="AJ105" s="4" t="s">
        <v>175</v>
      </c>
      <c r="AM105" s="4" t="s">
        <v>178</v>
      </c>
      <c r="BJ105" s="2"/>
    </row>
    <row r="106" spans="2:62">
      <c r="B106" s="1"/>
      <c r="C106" s="57" t="s">
        <v>124</v>
      </c>
      <c r="D106" s="57"/>
      <c r="E106" s="41">
        <v>55</v>
      </c>
      <c r="F106" s="41"/>
      <c r="G106" s="41">
        <v>33</v>
      </c>
      <c r="H106" s="41"/>
      <c r="I106" s="41">
        <v>0.6</v>
      </c>
      <c r="J106" s="41"/>
      <c r="K106" s="41">
        <v>32</v>
      </c>
      <c r="L106" s="41"/>
      <c r="M106" s="41">
        <v>6.6</v>
      </c>
      <c r="N106" s="41"/>
      <c r="O106" s="41">
        <v>4.7</v>
      </c>
      <c r="P106" s="41"/>
      <c r="Q106" s="41">
        <v>15.5</v>
      </c>
      <c r="R106" s="41"/>
      <c r="S106" s="41">
        <v>13</v>
      </c>
      <c r="T106" s="41"/>
      <c r="U106" s="41">
        <v>1.03</v>
      </c>
      <c r="V106" s="41"/>
      <c r="W106" s="41">
        <v>0.97</v>
      </c>
      <c r="X106" s="41"/>
      <c r="Y106" s="41">
        <v>660</v>
      </c>
      <c r="Z106" s="41"/>
      <c r="AA106" s="41"/>
      <c r="AB106" s="41">
        <v>790</v>
      </c>
      <c r="AC106" s="41"/>
      <c r="AD106" s="41"/>
      <c r="AE106" s="14"/>
      <c r="AF106" s="4" t="s">
        <v>179</v>
      </c>
      <c r="AH106" s="43" cm="1">
        <f t="array" ref="AH106">INDEX(U98:U143,MATCH(AF97,C98:C143,0),0)</f>
        <v>0.37</v>
      </c>
      <c r="AI106" s="43"/>
      <c r="AJ106" s="4" t="s">
        <v>175</v>
      </c>
      <c r="AM106" s="4" t="s">
        <v>180</v>
      </c>
      <c r="BJ106" s="2"/>
    </row>
    <row r="107" spans="2:62">
      <c r="B107" s="1"/>
      <c r="C107" s="57" t="s">
        <v>125</v>
      </c>
      <c r="D107" s="57"/>
      <c r="E107" s="41">
        <v>60</v>
      </c>
      <c r="F107" s="41"/>
      <c r="G107" s="41">
        <v>36</v>
      </c>
      <c r="H107" s="41"/>
      <c r="I107" s="41">
        <v>0.6</v>
      </c>
      <c r="J107" s="41"/>
      <c r="K107" s="41">
        <v>33</v>
      </c>
      <c r="L107" s="41"/>
      <c r="M107" s="41">
        <v>10.5</v>
      </c>
      <c r="N107" s="41"/>
      <c r="O107" s="41">
        <v>4.8</v>
      </c>
      <c r="P107" s="41"/>
      <c r="Q107" s="41">
        <v>17</v>
      </c>
      <c r="R107" s="41"/>
      <c r="S107" s="41">
        <v>14.3</v>
      </c>
      <c r="T107" s="41"/>
      <c r="U107" s="41">
        <v>1.1299999999999999</v>
      </c>
      <c r="V107" s="41"/>
      <c r="W107" s="41">
        <v>1.06</v>
      </c>
      <c r="X107" s="41"/>
      <c r="Y107" s="41">
        <v>700</v>
      </c>
      <c r="Z107" s="41"/>
      <c r="AA107" s="41"/>
      <c r="AB107" s="41">
        <v>840</v>
      </c>
      <c r="AC107" s="41"/>
      <c r="AD107" s="41"/>
      <c r="AE107" s="14"/>
      <c r="AF107" s="4" t="s">
        <v>181</v>
      </c>
      <c r="AH107" s="43" cm="1">
        <f t="array" ref="AH107">INDEX(W98:W143,MATCH(AF97,C98:C143,0),0)</f>
        <v>0.69</v>
      </c>
      <c r="AI107" s="43"/>
      <c r="AJ107" s="4" t="s">
        <v>175</v>
      </c>
      <c r="AM107" s="4" t="s">
        <v>183</v>
      </c>
      <c r="BJ107" s="2"/>
    </row>
    <row r="108" spans="2:62">
      <c r="B108" s="1"/>
      <c r="C108" s="57" t="s">
        <v>126</v>
      </c>
      <c r="D108" s="57"/>
      <c r="E108" s="41">
        <v>65</v>
      </c>
      <c r="F108" s="41"/>
      <c r="G108" s="41">
        <v>39</v>
      </c>
      <c r="H108" s="41"/>
      <c r="I108" s="41">
        <v>0.6</v>
      </c>
      <c r="J108" s="41"/>
      <c r="K108" s="41">
        <v>35</v>
      </c>
      <c r="L108" s="41"/>
      <c r="M108" s="41">
        <v>11.3</v>
      </c>
      <c r="N108" s="41"/>
      <c r="O108" s="41">
        <v>5</v>
      </c>
      <c r="P108" s="41"/>
      <c r="Q108" s="41">
        <v>18.5</v>
      </c>
      <c r="R108" s="41"/>
      <c r="S108" s="41">
        <v>15.5</v>
      </c>
      <c r="T108" s="41"/>
      <c r="U108" s="41">
        <v>1.23</v>
      </c>
      <c r="V108" s="41"/>
      <c r="W108" s="41">
        <v>1.1599999999999999</v>
      </c>
      <c r="X108" s="41"/>
      <c r="Y108" s="41">
        <v>750</v>
      </c>
      <c r="Z108" s="41"/>
      <c r="AA108" s="41"/>
      <c r="AB108" s="41">
        <v>900</v>
      </c>
      <c r="AC108" s="41"/>
      <c r="AD108" s="41"/>
      <c r="AE108" s="14"/>
      <c r="AF108" s="18" t="s">
        <v>184</v>
      </c>
      <c r="AG108" s="18"/>
      <c r="AH108" s="43" cm="1">
        <f t="array" ref="AH108">INDEX(Y98:Y143,MATCH(AF97,C98:C143,0),0)</f>
        <v>350</v>
      </c>
      <c r="AI108" s="43"/>
      <c r="AJ108" s="4" t="s">
        <v>182</v>
      </c>
      <c r="AM108" s="4" t="s">
        <v>185</v>
      </c>
      <c r="BJ108" s="2"/>
    </row>
    <row r="109" spans="2:62">
      <c r="B109" s="1"/>
      <c r="C109" s="57" t="s">
        <v>127</v>
      </c>
      <c r="D109" s="57"/>
      <c r="E109" s="41">
        <v>70</v>
      </c>
      <c r="F109" s="41"/>
      <c r="G109" s="41">
        <v>42</v>
      </c>
      <c r="H109" s="41"/>
      <c r="I109" s="41">
        <v>0.6</v>
      </c>
      <c r="J109" s="41"/>
      <c r="K109" s="41">
        <v>36</v>
      </c>
      <c r="L109" s="41"/>
      <c r="M109" s="41">
        <v>12</v>
      </c>
      <c r="N109" s="41"/>
      <c r="O109" s="41">
        <v>5</v>
      </c>
      <c r="P109" s="41"/>
      <c r="Q109" s="41">
        <v>20</v>
      </c>
      <c r="R109" s="41"/>
      <c r="S109" s="41">
        <v>16.8</v>
      </c>
      <c r="T109" s="41"/>
      <c r="U109" s="41">
        <v>1.33</v>
      </c>
      <c r="V109" s="41"/>
      <c r="W109" s="41">
        <v>1.25</v>
      </c>
      <c r="X109" s="41"/>
      <c r="Y109" s="41">
        <v>800</v>
      </c>
      <c r="Z109" s="41"/>
      <c r="AA109" s="41"/>
      <c r="AB109" s="41">
        <v>960</v>
      </c>
      <c r="AC109" s="41"/>
      <c r="AD109" s="41"/>
      <c r="AE109" s="14"/>
      <c r="AF109" s="18" t="s">
        <v>186</v>
      </c>
      <c r="AG109" s="18"/>
      <c r="AH109" s="43" cm="1">
        <f t="array" ref="AH109">INDEX(AB98:AB143,MATCH(AF97,C98:C143,0),0)</f>
        <v>420</v>
      </c>
      <c r="AI109" s="43"/>
      <c r="AJ109" s="4" t="s">
        <v>182</v>
      </c>
      <c r="AM109" s="4" t="s">
        <v>187</v>
      </c>
      <c r="BJ109" s="2"/>
    </row>
    <row r="110" spans="2:62">
      <c r="B110" s="1"/>
      <c r="C110" s="57" t="s">
        <v>128</v>
      </c>
      <c r="D110" s="57"/>
      <c r="E110" s="41">
        <v>75</v>
      </c>
      <c r="F110" s="41"/>
      <c r="G110" s="41">
        <v>45</v>
      </c>
      <c r="H110" s="41"/>
      <c r="I110" s="41">
        <v>0.6</v>
      </c>
      <c r="J110" s="41"/>
      <c r="K110" s="41">
        <v>37</v>
      </c>
      <c r="L110" s="41"/>
      <c r="M110" s="41">
        <v>12.8</v>
      </c>
      <c r="N110" s="41"/>
      <c r="O110" s="41">
        <v>5</v>
      </c>
      <c r="P110" s="41"/>
      <c r="Q110" s="41">
        <v>22</v>
      </c>
      <c r="R110" s="41"/>
      <c r="S110" s="41">
        <v>18.5</v>
      </c>
      <c r="T110" s="41"/>
      <c r="U110" s="41">
        <v>1.47</v>
      </c>
      <c r="V110" s="41"/>
      <c r="W110" s="41">
        <v>1.38</v>
      </c>
      <c r="X110" s="41"/>
      <c r="Y110" s="41">
        <v>850</v>
      </c>
      <c r="Z110" s="41"/>
      <c r="AA110" s="41"/>
      <c r="AB110" s="41">
        <v>1020</v>
      </c>
      <c r="AC110" s="41"/>
      <c r="AD110" s="41"/>
      <c r="AE110" s="14"/>
      <c r="AF110" s="14"/>
      <c r="AG110" s="14"/>
      <c r="BJ110" s="2"/>
    </row>
    <row r="111" spans="2:62">
      <c r="B111" s="1"/>
      <c r="C111" s="122" t="s">
        <v>129</v>
      </c>
      <c r="D111" s="57"/>
      <c r="E111" s="41">
        <v>80</v>
      </c>
      <c r="F111" s="41"/>
      <c r="G111" s="41">
        <v>48</v>
      </c>
      <c r="H111" s="41"/>
      <c r="I111" s="41">
        <v>0.6</v>
      </c>
      <c r="J111" s="41"/>
      <c r="K111" s="41">
        <v>38</v>
      </c>
      <c r="L111" s="41"/>
      <c r="M111" s="41">
        <v>13.5</v>
      </c>
      <c r="N111" s="41"/>
      <c r="O111" s="41">
        <v>5</v>
      </c>
      <c r="P111" s="41"/>
      <c r="Q111" s="41">
        <v>24</v>
      </c>
      <c r="R111" s="41"/>
      <c r="S111" s="41">
        <v>20.2</v>
      </c>
      <c r="T111" s="41"/>
      <c r="U111" s="41">
        <v>1.6</v>
      </c>
      <c r="V111" s="41"/>
      <c r="W111" s="41">
        <v>1.5</v>
      </c>
      <c r="X111" s="41"/>
      <c r="Y111" s="41">
        <v>900</v>
      </c>
      <c r="Z111" s="41"/>
      <c r="AA111" s="41"/>
      <c r="AB111" s="41">
        <v>1080</v>
      </c>
      <c r="AC111" s="41"/>
      <c r="AD111" s="41"/>
      <c r="AE111" s="14"/>
      <c r="AF111" s="14"/>
      <c r="AG111" s="14"/>
      <c r="BJ111" s="2"/>
    </row>
    <row r="112" spans="2:62">
      <c r="B112" s="1"/>
      <c r="C112" s="10"/>
      <c r="D112" s="84" t="s">
        <v>131</v>
      </c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5"/>
      <c r="AE112" s="14"/>
      <c r="BJ112" s="2"/>
    </row>
    <row r="113" spans="2:62">
      <c r="B113" s="1"/>
      <c r="C113" s="88" t="s">
        <v>132</v>
      </c>
      <c r="D113" s="88"/>
      <c r="E113" s="44">
        <v>14</v>
      </c>
      <c r="F113" s="44"/>
      <c r="G113" s="44">
        <v>7.2</v>
      </c>
      <c r="H113" s="44"/>
      <c r="I113" s="44">
        <v>0.4</v>
      </c>
      <c r="J113" s="44"/>
      <c r="K113" s="44">
        <v>16</v>
      </c>
      <c r="L113" s="44"/>
      <c r="M113" s="44">
        <v>2</v>
      </c>
      <c r="N113" s="44"/>
      <c r="O113" s="44">
        <v>3</v>
      </c>
      <c r="P113" s="44"/>
      <c r="Q113" s="44">
        <v>7</v>
      </c>
      <c r="R113" s="44"/>
      <c r="S113" s="44">
        <v>4.7</v>
      </c>
      <c r="T113" s="44"/>
      <c r="U113" s="44">
        <v>0.23</v>
      </c>
      <c r="V113" s="44"/>
      <c r="W113" s="44">
        <v>0.44</v>
      </c>
      <c r="X113" s="44"/>
      <c r="Y113" s="44">
        <v>290</v>
      </c>
      <c r="Z113" s="44"/>
      <c r="AA113" s="44"/>
      <c r="AB113" s="44">
        <v>350</v>
      </c>
      <c r="AC113" s="44"/>
      <c r="AD113" s="44"/>
      <c r="AE113" s="14"/>
      <c r="BJ113" s="2"/>
    </row>
    <row r="114" spans="2:62">
      <c r="B114" s="1"/>
      <c r="C114" s="57" t="s">
        <v>133</v>
      </c>
      <c r="D114" s="57"/>
      <c r="E114" s="41">
        <v>16</v>
      </c>
      <c r="F114" s="41"/>
      <c r="G114" s="41">
        <v>8.5</v>
      </c>
      <c r="H114" s="41"/>
      <c r="I114" s="44">
        <v>0.4</v>
      </c>
      <c r="J114" s="44"/>
      <c r="K114" s="41">
        <v>17</v>
      </c>
      <c r="L114" s="41"/>
      <c r="M114" s="41">
        <v>2.2000000000000002</v>
      </c>
      <c r="N114" s="41"/>
      <c r="O114" s="41">
        <v>3.2</v>
      </c>
      <c r="P114" s="41"/>
      <c r="Q114" s="41">
        <v>8</v>
      </c>
      <c r="R114" s="41"/>
      <c r="S114" s="41">
        <v>5.4</v>
      </c>
      <c r="T114" s="41"/>
      <c r="U114" s="41">
        <v>0.27</v>
      </c>
      <c r="V114" s="41"/>
      <c r="W114" s="41">
        <v>0.5</v>
      </c>
      <c r="X114" s="41"/>
      <c r="Y114" s="41">
        <v>310</v>
      </c>
      <c r="Z114" s="41"/>
      <c r="AA114" s="41"/>
      <c r="AB114" s="41">
        <v>370</v>
      </c>
      <c r="AC114" s="41"/>
      <c r="AD114" s="41"/>
      <c r="AE114" s="14"/>
      <c r="BJ114" s="2"/>
    </row>
    <row r="115" spans="2:62">
      <c r="B115" s="1"/>
      <c r="C115" s="57" t="s">
        <v>134</v>
      </c>
      <c r="D115" s="57"/>
      <c r="E115" s="41">
        <v>18</v>
      </c>
      <c r="F115" s="41"/>
      <c r="G115" s="41">
        <v>10</v>
      </c>
      <c r="H115" s="41"/>
      <c r="I115" s="44">
        <v>0.4</v>
      </c>
      <c r="J115" s="44"/>
      <c r="K115" s="41">
        <v>18</v>
      </c>
      <c r="L115" s="41"/>
      <c r="M115" s="41">
        <v>2.2000000000000002</v>
      </c>
      <c r="N115" s="41"/>
      <c r="O115" s="41">
        <v>3.4</v>
      </c>
      <c r="P115" s="41"/>
      <c r="Q115" s="41">
        <v>9</v>
      </c>
      <c r="R115" s="41"/>
      <c r="S115" s="41">
        <v>6</v>
      </c>
      <c r="T115" s="41"/>
      <c r="U115" s="41">
        <v>0.3</v>
      </c>
      <c r="V115" s="41"/>
      <c r="W115" s="41">
        <v>0.56000000000000005</v>
      </c>
      <c r="X115" s="41"/>
      <c r="Y115" s="41">
        <v>320</v>
      </c>
      <c r="Z115" s="41"/>
      <c r="AA115" s="41"/>
      <c r="AB115" s="41">
        <v>380</v>
      </c>
      <c r="AC115" s="41"/>
      <c r="AD115" s="41"/>
      <c r="AE115" s="14"/>
      <c r="BJ115" s="2"/>
    </row>
    <row r="116" spans="2:62">
      <c r="B116" s="1"/>
      <c r="C116" s="57" t="s">
        <v>135</v>
      </c>
      <c r="D116" s="57"/>
      <c r="E116" s="41">
        <v>20</v>
      </c>
      <c r="F116" s="41"/>
      <c r="G116" s="41">
        <v>11.5</v>
      </c>
      <c r="H116" s="41"/>
      <c r="I116" s="44">
        <v>0.4</v>
      </c>
      <c r="J116" s="44"/>
      <c r="K116" s="41">
        <v>19</v>
      </c>
      <c r="L116" s="41"/>
      <c r="M116" s="41">
        <v>2.2999999999999998</v>
      </c>
      <c r="N116" s="41"/>
      <c r="O116" s="41">
        <v>3.6</v>
      </c>
      <c r="P116" s="41"/>
      <c r="Q116" s="41">
        <v>9.5</v>
      </c>
      <c r="R116" s="41"/>
      <c r="S116" s="41">
        <v>6.4</v>
      </c>
      <c r="T116" s="41"/>
      <c r="U116" s="41">
        <v>0.32</v>
      </c>
      <c r="V116" s="41"/>
      <c r="W116" s="41">
        <v>0.59</v>
      </c>
      <c r="X116" s="41"/>
      <c r="Y116" s="41">
        <v>330</v>
      </c>
      <c r="Z116" s="41"/>
      <c r="AA116" s="41"/>
      <c r="AB116" s="41">
        <v>400</v>
      </c>
      <c r="AC116" s="41"/>
      <c r="AD116" s="41"/>
      <c r="AE116" s="14"/>
      <c r="BJ116" s="2"/>
    </row>
    <row r="117" spans="2:62">
      <c r="B117" s="1"/>
      <c r="C117" s="57" t="s">
        <v>136</v>
      </c>
      <c r="D117" s="57"/>
      <c r="E117" s="41">
        <v>22</v>
      </c>
      <c r="F117" s="41"/>
      <c r="G117" s="41">
        <v>13</v>
      </c>
      <c r="H117" s="41"/>
      <c r="I117" s="44">
        <v>0.4</v>
      </c>
      <c r="J117" s="44"/>
      <c r="K117" s="41">
        <v>20</v>
      </c>
      <c r="L117" s="41"/>
      <c r="M117" s="41">
        <v>2.4</v>
      </c>
      <c r="N117" s="41"/>
      <c r="O117" s="41">
        <v>3.8</v>
      </c>
      <c r="P117" s="41"/>
      <c r="Q117" s="41">
        <v>10</v>
      </c>
      <c r="R117" s="41"/>
      <c r="S117" s="41">
        <v>6.7</v>
      </c>
      <c r="T117" s="41"/>
      <c r="U117" s="41">
        <v>0.33</v>
      </c>
      <c r="V117" s="41"/>
      <c r="W117" s="41">
        <v>0.63</v>
      </c>
      <c r="X117" s="41"/>
      <c r="Y117" s="41">
        <v>340</v>
      </c>
      <c r="Z117" s="41"/>
      <c r="AA117" s="41"/>
      <c r="AB117" s="41">
        <v>410</v>
      </c>
      <c r="AC117" s="41"/>
      <c r="AD117" s="41"/>
      <c r="AE117" s="14"/>
      <c r="BJ117" s="2"/>
    </row>
    <row r="118" spans="2:62">
      <c r="B118" s="1"/>
      <c r="C118" s="57" t="s">
        <v>137</v>
      </c>
      <c r="D118" s="57"/>
      <c r="E118" s="41">
        <v>24</v>
      </c>
      <c r="F118" s="41"/>
      <c r="G118" s="41">
        <v>14.5</v>
      </c>
      <c r="H118" s="41"/>
      <c r="I118" s="44">
        <v>0.4</v>
      </c>
      <c r="J118" s="44"/>
      <c r="K118" s="41">
        <v>21</v>
      </c>
      <c r="L118" s="41"/>
      <c r="M118" s="41">
        <v>2.5</v>
      </c>
      <c r="N118" s="41"/>
      <c r="O118" s="41">
        <v>4</v>
      </c>
      <c r="P118" s="41"/>
      <c r="Q118" s="41">
        <v>11</v>
      </c>
      <c r="R118" s="41"/>
      <c r="S118" s="41">
        <v>7.4</v>
      </c>
      <c r="T118" s="41"/>
      <c r="U118" s="41">
        <v>0.37</v>
      </c>
      <c r="V118" s="41"/>
      <c r="W118" s="41">
        <v>0.69</v>
      </c>
      <c r="X118" s="41"/>
      <c r="Y118" s="41">
        <v>350</v>
      </c>
      <c r="Z118" s="41"/>
      <c r="AA118" s="41"/>
      <c r="AB118" s="41">
        <v>420</v>
      </c>
      <c r="AC118" s="41"/>
      <c r="AD118" s="41"/>
      <c r="AE118" s="14"/>
      <c r="BJ118" s="2"/>
    </row>
    <row r="119" spans="2:62">
      <c r="B119" s="1"/>
      <c r="C119" s="57" t="s">
        <v>138</v>
      </c>
      <c r="D119" s="57"/>
      <c r="E119" s="41">
        <v>27</v>
      </c>
      <c r="F119" s="41"/>
      <c r="G119" s="41">
        <v>16.5</v>
      </c>
      <c r="H119" s="41"/>
      <c r="I119" s="44">
        <v>0.4</v>
      </c>
      <c r="J119" s="44"/>
      <c r="K119" s="41">
        <v>22</v>
      </c>
      <c r="L119" s="41"/>
      <c r="M119" s="41">
        <v>2.5</v>
      </c>
      <c r="N119" s="41"/>
      <c r="O119" s="41">
        <v>4</v>
      </c>
      <c r="P119" s="41"/>
      <c r="Q119" s="41">
        <v>11.5</v>
      </c>
      <c r="R119" s="41"/>
      <c r="S119" s="41">
        <v>7.7</v>
      </c>
      <c r="T119" s="41"/>
      <c r="U119" s="41">
        <v>0.38</v>
      </c>
      <c r="V119" s="41"/>
      <c r="W119" s="41">
        <v>0.72</v>
      </c>
      <c r="X119" s="41"/>
      <c r="Y119" s="41">
        <v>360</v>
      </c>
      <c r="Z119" s="41"/>
      <c r="AA119" s="41"/>
      <c r="AB119" s="41">
        <v>430</v>
      </c>
      <c r="AC119" s="41"/>
      <c r="AD119" s="41"/>
      <c r="AE119" s="14"/>
      <c r="BJ119" s="2"/>
    </row>
    <row r="120" spans="2:62">
      <c r="B120" s="1"/>
      <c r="C120" s="57" t="s">
        <v>139</v>
      </c>
      <c r="D120" s="57"/>
      <c r="E120" s="41">
        <v>30</v>
      </c>
      <c r="F120" s="41"/>
      <c r="G120" s="41">
        <v>19</v>
      </c>
      <c r="H120" s="41"/>
      <c r="I120" s="44">
        <v>0.4</v>
      </c>
      <c r="J120" s="44"/>
      <c r="K120" s="41">
        <v>24</v>
      </c>
      <c r="L120" s="41"/>
      <c r="M120" s="41">
        <v>2.7</v>
      </c>
      <c r="N120" s="41"/>
      <c r="O120" s="41">
        <v>4</v>
      </c>
      <c r="P120" s="41"/>
      <c r="Q120" s="41">
        <v>12</v>
      </c>
      <c r="R120" s="41"/>
      <c r="S120" s="41">
        <v>8</v>
      </c>
      <c r="T120" s="41"/>
      <c r="U120" s="41">
        <v>0.4</v>
      </c>
      <c r="V120" s="41"/>
      <c r="W120" s="41">
        <v>0.75</v>
      </c>
      <c r="X120" s="41"/>
      <c r="Y120" s="41">
        <v>380</v>
      </c>
      <c r="Z120" s="41"/>
      <c r="AA120" s="41"/>
      <c r="AB120" s="41">
        <v>460</v>
      </c>
      <c r="AC120" s="41"/>
      <c r="AD120" s="41"/>
      <c r="AE120" s="14"/>
      <c r="BJ120" s="2"/>
    </row>
    <row r="121" spans="2:62">
      <c r="B121" s="1"/>
      <c r="C121" s="57" t="s">
        <v>140</v>
      </c>
      <c r="D121" s="57"/>
      <c r="E121" s="41">
        <v>35</v>
      </c>
      <c r="F121" s="41"/>
      <c r="G121" s="41">
        <v>22.5</v>
      </c>
      <c r="H121" s="41"/>
      <c r="I121" s="44">
        <v>0.4</v>
      </c>
      <c r="J121" s="44"/>
      <c r="K121" s="41">
        <v>25</v>
      </c>
      <c r="L121" s="41"/>
      <c r="M121" s="41">
        <v>2.7</v>
      </c>
      <c r="N121" s="41"/>
      <c r="O121" s="41">
        <v>4</v>
      </c>
      <c r="P121" s="41"/>
      <c r="Q121" s="41">
        <v>13</v>
      </c>
      <c r="R121" s="41"/>
      <c r="S121" s="41">
        <v>8.6999999999999993</v>
      </c>
      <c r="T121" s="41"/>
      <c r="U121" s="41">
        <v>0.43</v>
      </c>
      <c r="V121" s="41"/>
      <c r="W121" s="41">
        <v>0.81</v>
      </c>
      <c r="X121" s="41"/>
      <c r="Y121" s="41">
        <v>390</v>
      </c>
      <c r="Z121" s="41"/>
      <c r="AA121" s="41"/>
      <c r="AB121" s="41">
        <v>470</v>
      </c>
      <c r="AC121" s="41"/>
      <c r="AD121" s="41"/>
      <c r="AE121" s="14"/>
      <c r="BJ121" s="2"/>
    </row>
    <row r="122" spans="2:62">
      <c r="B122" s="1"/>
      <c r="C122" s="57" t="s">
        <v>141</v>
      </c>
      <c r="D122" s="57"/>
      <c r="E122" s="41">
        <v>40</v>
      </c>
      <c r="F122" s="41"/>
      <c r="G122" s="41">
        <v>26</v>
      </c>
      <c r="H122" s="41"/>
      <c r="I122" s="44">
        <v>0.4</v>
      </c>
      <c r="J122" s="44"/>
      <c r="K122" s="41">
        <v>27</v>
      </c>
      <c r="L122" s="41"/>
      <c r="M122" s="41">
        <v>2.8</v>
      </c>
      <c r="N122" s="41"/>
      <c r="O122" s="41">
        <v>4</v>
      </c>
      <c r="P122" s="41"/>
      <c r="Q122" s="41">
        <v>14</v>
      </c>
      <c r="R122" s="41"/>
      <c r="S122" s="41">
        <v>9.4</v>
      </c>
      <c r="T122" s="41"/>
      <c r="U122" s="41">
        <v>0.47</v>
      </c>
      <c r="V122" s="41"/>
      <c r="W122" s="41">
        <v>0.88</v>
      </c>
      <c r="X122" s="41"/>
      <c r="Y122" s="41">
        <v>400</v>
      </c>
      <c r="Z122" s="41"/>
      <c r="AA122" s="41"/>
      <c r="AB122" s="41">
        <v>480</v>
      </c>
      <c r="AC122" s="41"/>
      <c r="AD122" s="41"/>
      <c r="AE122" s="14"/>
      <c r="BJ122" s="2"/>
    </row>
    <row r="123" spans="2:62">
      <c r="B123" s="1"/>
      <c r="C123" s="57" t="s">
        <v>142</v>
      </c>
      <c r="D123" s="57"/>
      <c r="E123" s="41">
        <v>45</v>
      </c>
      <c r="F123" s="41"/>
      <c r="G123" s="41">
        <v>30</v>
      </c>
      <c r="H123" s="41"/>
      <c r="I123" s="44">
        <v>0.4</v>
      </c>
      <c r="J123" s="44"/>
      <c r="K123" s="41">
        <v>29</v>
      </c>
      <c r="L123" s="41"/>
      <c r="M123" s="41">
        <v>2.9</v>
      </c>
      <c r="N123" s="41"/>
      <c r="O123" s="41">
        <v>4</v>
      </c>
      <c r="P123" s="41"/>
      <c r="Q123" s="41">
        <v>15</v>
      </c>
      <c r="R123" s="41"/>
      <c r="S123" s="41">
        <v>10.1</v>
      </c>
      <c r="T123" s="41"/>
      <c r="U123" s="41">
        <v>0.5</v>
      </c>
      <c r="V123" s="41"/>
      <c r="W123" s="41">
        <v>0.94</v>
      </c>
      <c r="X123" s="41"/>
      <c r="Y123" s="41">
        <v>410</v>
      </c>
      <c r="Z123" s="41"/>
      <c r="AA123" s="41"/>
      <c r="AB123" s="41">
        <v>490</v>
      </c>
      <c r="AC123" s="41"/>
      <c r="AD123" s="41"/>
      <c r="AE123" s="14"/>
      <c r="BJ123" s="2"/>
    </row>
    <row r="124" spans="2:62">
      <c r="B124" s="1"/>
      <c r="C124" s="122" t="s">
        <v>143</v>
      </c>
      <c r="D124" s="57"/>
      <c r="E124" s="41">
        <v>50</v>
      </c>
      <c r="F124" s="41"/>
      <c r="G124" s="41">
        <v>33.5</v>
      </c>
      <c r="H124" s="41"/>
      <c r="I124" s="44">
        <v>0.4</v>
      </c>
      <c r="J124" s="44"/>
      <c r="K124" s="41">
        <v>30</v>
      </c>
      <c r="L124" s="41"/>
      <c r="M124" s="41">
        <v>3</v>
      </c>
      <c r="N124" s="41"/>
      <c r="O124" s="41">
        <v>4</v>
      </c>
      <c r="P124" s="41"/>
      <c r="Q124" s="41">
        <v>16</v>
      </c>
      <c r="R124" s="41"/>
      <c r="S124" s="41">
        <v>10.7</v>
      </c>
      <c r="T124" s="41"/>
      <c r="U124" s="41">
        <v>0.53</v>
      </c>
      <c r="V124" s="41"/>
      <c r="W124" s="41">
        <v>1</v>
      </c>
      <c r="X124" s="41"/>
      <c r="Y124" s="41">
        <v>430</v>
      </c>
      <c r="Z124" s="41"/>
      <c r="AA124" s="41"/>
      <c r="AB124" s="41">
        <v>520</v>
      </c>
      <c r="AC124" s="41"/>
      <c r="AD124" s="41"/>
      <c r="AE124" s="14"/>
      <c r="BJ124" s="2"/>
    </row>
    <row r="125" spans="2:62">
      <c r="B125" s="1"/>
      <c r="C125" s="10"/>
      <c r="D125" s="84" t="s">
        <v>160</v>
      </c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5"/>
      <c r="AE125" s="14"/>
      <c r="AF125" s="14"/>
      <c r="AG125" s="14"/>
      <c r="BJ125" s="2"/>
    </row>
    <row r="126" spans="2:62">
      <c r="B126" s="1"/>
      <c r="C126" s="88" t="s">
        <v>144</v>
      </c>
      <c r="D126" s="88"/>
      <c r="E126" s="44">
        <v>13.5</v>
      </c>
      <c r="F126" s="44"/>
      <c r="G126" s="44">
        <v>8</v>
      </c>
      <c r="H126" s="44"/>
      <c r="I126" s="44">
        <v>0.4</v>
      </c>
      <c r="J126" s="44"/>
      <c r="K126" s="44">
        <v>16</v>
      </c>
      <c r="L126" s="44"/>
      <c r="M126" s="44">
        <v>2</v>
      </c>
      <c r="N126" s="44"/>
      <c r="O126" s="44">
        <v>2.8</v>
      </c>
      <c r="P126" s="44"/>
      <c r="Q126" s="44">
        <v>7</v>
      </c>
      <c r="R126" s="44"/>
      <c r="S126" s="44">
        <v>4.7</v>
      </c>
      <c r="T126" s="44"/>
      <c r="U126" s="44">
        <v>0.23</v>
      </c>
      <c r="V126" s="44"/>
      <c r="W126" s="44">
        <v>0.44</v>
      </c>
      <c r="X126" s="44"/>
      <c r="Y126" s="44">
        <v>290</v>
      </c>
      <c r="Z126" s="44"/>
      <c r="AA126" s="44"/>
      <c r="AB126" s="44">
        <v>350</v>
      </c>
      <c r="AC126" s="44"/>
      <c r="AD126" s="44"/>
      <c r="AE126" s="14"/>
      <c r="AF126" s="14"/>
      <c r="AG126" s="14"/>
      <c r="BJ126" s="2"/>
    </row>
    <row r="127" spans="2:62">
      <c r="B127" s="1"/>
      <c r="C127" s="57" t="s">
        <v>145</v>
      </c>
      <c r="D127" s="57"/>
      <c r="E127" s="41">
        <v>14.5</v>
      </c>
      <c r="F127" s="41"/>
      <c r="G127" s="41">
        <v>9</v>
      </c>
      <c r="H127" s="41"/>
      <c r="I127" s="44">
        <v>0.4</v>
      </c>
      <c r="J127" s="44"/>
      <c r="K127" s="41">
        <v>17</v>
      </c>
      <c r="L127" s="41"/>
      <c r="M127" s="41">
        <v>2.1</v>
      </c>
      <c r="N127" s="41"/>
      <c r="O127" s="41">
        <v>3</v>
      </c>
      <c r="P127" s="41"/>
      <c r="Q127" s="41">
        <v>7.5</v>
      </c>
      <c r="R127" s="41"/>
      <c r="S127" s="41">
        <v>5</v>
      </c>
      <c r="T127" s="41"/>
      <c r="U127" s="41">
        <v>0.25</v>
      </c>
      <c r="V127" s="41"/>
      <c r="W127" s="41">
        <v>0.47</v>
      </c>
      <c r="X127" s="41"/>
      <c r="Y127" s="41">
        <v>300</v>
      </c>
      <c r="Z127" s="41"/>
      <c r="AA127" s="41"/>
      <c r="AB127" s="41">
        <v>360</v>
      </c>
      <c r="AC127" s="41"/>
      <c r="AD127" s="41"/>
      <c r="AE127" s="14"/>
      <c r="AF127" s="14"/>
      <c r="AG127" s="14"/>
      <c r="BJ127" s="2"/>
    </row>
    <row r="128" spans="2:62">
      <c r="B128" s="1"/>
      <c r="C128" s="57" t="s">
        <v>146</v>
      </c>
      <c r="D128" s="57"/>
      <c r="E128" s="41">
        <v>16</v>
      </c>
      <c r="F128" s="41"/>
      <c r="G128" s="41">
        <v>10</v>
      </c>
      <c r="H128" s="41"/>
      <c r="I128" s="44">
        <v>0.4</v>
      </c>
      <c r="J128" s="44"/>
      <c r="K128" s="41">
        <v>17</v>
      </c>
      <c r="L128" s="41"/>
      <c r="M128" s="41">
        <v>2.2000000000000002</v>
      </c>
      <c r="N128" s="41"/>
      <c r="O128" s="41">
        <v>3.2</v>
      </c>
      <c r="P128" s="41"/>
      <c r="Q128" s="41">
        <v>8</v>
      </c>
      <c r="R128" s="41"/>
      <c r="S128" s="41">
        <v>5.4</v>
      </c>
      <c r="T128" s="41"/>
      <c r="U128" s="41">
        <v>0.27</v>
      </c>
      <c r="V128" s="41"/>
      <c r="W128" s="41">
        <v>0.5</v>
      </c>
      <c r="X128" s="41"/>
      <c r="Y128" s="41">
        <v>310</v>
      </c>
      <c r="Z128" s="41"/>
      <c r="AA128" s="41"/>
      <c r="AB128" s="41">
        <v>370</v>
      </c>
      <c r="AC128" s="41"/>
      <c r="AD128" s="41"/>
      <c r="AE128" s="14"/>
      <c r="AF128" s="14"/>
      <c r="AG128" s="14"/>
      <c r="BJ128" s="2"/>
    </row>
    <row r="129" spans="2:62">
      <c r="B129" s="1"/>
      <c r="C129" s="57" t="s">
        <v>147</v>
      </c>
      <c r="D129" s="57"/>
      <c r="E129" s="41">
        <v>17</v>
      </c>
      <c r="F129" s="41"/>
      <c r="G129" s="41">
        <v>11</v>
      </c>
      <c r="H129" s="41"/>
      <c r="I129" s="44">
        <v>0.4</v>
      </c>
      <c r="J129" s="44"/>
      <c r="K129" s="41">
        <v>18</v>
      </c>
      <c r="L129" s="41"/>
      <c r="M129" s="41">
        <v>2.2000000000000002</v>
      </c>
      <c r="N129" s="41"/>
      <c r="O129" s="41">
        <v>3.4</v>
      </c>
      <c r="P129" s="41"/>
      <c r="Q129" s="41">
        <v>9</v>
      </c>
      <c r="R129" s="41"/>
      <c r="S129" s="41">
        <v>6</v>
      </c>
      <c r="T129" s="41"/>
      <c r="U129" s="41">
        <v>0.3</v>
      </c>
      <c r="V129" s="41"/>
      <c r="W129" s="41">
        <v>0.56000000000000005</v>
      </c>
      <c r="X129" s="41"/>
      <c r="Y129" s="41">
        <v>320</v>
      </c>
      <c r="Z129" s="41"/>
      <c r="AA129" s="41"/>
      <c r="AB129" s="41">
        <v>380</v>
      </c>
      <c r="AC129" s="41"/>
      <c r="AD129" s="41"/>
      <c r="AE129" s="14"/>
      <c r="AF129" s="14"/>
      <c r="AG129" s="14"/>
      <c r="BJ129" s="2"/>
    </row>
    <row r="130" spans="2:62">
      <c r="B130" s="1"/>
      <c r="C130" s="57" t="s">
        <v>148</v>
      </c>
      <c r="D130" s="57"/>
      <c r="E130" s="41">
        <v>18</v>
      </c>
      <c r="F130" s="41"/>
      <c r="G130" s="41">
        <v>12</v>
      </c>
      <c r="H130" s="41"/>
      <c r="I130" s="44">
        <v>0.4</v>
      </c>
      <c r="J130" s="44"/>
      <c r="K130" s="41">
        <v>19</v>
      </c>
      <c r="L130" s="41"/>
      <c r="M130" s="41">
        <v>2.2999999999999998</v>
      </c>
      <c r="N130" s="41"/>
      <c r="O130" s="41">
        <v>3.6</v>
      </c>
      <c r="P130" s="41"/>
      <c r="Q130" s="41">
        <v>9.5</v>
      </c>
      <c r="R130" s="41"/>
      <c r="S130" s="41">
        <v>6.4</v>
      </c>
      <c r="T130" s="41"/>
      <c r="U130" s="41">
        <v>0.32</v>
      </c>
      <c r="V130" s="41"/>
      <c r="W130" s="41">
        <v>0.59</v>
      </c>
      <c r="X130" s="41"/>
      <c r="Y130" s="41">
        <v>330</v>
      </c>
      <c r="Z130" s="41"/>
      <c r="AA130" s="41"/>
      <c r="AB130" s="41">
        <v>400</v>
      </c>
      <c r="AC130" s="41"/>
      <c r="AD130" s="41"/>
      <c r="AE130" s="14"/>
      <c r="AF130" s="14"/>
      <c r="AG130" s="14"/>
      <c r="BJ130" s="2"/>
    </row>
    <row r="131" spans="2:62">
      <c r="B131" s="1"/>
      <c r="C131" s="57" t="s">
        <v>149</v>
      </c>
      <c r="D131" s="57"/>
      <c r="E131" s="41">
        <v>19.5</v>
      </c>
      <c r="F131" s="41"/>
      <c r="G131" s="41">
        <v>13</v>
      </c>
      <c r="H131" s="41"/>
      <c r="I131" s="44">
        <v>0.4</v>
      </c>
      <c r="J131" s="44"/>
      <c r="K131" s="41">
        <v>20</v>
      </c>
      <c r="L131" s="41"/>
      <c r="M131" s="41">
        <v>2.4</v>
      </c>
      <c r="N131" s="41"/>
      <c r="O131" s="41">
        <v>3.8</v>
      </c>
      <c r="P131" s="41"/>
      <c r="Q131" s="41">
        <v>10</v>
      </c>
      <c r="R131" s="41"/>
      <c r="S131" s="41">
        <v>6.7</v>
      </c>
      <c r="T131" s="41"/>
      <c r="U131" s="41">
        <v>0.33</v>
      </c>
      <c r="V131" s="41"/>
      <c r="W131" s="41">
        <v>0.63</v>
      </c>
      <c r="X131" s="41"/>
      <c r="Y131" s="41">
        <v>340</v>
      </c>
      <c r="Z131" s="41"/>
      <c r="AA131" s="41"/>
      <c r="AB131" s="41">
        <v>410</v>
      </c>
      <c r="AC131" s="41"/>
      <c r="AD131" s="41"/>
      <c r="AE131" s="14"/>
      <c r="AF131" s="14"/>
      <c r="AG131" s="14"/>
      <c r="BJ131" s="2"/>
    </row>
    <row r="132" spans="2:62">
      <c r="B132" s="1"/>
      <c r="C132" s="57" t="s">
        <v>99</v>
      </c>
      <c r="D132" s="57"/>
      <c r="E132" s="41">
        <v>20.5</v>
      </c>
      <c r="F132" s="41"/>
      <c r="G132" s="41">
        <v>14</v>
      </c>
      <c r="H132" s="41"/>
      <c r="I132" s="44">
        <v>0.4</v>
      </c>
      <c r="J132" s="44"/>
      <c r="K132" s="41">
        <v>21</v>
      </c>
      <c r="L132" s="41"/>
      <c r="M132" s="41">
        <v>2.5</v>
      </c>
      <c r="N132" s="41"/>
      <c r="O132" s="41">
        <v>4</v>
      </c>
      <c r="P132" s="41"/>
      <c r="Q132" s="41">
        <v>11</v>
      </c>
      <c r="R132" s="41"/>
      <c r="S132" s="41">
        <v>7.4</v>
      </c>
      <c r="T132" s="41"/>
      <c r="U132" s="41">
        <v>0.37</v>
      </c>
      <c r="V132" s="41"/>
      <c r="W132" s="41">
        <v>0.69</v>
      </c>
      <c r="X132" s="41"/>
      <c r="Y132" s="41">
        <v>350</v>
      </c>
      <c r="Z132" s="41"/>
      <c r="AA132" s="41"/>
      <c r="AB132" s="41">
        <v>420</v>
      </c>
      <c r="AC132" s="41"/>
      <c r="AD132" s="41"/>
      <c r="AE132" s="14"/>
      <c r="AF132" s="14"/>
      <c r="AG132" s="14"/>
      <c r="BJ132" s="2"/>
    </row>
    <row r="133" spans="2:62">
      <c r="B133" s="1"/>
      <c r="C133" s="57" t="s">
        <v>100</v>
      </c>
      <c r="D133" s="57"/>
      <c r="E133" s="41">
        <v>21</v>
      </c>
      <c r="F133" s="41"/>
      <c r="G133" s="41">
        <v>14.5</v>
      </c>
      <c r="H133" s="41"/>
      <c r="I133" s="44">
        <v>0.4</v>
      </c>
      <c r="J133" s="44"/>
      <c r="K133" s="41">
        <v>21</v>
      </c>
      <c r="L133" s="41"/>
      <c r="M133" s="41">
        <v>2.5</v>
      </c>
      <c r="N133" s="41"/>
      <c r="O133" s="41">
        <v>4</v>
      </c>
      <c r="P133" s="41"/>
      <c r="Q133" s="41">
        <v>11</v>
      </c>
      <c r="R133" s="41"/>
      <c r="S133" s="41">
        <v>7.4</v>
      </c>
      <c r="T133" s="41"/>
      <c r="U133" s="41">
        <v>0.37</v>
      </c>
      <c r="V133" s="41"/>
      <c r="W133" s="41">
        <v>0.69</v>
      </c>
      <c r="X133" s="41"/>
      <c r="Y133" s="41">
        <v>350</v>
      </c>
      <c r="Z133" s="41"/>
      <c r="AA133" s="41"/>
      <c r="AB133" s="41">
        <v>420</v>
      </c>
      <c r="AC133" s="41"/>
      <c r="AD133" s="41"/>
      <c r="AE133" s="14"/>
      <c r="AF133" s="14"/>
      <c r="AG133" s="14"/>
      <c r="BJ133" s="2"/>
    </row>
    <row r="134" spans="2:62">
      <c r="B134" s="1"/>
      <c r="C134" s="57" t="s">
        <v>150</v>
      </c>
      <c r="D134" s="57"/>
      <c r="E134" s="41">
        <v>22</v>
      </c>
      <c r="F134" s="41"/>
      <c r="G134" s="41">
        <v>15</v>
      </c>
      <c r="H134" s="41"/>
      <c r="I134" s="44">
        <v>0.4</v>
      </c>
      <c r="J134" s="44"/>
      <c r="K134" s="41">
        <v>21</v>
      </c>
      <c r="L134" s="41"/>
      <c r="M134" s="41">
        <v>2.5</v>
      </c>
      <c r="N134" s="41"/>
      <c r="O134" s="41">
        <v>4</v>
      </c>
      <c r="P134" s="41"/>
      <c r="Q134" s="41">
        <v>11.5</v>
      </c>
      <c r="R134" s="41"/>
      <c r="S134" s="41">
        <v>7.7</v>
      </c>
      <c r="T134" s="41"/>
      <c r="U134" s="41">
        <v>0.38</v>
      </c>
      <c r="V134" s="41"/>
      <c r="W134" s="41">
        <v>0.72</v>
      </c>
      <c r="X134" s="41"/>
      <c r="Y134" s="41">
        <v>360</v>
      </c>
      <c r="Z134" s="41"/>
      <c r="AA134" s="41"/>
      <c r="AB134" s="41">
        <v>430</v>
      </c>
      <c r="AC134" s="41"/>
      <c r="AD134" s="41"/>
      <c r="AE134" s="14"/>
      <c r="AF134" s="14"/>
      <c r="AG134" s="14"/>
      <c r="BJ134" s="2"/>
    </row>
    <row r="135" spans="2:62">
      <c r="B135" s="1"/>
      <c r="C135" s="57" t="s">
        <v>151</v>
      </c>
      <c r="D135" s="57"/>
      <c r="E135" s="41">
        <v>23</v>
      </c>
      <c r="F135" s="41"/>
      <c r="G135" s="41">
        <v>16</v>
      </c>
      <c r="H135" s="41"/>
      <c r="I135" s="44">
        <v>0.4</v>
      </c>
      <c r="J135" s="44"/>
      <c r="K135" s="41">
        <v>22</v>
      </c>
      <c r="L135" s="41"/>
      <c r="M135" s="41">
        <v>2.6</v>
      </c>
      <c r="N135" s="41"/>
      <c r="O135" s="41">
        <v>4</v>
      </c>
      <c r="P135" s="41"/>
      <c r="Q135" s="41">
        <v>11.5</v>
      </c>
      <c r="R135" s="41"/>
      <c r="S135" s="41">
        <v>7.7</v>
      </c>
      <c r="T135" s="41"/>
      <c r="U135" s="41">
        <v>0.38</v>
      </c>
      <c r="V135" s="41"/>
      <c r="W135" s="41">
        <v>0.72</v>
      </c>
      <c r="X135" s="41"/>
      <c r="Y135" s="41">
        <v>370</v>
      </c>
      <c r="Z135" s="41"/>
      <c r="AA135" s="41"/>
      <c r="AB135" s="41">
        <v>440</v>
      </c>
      <c r="AC135" s="41"/>
      <c r="AD135" s="41"/>
      <c r="AE135" s="14"/>
      <c r="AF135" s="14"/>
      <c r="AG135" s="14"/>
      <c r="BJ135" s="2"/>
    </row>
    <row r="136" spans="2:62">
      <c r="B136" s="1"/>
      <c r="C136" s="57" t="s">
        <v>152</v>
      </c>
      <c r="D136" s="57"/>
      <c r="E136" s="41">
        <v>25.5</v>
      </c>
      <c r="F136" s="41"/>
      <c r="G136" s="41">
        <v>18</v>
      </c>
      <c r="H136" s="41"/>
      <c r="I136" s="44">
        <v>0.4</v>
      </c>
      <c r="J136" s="44"/>
      <c r="K136" s="41">
        <v>23</v>
      </c>
      <c r="L136" s="41"/>
      <c r="M136" s="41">
        <v>2.7</v>
      </c>
      <c r="N136" s="41"/>
      <c r="O136" s="41">
        <v>4</v>
      </c>
      <c r="P136" s="41"/>
      <c r="Q136" s="41">
        <v>12</v>
      </c>
      <c r="R136" s="41"/>
      <c r="S136" s="41">
        <v>8</v>
      </c>
      <c r="T136" s="41"/>
      <c r="U136" s="41">
        <v>0.4</v>
      </c>
      <c r="V136" s="41"/>
      <c r="W136" s="41">
        <v>0.75</v>
      </c>
      <c r="X136" s="41"/>
      <c r="Y136" s="41">
        <v>380</v>
      </c>
      <c r="Z136" s="41"/>
      <c r="AA136" s="41"/>
      <c r="AB136" s="41">
        <v>460</v>
      </c>
      <c r="AC136" s="41"/>
      <c r="AD136" s="41"/>
      <c r="AE136" s="14"/>
      <c r="AF136" s="14"/>
      <c r="AG136" s="14"/>
      <c r="BJ136" s="2"/>
    </row>
    <row r="137" spans="2:62">
      <c r="B137" s="1"/>
      <c r="C137" s="57" t="s">
        <v>153</v>
      </c>
      <c r="D137" s="57"/>
      <c r="E137" s="41">
        <v>29</v>
      </c>
      <c r="F137" s="41"/>
      <c r="G137" s="41">
        <v>21</v>
      </c>
      <c r="H137" s="41"/>
      <c r="I137" s="44">
        <v>0.4</v>
      </c>
      <c r="J137" s="44"/>
      <c r="K137" s="41">
        <v>25</v>
      </c>
      <c r="L137" s="41"/>
      <c r="M137" s="41">
        <v>2.7</v>
      </c>
      <c r="N137" s="41"/>
      <c r="O137" s="41">
        <v>4</v>
      </c>
      <c r="P137" s="41"/>
      <c r="Q137" s="41">
        <v>13</v>
      </c>
      <c r="R137" s="41"/>
      <c r="S137" s="41">
        <v>8.6999999999999993</v>
      </c>
      <c r="T137" s="41"/>
      <c r="U137" s="41">
        <v>0.43</v>
      </c>
      <c r="V137" s="41"/>
      <c r="W137" s="41">
        <v>0.81</v>
      </c>
      <c r="X137" s="41"/>
      <c r="Y137" s="41">
        <v>390</v>
      </c>
      <c r="Z137" s="41"/>
      <c r="AA137" s="41"/>
      <c r="AB137" s="41">
        <v>470</v>
      </c>
      <c r="AC137" s="41"/>
      <c r="AD137" s="41"/>
      <c r="AE137" s="14"/>
      <c r="AF137" s="14"/>
      <c r="AG137" s="14"/>
      <c r="BJ137" s="2"/>
    </row>
    <row r="138" spans="2:62">
      <c r="B138" s="1"/>
      <c r="C138" s="57" t="s">
        <v>154</v>
      </c>
      <c r="D138" s="57"/>
      <c r="E138" s="41">
        <v>30.5</v>
      </c>
      <c r="F138" s="41"/>
      <c r="G138" s="41">
        <v>22</v>
      </c>
      <c r="H138" s="41"/>
      <c r="I138" s="44">
        <v>0.4</v>
      </c>
      <c r="J138" s="44"/>
      <c r="K138" s="41">
        <v>26</v>
      </c>
      <c r="L138" s="41"/>
      <c r="M138" s="41">
        <v>2.7</v>
      </c>
      <c r="N138" s="41"/>
      <c r="O138" s="41">
        <v>4</v>
      </c>
      <c r="P138" s="41"/>
      <c r="Q138" s="41">
        <v>13</v>
      </c>
      <c r="R138" s="41"/>
      <c r="S138" s="41">
        <v>8.6999999999999993</v>
      </c>
      <c r="T138" s="41"/>
      <c r="U138" s="41">
        <v>0.43</v>
      </c>
      <c r="V138" s="41"/>
      <c r="W138" s="41">
        <v>0.81</v>
      </c>
      <c r="X138" s="41"/>
      <c r="Y138" s="41">
        <v>390</v>
      </c>
      <c r="Z138" s="41"/>
      <c r="AA138" s="41"/>
      <c r="AB138" s="41">
        <v>470</v>
      </c>
      <c r="AC138" s="41"/>
      <c r="AD138" s="41"/>
      <c r="AE138" s="14"/>
      <c r="AF138" s="14"/>
      <c r="AG138" s="14"/>
      <c r="BJ138" s="2"/>
    </row>
    <row r="139" spans="2:62">
      <c r="B139" s="1"/>
      <c r="C139" s="57" t="s">
        <v>155</v>
      </c>
      <c r="D139" s="57"/>
      <c r="E139" s="41">
        <v>33</v>
      </c>
      <c r="F139" s="41"/>
      <c r="G139" s="41">
        <v>24</v>
      </c>
      <c r="H139" s="41"/>
      <c r="I139" s="44">
        <v>0.4</v>
      </c>
      <c r="J139" s="44"/>
      <c r="K139" s="41">
        <v>27</v>
      </c>
      <c r="L139" s="41"/>
      <c r="M139" s="41">
        <v>2.8</v>
      </c>
      <c r="N139" s="41"/>
      <c r="O139" s="41">
        <v>4</v>
      </c>
      <c r="P139" s="41"/>
      <c r="Q139" s="41">
        <v>13.5</v>
      </c>
      <c r="R139" s="41"/>
      <c r="S139" s="41">
        <v>9</v>
      </c>
      <c r="T139" s="41"/>
      <c r="U139" s="41">
        <v>0.45</v>
      </c>
      <c r="V139" s="41"/>
      <c r="W139" s="41">
        <v>0.84</v>
      </c>
      <c r="X139" s="41"/>
      <c r="Y139" s="41">
        <v>400</v>
      </c>
      <c r="Z139" s="41"/>
      <c r="AA139" s="41"/>
      <c r="AB139" s="41">
        <v>480</v>
      </c>
      <c r="AC139" s="41"/>
      <c r="AD139" s="41"/>
      <c r="AE139" s="14"/>
      <c r="AF139" s="14"/>
      <c r="AG139" s="14"/>
      <c r="BJ139" s="2"/>
    </row>
    <row r="140" spans="2:62">
      <c r="B140" s="1"/>
      <c r="C140" s="57" t="s">
        <v>156</v>
      </c>
      <c r="D140" s="57"/>
      <c r="E140" s="41">
        <v>35</v>
      </c>
      <c r="F140" s="41"/>
      <c r="G140" s="41">
        <v>26</v>
      </c>
      <c r="H140" s="41"/>
      <c r="I140" s="44">
        <v>0.4</v>
      </c>
      <c r="J140" s="44"/>
      <c r="K140" s="41">
        <v>28</v>
      </c>
      <c r="L140" s="41"/>
      <c r="M140" s="41">
        <v>2.9</v>
      </c>
      <c r="N140" s="41"/>
      <c r="O140" s="41">
        <v>4</v>
      </c>
      <c r="P140" s="41"/>
      <c r="Q140" s="41">
        <v>14</v>
      </c>
      <c r="R140" s="41"/>
      <c r="S140" s="41">
        <v>9.4</v>
      </c>
      <c r="T140" s="41"/>
      <c r="U140" s="41">
        <v>0.47</v>
      </c>
      <c r="V140" s="41"/>
      <c r="W140" s="41">
        <v>0.88</v>
      </c>
      <c r="X140" s="41"/>
      <c r="Y140" s="41">
        <v>410</v>
      </c>
      <c r="Z140" s="41"/>
      <c r="AA140" s="41"/>
      <c r="AB140" s="41">
        <v>490</v>
      </c>
      <c r="AC140" s="41"/>
      <c r="AD140" s="41"/>
      <c r="AE140" s="14"/>
      <c r="AF140" s="14"/>
      <c r="AG140" s="14"/>
      <c r="BJ140" s="2"/>
    </row>
    <row r="141" spans="2:62">
      <c r="B141" s="1"/>
      <c r="C141" s="57" t="s">
        <v>157</v>
      </c>
      <c r="D141" s="57"/>
      <c r="E141" s="41">
        <v>36.5</v>
      </c>
      <c r="F141" s="41"/>
      <c r="G141" s="41">
        <v>27</v>
      </c>
      <c r="H141" s="41"/>
      <c r="I141" s="44">
        <v>0.4</v>
      </c>
      <c r="J141" s="44"/>
      <c r="K141" s="41">
        <v>29</v>
      </c>
      <c r="L141" s="41"/>
      <c r="M141" s="41">
        <v>2.9</v>
      </c>
      <c r="N141" s="41"/>
      <c r="O141" s="41">
        <v>4</v>
      </c>
      <c r="P141" s="41"/>
      <c r="Q141" s="41">
        <v>15</v>
      </c>
      <c r="R141" s="41"/>
      <c r="S141" s="41">
        <v>10.1</v>
      </c>
      <c r="T141" s="41"/>
      <c r="U141" s="41">
        <v>0.5</v>
      </c>
      <c r="V141" s="41"/>
      <c r="W141" s="41">
        <v>0.94</v>
      </c>
      <c r="X141" s="41"/>
      <c r="Y141" s="41">
        <v>410</v>
      </c>
      <c r="Z141" s="41"/>
      <c r="AA141" s="41"/>
      <c r="AB141" s="41">
        <v>490</v>
      </c>
      <c r="AC141" s="41"/>
      <c r="AD141" s="41"/>
      <c r="AE141" s="14"/>
      <c r="AF141" s="14"/>
      <c r="AG141" s="14"/>
      <c r="BJ141" s="2"/>
    </row>
    <row r="142" spans="2:62">
      <c r="B142" s="1"/>
      <c r="C142" s="57" t="s">
        <v>158</v>
      </c>
      <c r="D142" s="57"/>
      <c r="E142" s="41">
        <v>37.5</v>
      </c>
      <c r="F142" s="41"/>
      <c r="G142" s="41">
        <v>28</v>
      </c>
      <c r="H142" s="41"/>
      <c r="I142" s="44">
        <v>0.4</v>
      </c>
      <c r="J142" s="44"/>
      <c r="K142" s="41">
        <v>29</v>
      </c>
      <c r="L142" s="41"/>
      <c r="M142" s="41">
        <v>2.9</v>
      </c>
      <c r="N142" s="41"/>
      <c r="O142" s="41">
        <v>4</v>
      </c>
      <c r="P142" s="41"/>
      <c r="Q142" s="41">
        <v>15</v>
      </c>
      <c r="R142" s="41"/>
      <c r="S142" s="41">
        <v>10.1</v>
      </c>
      <c r="T142" s="41"/>
      <c r="U142" s="41">
        <v>0.5</v>
      </c>
      <c r="V142" s="41"/>
      <c r="W142" s="41">
        <v>0.94</v>
      </c>
      <c r="X142" s="41"/>
      <c r="Y142" s="41">
        <v>420</v>
      </c>
      <c r="Z142" s="41"/>
      <c r="AA142" s="41"/>
      <c r="AB142" s="41">
        <v>500</v>
      </c>
      <c r="AC142" s="41"/>
      <c r="AD142" s="41"/>
      <c r="AE142" s="14"/>
      <c r="AF142" s="14"/>
      <c r="AG142" s="14"/>
      <c r="BJ142" s="2"/>
    </row>
    <row r="143" spans="2:62">
      <c r="B143" s="1"/>
      <c r="C143" s="57" t="s">
        <v>159</v>
      </c>
      <c r="D143" s="57"/>
      <c r="E143" s="41">
        <v>40</v>
      </c>
      <c r="F143" s="41"/>
      <c r="G143" s="41">
        <v>30</v>
      </c>
      <c r="H143" s="41"/>
      <c r="I143" s="44">
        <v>0.4</v>
      </c>
      <c r="J143" s="44"/>
      <c r="K143" s="41">
        <v>30</v>
      </c>
      <c r="L143" s="41"/>
      <c r="M143" s="41">
        <v>3</v>
      </c>
      <c r="N143" s="41"/>
      <c r="O143" s="41">
        <v>4</v>
      </c>
      <c r="P143" s="41"/>
      <c r="Q143" s="41">
        <v>15.5</v>
      </c>
      <c r="R143" s="41"/>
      <c r="S143" s="41">
        <v>10.4</v>
      </c>
      <c r="T143" s="41"/>
      <c r="U143" s="41">
        <v>0.52</v>
      </c>
      <c r="V143" s="41"/>
      <c r="W143" s="41">
        <v>0.97</v>
      </c>
      <c r="X143" s="41"/>
      <c r="Y143" s="41">
        <v>430</v>
      </c>
      <c r="Z143" s="41"/>
      <c r="AA143" s="41"/>
      <c r="AB143" s="41">
        <v>520</v>
      </c>
      <c r="AC143" s="41"/>
      <c r="AD143" s="41"/>
      <c r="AE143" s="14"/>
      <c r="AF143" s="14"/>
      <c r="AG143" s="14"/>
      <c r="BJ143" s="2"/>
    </row>
    <row r="144" spans="2:62">
      <c r="B144" s="1"/>
      <c r="BJ144" s="2"/>
    </row>
    <row r="145" spans="2:62">
      <c r="B145" s="1"/>
      <c r="C145" s="51"/>
      <c r="D145" s="52"/>
      <c r="E145" s="53"/>
      <c r="F145" s="57" t="s">
        <v>316</v>
      </c>
      <c r="G145" s="57"/>
      <c r="H145" s="57" t="s">
        <v>317</v>
      </c>
      <c r="I145" s="57"/>
      <c r="J145" s="57" t="s">
        <v>319</v>
      </c>
      <c r="K145" s="57"/>
      <c r="L145" s="57" t="s">
        <v>318</v>
      </c>
      <c r="M145" s="57"/>
      <c r="N145" s="57" t="s">
        <v>320</v>
      </c>
      <c r="O145" s="57"/>
      <c r="P145" s="57" t="s">
        <v>321</v>
      </c>
      <c r="Q145" s="57"/>
      <c r="R145" s="57" t="s">
        <v>322</v>
      </c>
      <c r="S145" s="57"/>
      <c r="T145" s="45" t="s">
        <v>323</v>
      </c>
      <c r="U145" s="46"/>
      <c r="V145" s="47"/>
      <c r="W145" s="45" t="s">
        <v>324</v>
      </c>
      <c r="X145" s="46"/>
      <c r="Y145" s="47"/>
      <c r="Z145" s="57" t="s">
        <v>325</v>
      </c>
      <c r="AA145" s="57"/>
      <c r="AB145" s="57" t="s">
        <v>326</v>
      </c>
      <c r="AC145" s="57"/>
      <c r="AD145" s="57" t="s">
        <v>113</v>
      </c>
      <c r="AE145" s="57"/>
      <c r="AF145" s="57" t="s">
        <v>327</v>
      </c>
      <c r="AG145" s="57"/>
      <c r="AH145" s="57" t="s">
        <v>328</v>
      </c>
      <c r="AI145" s="57"/>
      <c r="AJ145" s="57" t="s">
        <v>329</v>
      </c>
      <c r="AK145" s="57"/>
      <c r="AL145" s="83" t="s">
        <v>116</v>
      </c>
      <c r="AM145" s="83"/>
      <c r="AN145" s="83"/>
      <c r="AO145" s="83" t="s">
        <v>115</v>
      </c>
      <c r="AP145" s="83"/>
      <c r="AQ145" s="83"/>
      <c r="AS145" s="42" t="s">
        <v>342</v>
      </c>
      <c r="AT145" s="42"/>
      <c r="AU145" s="42"/>
      <c r="BJ145" s="2"/>
    </row>
    <row r="146" spans="2:62" ht="12" thickBot="1">
      <c r="B146" s="1"/>
      <c r="C146" s="48"/>
      <c r="D146" s="49"/>
      <c r="E146" s="50"/>
      <c r="F146" s="58" t="s">
        <v>109</v>
      </c>
      <c r="G146" s="58"/>
      <c r="H146" s="58" t="s">
        <v>109</v>
      </c>
      <c r="I146" s="58"/>
      <c r="J146" s="58" t="s">
        <v>109</v>
      </c>
      <c r="K146" s="58"/>
      <c r="L146" s="58" t="s">
        <v>109</v>
      </c>
      <c r="M146" s="58"/>
      <c r="N146" s="58" t="s">
        <v>109</v>
      </c>
      <c r="O146" s="58"/>
      <c r="P146" s="58" t="s">
        <v>109</v>
      </c>
      <c r="Q146" s="58"/>
      <c r="R146" s="58" t="s">
        <v>109</v>
      </c>
      <c r="S146" s="58"/>
      <c r="T146" s="48" t="s">
        <v>109</v>
      </c>
      <c r="U146" s="49"/>
      <c r="V146" s="50"/>
      <c r="W146" s="64" t="s">
        <v>109</v>
      </c>
      <c r="X146" s="65"/>
      <c r="Y146" s="66"/>
      <c r="Z146" s="58" t="s">
        <v>109</v>
      </c>
      <c r="AA146" s="58"/>
      <c r="AB146" s="58" t="s">
        <v>109</v>
      </c>
      <c r="AC146" s="58"/>
      <c r="AD146" s="58" t="s">
        <v>109</v>
      </c>
      <c r="AE146" s="58"/>
      <c r="AF146" s="58" t="s">
        <v>109</v>
      </c>
      <c r="AG146" s="58"/>
      <c r="AH146" s="58" t="s">
        <v>109</v>
      </c>
      <c r="AI146" s="58"/>
      <c r="AJ146" s="58" t="s">
        <v>109</v>
      </c>
      <c r="AK146" s="58"/>
      <c r="AL146" s="58" t="s">
        <v>114</v>
      </c>
      <c r="AM146" s="58"/>
      <c r="AN146" s="58"/>
      <c r="AO146" s="58" t="s">
        <v>114</v>
      </c>
      <c r="AP146" s="58"/>
      <c r="AQ146" s="58"/>
      <c r="AS146" s="4" t="s">
        <v>345</v>
      </c>
      <c r="AV146" s="43" cm="1">
        <f t="array" ref="AV146">INDEX(F148:F162,MATCH(AS145,C148:C162,0),0)</f>
        <v>28</v>
      </c>
      <c r="AW146" s="43"/>
      <c r="AX146" s="4" t="s">
        <v>162</v>
      </c>
      <c r="BA146" s="4" t="s">
        <v>360</v>
      </c>
      <c r="BJ146" s="2"/>
    </row>
    <row r="147" spans="2:62" ht="12" thickTop="1">
      <c r="B147" s="1"/>
      <c r="C147" s="25"/>
      <c r="D147" s="26" t="s">
        <v>336</v>
      </c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5"/>
      <c r="U147" s="27"/>
      <c r="V147" s="28"/>
      <c r="W147" s="29"/>
      <c r="X147" s="29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30"/>
      <c r="AS147" s="4" t="s">
        <v>346</v>
      </c>
      <c r="AV147" s="43" cm="1">
        <f t="array" ref="AV147">INDEX(H148:H162,MATCH(AS145,C148:C162,0),0)</f>
        <v>22.3</v>
      </c>
      <c r="AW147" s="43"/>
      <c r="AX147" s="4" t="s">
        <v>162</v>
      </c>
      <c r="BA147" s="4" t="s">
        <v>359</v>
      </c>
      <c r="BJ147" s="2"/>
    </row>
    <row r="148" spans="2:62">
      <c r="B148" s="1"/>
      <c r="C148" s="54" t="s">
        <v>314</v>
      </c>
      <c r="D148" s="55"/>
      <c r="E148" s="56"/>
      <c r="F148" s="44">
        <v>20</v>
      </c>
      <c r="G148" s="44"/>
      <c r="H148" s="44">
        <v>15</v>
      </c>
      <c r="I148" s="44"/>
      <c r="J148" s="44">
        <v>0.4</v>
      </c>
      <c r="K148" s="44"/>
      <c r="L148" s="44">
        <v>18.5</v>
      </c>
      <c r="M148" s="44"/>
      <c r="N148" s="44">
        <v>2.5</v>
      </c>
      <c r="O148" s="44"/>
      <c r="P148" s="44">
        <v>3.5</v>
      </c>
      <c r="Q148" s="44"/>
      <c r="R148" s="44">
        <v>1.2</v>
      </c>
      <c r="S148" s="54"/>
      <c r="T148" s="38">
        <v>10400</v>
      </c>
      <c r="U148" s="39"/>
      <c r="V148" s="40"/>
      <c r="W148" s="38">
        <v>8600</v>
      </c>
      <c r="X148" s="39"/>
      <c r="Y148" s="40"/>
      <c r="Z148" s="44">
        <v>300</v>
      </c>
      <c r="AA148" s="44"/>
      <c r="AB148" s="44">
        <v>250</v>
      </c>
      <c r="AC148" s="44"/>
      <c r="AD148" s="44">
        <v>650</v>
      </c>
      <c r="AE148" s="44"/>
      <c r="AF148" s="44">
        <v>540</v>
      </c>
      <c r="AG148" s="44"/>
      <c r="AH148" s="44">
        <v>65</v>
      </c>
      <c r="AI148" s="44"/>
      <c r="AJ148" s="44">
        <v>54</v>
      </c>
      <c r="AK148" s="44"/>
      <c r="AL148" s="44">
        <v>355</v>
      </c>
      <c r="AM148" s="44"/>
      <c r="AN148" s="44"/>
      <c r="AO148" s="44">
        <v>390</v>
      </c>
      <c r="AP148" s="44"/>
      <c r="AQ148" s="44"/>
      <c r="AS148" s="4" t="s">
        <v>347</v>
      </c>
      <c r="AV148" s="43" cm="1">
        <f t="array" ref="AV148">INDEX(J148:J162,MATCH(AS145,C148:C162,0),0)</f>
        <v>0.5</v>
      </c>
      <c r="AW148" s="43"/>
      <c r="AX148" s="4" t="s">
        <v>162</v>
      </c>
      <c r="BA148" s="4" t="s">
        <v>359</v>
      </c>
      <c r="BJ148" s="2"/>
    </row>
    <row r="149" spans="2:62">
      <c r="B149" s="1"/>
      <c r="C149" s="38" t="s">
        <v>330</v>
      </c>
      <c r="D149" s="39"/>
      <c r="E149" s="40"/>
      <c r="F149" s="41">
        <v>22</v>
      </c>
      <c r="G149" s="41"/>
      <c r="H149" s="41">
        <v>16</v>
      </c>
      <c r="I149" s="41"/>
      <c r="J149" s="44">
        <v>0.4</v>
      </c>
      <c r="K149" s="44"/>
      <c r="L149" s="41">
        <v>20</v>
      </c>
      <c r="M149" s="41"/>
      <c r="N149" s="41">
        <v>2.5</v>
      </c>
      <c r="O149" s="41"/>
      <c r="P149" s="41">
        <v>3.5</v>
      </c>
      <c r="Q149" s="41"/>
      <c r="R149" s="41">
        <v>1.2</v>
      </c>
      <c r="S149" s="38"/>
      <c r="T149" s="38">
        <v>10400</v>
      </c>
      <c r="U149" s="39"/>
      <c r="V149" s="40"/>
      <c r="W149" s="38">
        <v>8600</v>
      </c>
      <c r="X149" s="39"/>
      <c r="Y149" s="40"/>
      <c r="Z149" s="41">
        <v>300</v>
      </c>
      <c r="AA149" s="41"/>
      <c r="AB149" s="41">
        <v>250</v>
      </c>
      <c r="AC149" s="41"/>
      <c r="AD149" s="41">
        <v>650</v>
      </c>
      <c r="AE149" s="41"/>
      <c r="AF149" s="41">
        <v>540</v>
      </c>
      <c r="AG149" s="41"/>
      <c r="AH149" s="41">
        <v>65</v>
      </c>
      <c r="AI149" s="41"/>
      <c r="AJ149" s="41">
        <v>54</v>
      </c>
      <c r="AK149" s="41"/>
      <c r="AL149" s="41">
        <v>355</v>
      </c>
      <c r="AM149" s="41"/>
      <c r="AN149" s="41"/>
      <c r="AO149" s="41">
        <v>390</v>
      </c>
      <c r="AP149" s="41"/>
      <c r="AQ149" s="41"/>
      <c r="AS149" s="4" t="s">
        <v>348</v>
      </c>
      <c r="AV149" s="43" cm="1">
        <f t="array" ref="AV149">INDEX(L148:L162,MATCH(AS145,C148:C162,0),0)</f>
        <v>28</v>
      </c>
      <c r="AW149" s="43"/>
      <c r="AX149" s="4" t="s">
        <v>162</v>
      </c>
      <c r="BA149" s="4" t="s">
        <v>361</v>
      </c>
      <c r="BJ149" s="2"/>
    </row>
    <row r="150" spans="2:62">
      <c r="B150" s="1"/>
      <c r="C150" s="38" t="s">
        <v>331</v>
      </c>
      <c r="D150" s="39"/>
      <c r="E150" s="40"/>
      <c r="F150" s="41">
        <v>24</v>
      </c>
      <c r="G150" s="41"/>
      <c r="H150" s="41">
        <v>17</v>
      </c>
      <c r="I150" s="41"/>
      <c r="J150" s="44">
        <v>0.4</v>
      </c>
      <c r="K150" s="44"/>
      <c r="L150" s="41">
        <v>21.5</v>
      </c>
      <c r="M150" s="41"/>
      <c r="N150" s="41">
        <v>2.5</v>
      </c>
      <c r="O150" s="41"/>
      <c r="P150" s="41">
        <v>3.5</v>
      </c>
      <c r="Q150" s="41"/>
      <c r="R150" s="41">
        <v>1.2</v>
      </c>
      <c r="S150" s="38"/>
      <c r="T150" s="38">
        <v>11000</v>
      </c>
      <c r="U150" s="39"/>
      <c r="V150" s="40"/>
      <c r="W150" s="38">
        <v>9100</v>
      </c>
      <c r="X150" s="39"/>
      <c r="Y150" s="40"/>
      <c r="Z150" s="41">
        <v>300</v>
      </c>
      <c r="AA150" s="41"/>
      <c r="AB150" s="41">
        <v>250</v>
      </c>
      <c r="AC150" s="41"/>
      <c r="AD150" s="41">
        <v>650</v>
      </c>
      <c r="AE150" s="41"/>
      <c r="AF150" s="41">
        <v>540</v>
      </c>
      <c r="AG150" s="41"/>
      <c r="AH150" s="41">
        <v>65</v>
      </c>
      <c r="AI150" s="41"/>
      <c r="AJ150" s="41">
        <v>54</v>
      </c>
      <c r="AK150" s="41"/>
      <c r="AL150" s="41">
        <v>365</v>
      </c>
      <c r="AM150" s="41"/>
      <c r="AN150" s="41"/>
      <c r="AO150" s="41">
        <v>400</v>
      </c>
      <c r="AP150" s="41"/>
      <c r="AQ150" s="41"/>
      <c r="AS150" s="4" t="s">
        <v>349</v>
      </c>
      <c r="AV150" s="43" cm="1">
        <f t="array" ref="AV150">INDEX(N148:N162,MATCH(AS145,C148:C162,0),0)</f>
        <v>2.5</v>
      </c>
      <c r="AW150" s="43"/>
      <c r="AX150" s="4" t="s">
        <v>162</v>
      </c>
      <c r="BA150" s="4" t="s">
        <v>361</v>
      </c>
      <c r="BJ150" s="2"/>
    </row>
    <row r="151" spans="2:62">
      <c r="B151" s="1"/>
      <c r="C151" s="38" t="s">
        <v>332</v>
      </c>
      <c r="D151" s="39"/>
      <c r="E151" s="40"/>
      <c r="F151" s="41">
        <v>26</v>
      </c>
      <c r="G151" s="41"/>
      <c r="H151" s="41">
        <v>19</v>
      </c>
      <c r="I151" s="41"/>
      <c r="J151" s="44">
        <v>0.4</v>
      </c>
      <c r="K151" s="44"/>
      <c r="L151" s="41">
        <v>23.5</v>
      </c>
      <c r="M151" s="41"/>
      <c r="N151" s="41">
        <v>2.5</v>
      </c>
      <c r="O151" s="41"/>
      <c r="P151" s="41">
        <v>3.5</v>
      </c>
      <c r="Q151" s="41"/>
      <c r="R151" s="41">
        <v>1.2</v>
      </c>
      <c r="S151" s="38"/>
      <c r="T151" s="38">
        <v>12000</v>
      </c>
      <c r="U151" s="39"/>
      <c r="V151" s="40"/>
      <c r="W151" s="38">
        <v>10000</v>
      </c>
      <c r="X151" s="39"/>
      <c r="Y151" s="40"/>
      <c r="Z151" s="41">
        <v>300</v>
      </c>
      <c r="AA151" s="41"/>
      <c r="AB151" s="41">
        <v>250</v>
      </c>
      <c r="AC151" s="41"/>
      <c r="AD151" s="41">
        <v>650</v>
      </c>
      <c r="AE151" s="41"/>
      <c r="AF151" s="41">
        <v>540</v>
      </c>
      <c r="AG151" s="41"/>
      <c r="AH151" s="41">
        <v>65</v>
      </c>
      <c r="AI151" s="41"/>
      <c r="AJ151" s="41">
        <v>54</v>
      </c>
      <c r="AK151" s="41"/>
      <c r="AL151" s="41">
        <v>385</v>
      </c>
      <c r="AM151" s="41"/>
      <c r="AN151" s="41"/>
      <c r="AO151" s="41">
        <v>420</v>
      </c>
      <c r="AP151" s="41"/>
      <c r="AQ151" s="41"/>
      <c r="AS151" s="4" t="s">
        <v>350</v>
      </c>
      <c r="AV151" s="43" cm="1">
        <f t="array" ref="AV151">INDEX(P148:P162,MATCH(AS145,C148:C162,0),0)</f>
        <v>3.5</v>
      </c>
      <c r="AW151" s="43"/>
      <c r="AX151" s="4" t="s">
        <v>162</v>
      </c>
      <c r="BA151" s="4" t="s">
        <v>362</v>
      </c>
      <c r="BJ151" s="2"/>
    </row>
    <row r="152" spans="2:62">
      <c r="B152" s="1"/>
      <c r="C152" s="38" t="s">
        <v>333</v>
      </c>
      <c r="D152" s="39"/>
      <c r="E152" s="40"/>
      <c r="F152" s="41">
        <v>28</v>
      </c>
      <c r="G152" s="41"/>
      <c r="H152" s="41">
        <v>19.5</v>
      </c>
      <c r="I152" s="41"/>
      <c r="J152" s="44">
        <v>0.4</v>
      </c>
      <c r="K152" s="44"/>
      <c r="L152" s="41">
        <v>24</v>
      </c>
      <c r="M152" s="41"/>
      <c r="N152" s="41">
        <v>2.5</v>
      </c>
      <c r="O152" s="41"/>
      <c r="P152" s="41">
        <v>3.5</v>
      </c>
      <c r="Q152" s="41"/>
      <c r="R152" s="41">
        <v>1.2</v>
      </c>
      <c r="S152" s="38"/>
      <c r="T152" s="38">
        <v>12500</v>
      </c>
      <c r="U152" s="39"/>
      <c r="V152" s="40"/>
      <c r="W152" s="38">
        <v>10400</v>
      </c>
      <c r="X152" s="39"/>
      <c r="Y152" s="40"/>
      <c r="Z152" s="41">
        <v>300</v>
      </c>
      <c r="AA152" s="41"/>
      <c r="AB152" s="41">
        <v>250</v>
      </c>
      <c r="AC152" s="41"/>
      <c r="AD152" s="41">
        <v>650</v>
      </c>
      <c r="AE152" s="41"/>
      <c r="AF152" s="41">
        <v>540</v>
      </c>
      <c r="AG152" s="41"/>
      <c r="AH152" s="41">
        <v>65</v>
      </c>
      <c r="AI152" s="41"/>
      <c r="AJ152" s="41">
        <v>54</v>
      </c>
      <c r="AK152" s="41"/>
      <c r="AL152" s="41">
        <v>390</v>
      </c>
      <c r="AM152" s="41"/>
      <c r="AN152" s="41"/>
      <c r="AO152" s="41">
        <v>420</v>
      </c>
      <c r="AP152" s="41"/>
      <c r="AQ152" s="41"/>
      <c r="AS152" s="4" t="s">
        <v>351</v>
      </c>
      <c r="AV152" s="43" cm="1">
        <f t="array" ref="AV152">INDEX(R148:R162,MATCH(AS145,C148:C162,0),0)</f>
        <v>1.2</v>
      </c>
      <c r="AW152" s="43"/>
      <c r="AX152" s="4" t="s">
        <v>162</v>
      </c>
      <c r="BA152" s="4" t="s">
        <v>363</v>
      </c>
      <c r="BJ152" s="2"/>
    </row>
    <row r="153" spans="2:62">
      <c r="B153" s="1"/>
      <c r="C153" s="38" t="s">
        <v>334</v>
      </c>
      <c r="D153" s="39"/>
      <c r="E153" s="40"/>
      <c r="F153" s="41">
        <v>30</v>
      </c>
      <c r="G153" s="41"/>
      <c r="H153" s="41">
        <v>19.5</v>
      </c>
      <c r="I153" s="41"/>
      <c r="J153" s="44">
        <v>0.4</v>
      </c>
      <c r="K153" s="44"/>
      <c r="L153" s="41">
        <v>24.5</v>
      </c>
      <c r="M153" s="41"/>
      <c r="N153" s="41">
        <v>2.5</v>
      </c>
      <c r="O153" s="41"/>
      <c r="P153" s="41">
        <v>3.5</v>
      </c>
      <c r="Q153" s="41"/>
      <c r="R153" s="41">
        <v>1.2</v>
      </c>
      <c r="S153" s="38"/>
      <c r="T153" s="38">
        <v>13000</v>
      </c>
      <c r="U153" s="39"/>
      <c r="V153" s="40"/>
      <c r="W153" s="38">
        <v>10800</v>
      </c>
      <c r="X153" s="39"/>
      <c r="Y153" s="40"/>
      <c r="Z153" s="41">
        <v>300</v>
      </c>
      <c r="AA153" s="41"/>
      <c r="AB153" s="41">
        <v>250</v>
      </c>
      <c r="AC153" s="41"/>
      <c r="AD153" s="41">
        <v>650</v>
      </c>
      <c r="AE153" s="41"/>
      <c r="AF153" s="41">
        <v>540</v>
      </c>
      <c r="AG153" s="41"/>
      <c r="AH153" s="41">
        <v>65</v>
      </c>
      <c r="AI153" s="41"/>
      <c r="AJ153" s="41">
        <v>54</v>
      </c>
      <c r="AK153" s="41"/>
      <c r="AL153" s="41">
        <v>390</v>
      </c>
      <c r="AM153" s="41"/>
      <c r="AN153" s="41"/>
      <c r="AO153" s="41">
        <v>430</v>
      </c>
      <c r="AP153" s="41"/>
      <c r="AQ153" s="41"/>
      <c r="AS153" s="4" t="s">
        <v>352</v>
      </c>
      <c r="AV153" s="43" cm="1">
        <f t="array" ref="AV153">INDEX(T148:T162,MATCH(AS145,C148:C162,0),0)</f>
        <v>12600</v>
      </c>
      <c r="AW153" s="43"/>
      <c r="AX153" s="43"/>
      <c r="AY153" s="4" t="s">
        <v>162</v>
      </c>
      <c r="BB153" s="4" t="s">
        <v>364</v>
      </c>
      <c r="BJ153" s="2"/>
    </row>
    <row r="154" spans="2:62">
      <c r="B154" s="1"/>
      <c r="C154" s="59" t="s">
        <v>335</v>
      </c>
      <c r="D154" s="60"/>
      <c r="E154" s="61"/>
      <c r="F154" s="62">
        <v>32</v>
      </c>
      <c r="G154" s="62"/>
      <c r="H154" s="62">
        <v>19.5</v>
      </c>
      <c r="I154" s="62"/>
      <c r="J154" s="63">
        <v>0.4</v>
      </c>
      <c r="K154" s="63"/>
      <c r="L154" s="62">
        <v>24.5</v>
      </c>
      <c r="M154" s="62"/>
      <c r="N154" s="62">
        <v>2.5</v>
      </c>
      <c r="O154" s="62"/>
      <c r="P154" s="62">
        <v>3.5</v>
      </c>
      <c r="Q154" s="62"/>
      <c r="R154" s="62">
        <v>1.2</v>
      </c>
      <c r="S154" s="59"/>
      <c r="T154" s="38">
        <v>13500</v>
      </c>
      <c r="U154" s="39"/>
      <c r="V154" s="40"/>
      <c r="W154" s="38">
        <v>11200</v>
      </c>
      <c r="X154" s="39"/>
      <c r="Y154" s="40"/>
      <c r="Z154" s="62">
        <v>300</v>
      </c>
      <c r="AA154" s="62"/>
      <c r="AB154" s="62">
        <v>250</v>
      </c>
      <c r="AC154" s="62"/>
      <c r="AD154" s="62">
        <v>650</v>
      </c>
      <c r="AE154" s="62"/>
      <c r="AF154" s="62">
        <v>540</v>
      </c>
      <c r="AG154" s="62"/>
      <c r="AH154" s="62">
        <v>65</v>
      </c>
      <c r="AI154" s="62"/>
      <c r="AJ154" s="62">
        <v>54</v>
      </c>
      <c r="AK154" s="62"/>
      <c r="AL154" s="62">
        <v>400</v>
      </c>
      <c r="AM154" s="62"/>
      <c r="AN154" s="62"/>
      <c r="AO154" s="62">
        <v>440</v>
      </c>
      <c r="AP154" s="62"/>
      <c r="AQ154" s="62"/>
      <c r="AS154" s="4" t="s">
        <v>353</v>
      </c>
      <c r="AV154" s="43" cm="1">
        <f t="array" ref="AV154">INDEX(W148:W162,MATCH(AS145,C148:C162,0),0)</f>
        <v>10500</v>
      </c>
      <c r="AW154" s="43"/>
      <c r="AX154" s="43"/>
      <c r="AY154" s="4" t="s">
        <v>162</v>
      </c>
      <c r="BB154" s="4" t="s">
        <v>364</v>
      </c>
      <c r="BJ154" s="2"/>
    </row>
    <row r="155" spans="2:62">
      <c r="B155" s="1"/>
      <c r="C155" s="22"/>
      <c r="D155" s="11" t="s">
        <v>337</v>
      </c>
      <c r="E155" s="23"/>
      <c r="F155" s="23"/>
      <c r="G155" s="23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23"/>
      <c r="AQ155" s="24"/>
      <c r="AS155" s="4" t="s">
        <v>354</v>
      </c>
      <c r="AV155" s="43" cm="1">
        <f t="array" ref="AV155">INDEX(Z148:Z162,MATCH(AS145,C148:C162,0),0)</f>
        <v>300</v>
      </c>
      <c r="AW155" s="43"/>
      <c r="AX155" s="4" t="s">
        <v>162</v>
      </c>
      <c r="BB155" s="4" t="s">
        <v>364</v>
      </c>
      <c r="BJ155" s="2"/>
    </row>
    <row r="156" spans="2:62">
      <c r="B156" s="1"/>
      <c r="C156" s="54" t="s">
        <v>338</v>
      </c>
      <c r="D156" s="55"/>
      <c r="E156" s="56"/>
      <c r="F156" s="44">
        <v>20</v>
      </c>
      <c r="G156" s="44"/>
      <c r="H156" s="44">
        <v>16</v>
      </c>
      <c r="I156" s="44"/>
      <c r="J156" s="44">
        <v>0.5</v>
      </c>
      <c r="K156" s="44"/>
      <c r="L156" s="44">
        <v>20</v>
      </c>
      <c r="M156" s="44"/>
      <c r="N156" s="44">
        <v>2.5</v>
      </c>
      <c r="O156" s="44"/>
      <c r="P156" s="44">
        <v>3.5</v>
      </c>
      <c r="Q156" s="44"/>
      <c r="R156" s="44">
        <v>1.2</v>
      </c>
      <c r="S156" s="54"/>
      <c r="T156" s="38">
        <v>8400</v>
      </c>
      <c r="U156" s="39"/>
      <c r="V156" s="40"/>
      <c r="W156" s="38">
        <v>7000</v>
      </c>
      <c r="X156" s="39"/>
      <c r="Y156" s="40"/>
      <c r="Z156" s="44">
        <v>300</v>
      </c>
      <c r="AA156" s="44"/>
      <c r="AB156" s="44">
        <v>250</v>
      </c>
      <c r="AC156" s="44"/>
      <c r="AD156" s="41">
        <v>650</v>
      </c>
      <c r="AE156" s="41"/>
      <c r="AF156" s="41">
        <v>540</v>
      </c>
      <c r="AG156" s="41"/>
      <c r="AH156" s="41">
        <v>65</v>
      </c>
      <c r="AI156" s="41"/>
      <c r="AJ156" s="41">
        <v>54</v>
      </c>
      <c r="AK156" s="41"/>
      <c r="AL156" s="44">
        <v>340</v>
      </c>
      <c r="AM156" s="44"/>
      <c r="AN156" s="44"/>
      <c r="AO156" s="44">
        <v>370</v>
      </c>
      <c r="AP156" s="44"/>
      <c r="AQ156" s="44"/>
      <c r="AS156" s="4" t="s">
        <v>355</v>
      </c>
      <c r="AV156" s="43" cm="1">
        <f t="array" ref="AV156">INDEX(AB148:AB162,MATCH(AS145,C148:C162,0),0)</f>
        <v>250</v>
      </c>
      <c r="AW156" s="43"/>
      <c r="AX156" s="4" t="s">
        <v>162</v>
      </c>
      <c r="BB156" s="4" t="s">
        <v>364</v>
      </c>
      <c r="BJ156" s="2"/>
    </row>
    <row r="157" spans="2:62">
      <c r="B157" s="1"/>
      <c r="C157" s="38" t="s">
        <v>339</v>
      </c>
      <c r="D157" s="39"/>
      <c r="E157" s="40"/>
      <c r="F157" s="41">
        <v>22</v>
      </c>
      <c r="G157" s="41"/>
      <c r="H157" s="41">
        <v>17.600000000000001</v>
      </c>
      <c r="I157" s="41"/>
      <c r="J157" s="44">
        <v>0.5</v>
      </c>
      <c r="K157" s="44"/>
      <c r="L157" s="41">
        <v>22</v>
      </c>
      <c r="M157" s="41"/>
      <c r="N157" s="41">
        <v>2.5</v>
      </c>
      <c r="O157" s="41"/>
      <c r="P157" s="41">
        <v>3.5</v>
      </c>
      <c r="Q157" s="41"/>
      <c r="R157" s="41">
        <v>1.2</v>
      </c>
      <c r="S157" s="38"/>
      <c r="T157" s="38">
        <v>10500</v>
      </c>
      <c r="U157" s="39"/>
      <c r="V157" s="40"/>
      <c r="W157" s="38">
        <v>8800</v>
      </c>
      <c r="X157" s="39"/>
      <c r="Y157" s="40"/>
      <c r="Z157" s="41">
        <v>300</v>
      </c>
      <c r="AA157" s="41"/>
      <c r="AB157" s="41">
        <v>250</v>
      </c>
      <c r="AC157" s="41"/>
      <c r="AD157" s="41">
        <v>650</v>
      </c>
      <c r="AE157" s="41"/>
      <c r="AF157" s="41">
        <v>540</v>
      </c>
      <c r="AG157" s="41"/>
      <c r="AH157" s="41">
        <v>65</v>
      </c>
      <c r="AI157" s="41"/>
      <c r="AJ157" s="41">
        <v>54</v>
      </c>
      <c r="AK157" s="41"/>
      <c r="AL157" s="41">
        <v>370</v>
      </c>
      <c r="AM157" s="41"/>
      <c r="AN157" s="41"/>
      <c r="AO157" s="41">
        <v>410</v>
      </c>
      <c r="AP157" s="41"/>
      <c r="AQ157" s="41"/>
      <c r="AS157" s="4" t="s">
        <v>181</v>
      </c>
      <c r="AV157" s="43" cm="1">
        <f t="array" ref="AV157">INDEX(AD148:AD162,MATCH(AS145,C148:C162,0),0)</f>
        <v>650</v>
      </c>
      <c r="AW157" s="43"/>
      <c r="AX157" s="4" t="s">
        <v>162</v>
      </c>
      <c r="BA157" s="4" t="s">
        <v>365</v>
      </c>
      <c r="BJ157" s="2"/>
    </row>
    <row r="158" spans="2:62">
      <c r="B158" s="1"/>
      <c r="C158" s="38" t="s">
        <v>340</v>
      </c>
      <c r="D158" s="39"/>
      <c r="E158" s="40"/>
      <c r="F158" s="41">
        <v>24</v>
      </c>
      <c r="G158" s="41"/>
      <c r="H158" s="41">
        <v>19.2</v>
      </c>
      <c r="I158" s="41"/>
      <c r="J158" s="44">
        <v>0.5</v>
      </c>
      <c r="K158" s="44"/>
      <c r="L158" s="41">
        <v>24</v>
      </c>
      <c r="M158" s="41"/>
      <c r="N158" s="41">
        <v>2.5</v>
      </c>
      <c r="O158" s="41"/>
      <c r="P158" s="41">
        <v>3.5</v>
      </c>
      <c r="Q158" s="41"/>
      <c r="R158" s="41">
        <v>1.2</v>
      </c>
      <c r="S158" s="38"/>
      <c r="T158" s="38">
        <v>11500</v>
      </c>
      <c r="U158" s="39"/>
      <c r="V158" s="40"/>
      <c r="W158" s="38">
        <v>9600</v>
      </c>
      <c r="X158" s="39"/>
      <c r="Y158" s="40"/>
      <c r="Z158" s="41">
        <v>300</v>
      </c>
      <c r="AA158" s="41"/>
      <c r="AB158" s="41">
        <v>250</v>
      </c>
      <c r="AC158" s="41"/>
      <c r="AD158" s="41">
        <v>650</v>
      </c>
      <c r="AE158" s="41"/>
      <c r="AF158" s="41">
        <v>540</v>
      </c>
      <c r="AG158" s="41"/>
      <c r="AH158" s="41">
        <v>65</v>
      </c>
      <c r="AI158" s="41"/>
      <c r="AJ158" s="41">
        <v>54</v>
      </c>
      <c r="AK158" s="41"/>
      <c r="AL158" s="41">
        <v>385</v>
      </c>
      <c r="AM158" s="41"/>
      <c r="AN158" s="41"/>
      <c r="AO158" s="41">
        <v>420</v>
      </c>
      <c r="AP158" s="41"/>
      <c r="AQ158" s="41"/>
      <c r="AS158" s="4" t="s">
        <v>356</v>
      </c>
      <c r="AV158" s="43" cm="1">
        <f t="array" ref="AV158">INDEX(AF148:AF162,MATCH(AS145,C148:C162,0),0)</f>
        <v>540</v>
      </c>
      <c r="AW158" s="43"/>
      <c r="AX158" s="4" t="s">
        <v>162</v>
      </c>
      <c r="BA158" s="4" t="s">
        <v>365</v>
      </c>
      <c r="BJ158" s="2"/>
    </row>
    <row r="159" spans="2:62">
      <c r="B159" s="1"/>
      <c r="C159" s="38" t="s">
        <v>341</v>
      </c>
      <c r="D159" s="39"/>
      <c r="E159" s="40"/>
      <c r="F159" s="41">
        <v>26</v>
      </c>
      <c r="G159" s="41"/>
      <c r="H159" s="41">
        <v>20.8</v>
      </c>
      <c r="I159" s="41"/>
      <c r="J159" s="44">
        <v>0.5</v>
      </c>
      <c r="K159" s="44"/>
      <c r="L159" s="41">
        <v>26</v>
      </c>
      <c r="M159" s="41"/>
      <c r="N159" s="41">
        <v>2.5</v>
      </c>
      <c r="O159" s="41"/>
      <c r="P159" s="41">
        <v>3.5</v>
      </c>
      <c r="Q159" s="41"/>
      <c r="R159" s="41">
        <v>1.2</v>
      </c>
      <c r="S159" s="38"/>
      <c r="T159" s="38">
        <v>12100</v>
      </c>
      <c r="U159" s="39"/>
      <c r="V159" s="40"/>
      <c r="W159" s="38">
        <v>10100</v>
      </c>
      <c r="X159" s="39"/>
      <c r="Y159" s="40"/>
      <c r="Z159" s="41">
        <v>300</v>
      </c>
      <c r="AA159" s="41"/>
      <c r="AB159" s="41">
        <v>250</v>
      </c>
      <c r="AC159" s="41"/>
      <c r="AD159" s="41">
        <v>650</v>
      </c>
      <c r="AE159" s="41"/>
      <c r="AF159" s="41">
        <v>540</v>
      </c>
      <c r="AG159" s="41"/>
      <c r="AH159" s="41">
        <v>65</v>
      </c>
      <c r="AI159" s="41"/>
      <c r="AJ159" s="41">
        <v>54</v>
      </c>
      <c r="AK159" s="41"/>
      <c r="AL159" s="41">
        <v>405</v>
      </c>
      <c r="AM159" s="41"/>
      <c r="AN159" s="41"/>
      <c r="AO159" s="41">
        <v>445</v>
      </c>
      <c r="AP159" s="41"/>
      <c r="AQ159" s="41"/>
      <c r="AS159" s="4" t="s">
        <v>357</v>
      </c>
      <c r="AV159" s="43" cm="1">
        <f t="array" ref="AV159">INDEX(AH148:AH162,MATCH(AS145,C148:C162,0),0)</f>
        <v>65</v>
      </c>
      <c r="AW159" s="43"/>
      <c r="AX159" s="4" t="s">
        <v>162</v>
      </c>
      <c r="BA159" s="4" t="s">
        <v>366</v>
      </c>
      <c r="BJ159" s="2"/>
    </row>
    <row r="160" spans="2:62">
      <c r="B160" s="1"/>
      <c r="C160" s="38" t="s">
        <v>342</v>
      </c>
      <c r="D160" s="39"/>
      <c r="E160" s="40"/>
      <c r="F160" s="41">
        <v>28</v>
      </c>
      <c r="G160" s="41"/>
      <c r="H160" s="41">
        <v>22.3</v>
      </c>
      <c r="I160" s="41"/>
      <c r="J160" s="44">
        <v>0.5</v>
      </c>
      <c r="K160" s="44"/>
      <c r="L160" s="41">
        <v>28</v>
      </c>
      <c r="M160" s="41"/>
      <c r="N160" s="41">
        <v>2.5</v>
      </c>
      <c r="O160" s="41"/>
      <c r="P160" s="41">
        <v>3.5</v>
      </c>
      <c r="Q160" s="41"/>
      <c r="R160" s="41">
        <v>1.2</v>
      </c>
      <c r="S160" s="38"/>
      <c r="T160" s="38">
        <v>12600</v>
      </c>
      <c r="U160" s="39"/>
      <c r="V160" s="40"/>
      <c r="W160" s="38">
        <v>10500</v>
      </c>
      <c r="X160" s="39"/>
      <c r="Y160" s="40"/>
      <c r="Z160" s="41">
        <v>300</v>
      </c>
      <c r="AA160" s="41"/>
      <c r="AB160" s="41">
        <v>250</v>
      </c>
      <c r="AC160" s="41"/>
      <c r="AD160" s="41">
        <v>650</v>
      </c>
      <c r="AE160" s="41"/>
      <c r="AF160" s="41">
        <v>540</v>
      </c>
      <c r="AG160" s="41"/>
      <c r="AH160" s="41">
        <v>65</v>
      </c>
      <c r="AI160" s="41"/>
      <c r="AJ160" s="41">
        <v>54</v>
      </c>
      <c r="AK160" s="41"/>
      <c r="AL160" s="41">
        <v>425</v>
      </c>
      <c r="AM160" s="41"/>
      <c r="AN160" s="41"/>
      <c r="AO160" s="41">
        <v>460</v>
      </c>
      <c r="AP160" s="41"/>
      <c r="AQ160" s="41"/>
      <c r="AS160" s="4" t="s">
        <v>358</v>
      </c>
      <c r="AV160" s="43" cm="1">
        <f t="array" ref="AV160">INDEX(AJ148:AJ162,MATCH(AS145,C148:C162,0),0)</f>
        <v>54</v>
      </c>
      <c r="AW160" s="43"/>
      <c r="AX160" s="4" t="s">
        <v>162</v>
      </c>
      <c r="BA160" s="4" t="s">
        <v>366</v>
      </c>
      <c r="BJ160" s="2"/>
    </row>
    <row r="161" spans="2:62">
      <c r="B161" s="1"/>
      <c r="C161" s="38" t="s">
        <v>343</v>
      </c>
      <c r="D161" s="39"/>
      <c r="E161" s="40"/>
      <c r="F161" s="41">
        <v>30</v>
      </c>
      <c r="G161" s="41"/>
      <c r="H161" s="41">
        <v>24</v>
      </c>
      <c r="I161" s="41"/>
      <c r="J161" s="44">
        <v>0.5</v>
      </c>
      <c r="K161" s="44"/>
      <c r="L161" s="41">
        <v>30</v>
      </c>
      <c r="M161" s="41"/>
      <c r="N161" s="41">
        <v>2.5</v>
      </c>
      <c r="O161" s="41"/>
      <c r="P161" s="41">
        <v>3.5</v>
      </c>
      <c r="Q161" s="41"/>
      <c r="R161" s="41">
        <v>1.2</v>
      </c>
      <c r="S161" s="38"/>
      <c r="T161" s="38">
        <v>13600</v>
      </c>
      <c r="U161" s="39"/>
      <c r="V161" s="40"/>
      <c r="W161" s="38">
        <v>11300</v>
      </c>
      <c r="X161" s="39"/>
      <c r="Y161" s="40"/>
      <c r="Z161" s="41">
        <v>300</v>
      </c>
      <c r="AA161" s="41"/>
      <c r="AB161" s="41">
        <v>250</v>
      </c>
      <c r="AC161" s="41"/>
      <c r="AD161" s="41">
        <v>650</v>
      </c>
      <c r="AE161" s="41"/>
      <c r="AF161" s="41">
        <v>540</v>
      </c>
      <c r="AG161" s="41"/>
      <c r="AH161" s="41">
        <v>65</v>
      </c>
      <c r="AI161" s="41"/>
      <c r="AJ161" s="41">
        <v>54</v>
      </c>
      <c r="AK161" s="41"/>
      <c r="AL161" s="41">
        <v>430</v>
      </c>
      <c r="AM161" s="41"/>
      <c r="AN161" s="41"/>
      <c r="AO161" s="41">
        <v>480</v>
      </c>
      <c r="AP161" s="41"/>
      <c r="AQ161" s="41"/>
      <c r="AS161" s="18" t="s">
        <v>184</v>
      </c>
      <c r="AT161" s="18"/>
      <c r="AU161" s="18"/>
      <c r="AV161" s="43" cm="1">
        <f t="array" ref="AV161">INDEX(AL148:AL162,MATCH(AS145,C148:C162,0),0)</f>
        <v>425</v>
      </c>
      <c r="AW161" s="43"/>
      <c r="AX161" s="4" t="s">
        <v>182</v>
      </c>
      <c r="BA161" s="4" t="s">
        <v>185</v>
      </c>
      <c r="BJ161" s="2"/>
    </row>
    <row r="162" spans="2:62">
      <c r="B162" s="1"/>
      <c r="C162" s="38" t="s">
        <v>344</v>
      </c>
      <c r="D162" s="39"/>
      <c r="E162" s="40"/>
      <c r="F162" s="41">
        <v>32</v>
      </c>
      <c r="G162" s="41"/>
      <c r="H162" s="41">
        <v>25.6</v>
      </c>
      <c r="I162" s="41"/>
      <c r="J162" s="44">
        <v>0.5</v>
      </c>
      <c r="K162" s="44"/>
      <c r="L162" s="41">
        <v>32</v>
      </c>
      <c r="M162" s="41"/>
      <c r="N162" s="41">
        <v>2.5</v>
      </c>
      <c r="O162" s="41"/>
      <c r="P162" s="41">
        <v>3.5</v>
      </c>
      <c r="Q162" s="41"/>
      <c r="R162" s="41">
        <v>1.2</v>
      </c>
      <c r="S162" s="38"/>
      <c r="T162" s="38">
        <v>14200</v>
      </c>
      <c r="U162" s="39"/>
      <c r="V162" s="40"/>
      <c r="W162" s="38">
        <v>11800</v>
      </c>
      <c r="X162" s="39"/>
      <c r="Y162" s="40"/>
      <c r="Z162" s="41">
        <v>300</v>
      </c>
      <c r="AA162" s="41"/>
      <c r="AB162" s="41">
        <v>250</v>
      </c>
      <c r="AC162" s="41"/>
      <c r="AD162" s="41">
        <v>650</v>
      </c>
      <c r="AE162" s="41"/>
      <c r="AF162" s="41">
        <v>540</v>
      </c>
      <c r="AG162" s="41"/>
      <c r="AH162" s="41">
        <v>65</v>
      </c>
      <c r="AI162" s="41"/>
      <c r="AJ162" s="41">
        <v>54</v>
      </c>
      <c r="AK162" s="41"/>
      <c r="AL162" s="41">
        <v>440</v>
      </c>
      <c r="AM162" s="41"/>
      <c r="AN162" s="41"/>
      <c r="AO162" s="41">
        <v>490</v>
      </c>
      <c r="AP162" s="41"/>
      <c r="AQ162" s="41"/>
      <c r="AS162" s="18" t="s">
        <v>186</v>
      </c>
      <c r="AT162" s="18"/>
      <c r="AU162" s="18"/>
      <c r="AV162" s="43" cm="1">
        <f t="array" ref="AV162">INDEX(AO148:AO162,MATCH(AS145,C148:C162,0),0)</f>
        <v>460</v>
      </c>
      <c r="AW162" s="43"/>
      <c r="AX162" s="4" t="s">
        <v>182</v>
      </c>
      <c r="BA162" s="4" t="s">
        <v>187</v>
      </c>
      <c r="BJ162" s="2"/>
    </row>
    <row r="163" spans="2:62">
      <c r="B163" s="1"/>
      <c r="BJ163" s="2"/>
    </row>
    <row r="164" spans="2:62">
      <c r="B164" s="1"/>
      <c r="C164" s="57" t="s">
        <v>309</v>
      </c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BJ164" s="2"/>
    </row>
    <row r="165" spans="2:62" ht="12" thickBot="1">
      <c r="B165" s="1"/>
      <c r="C165" s="58" t="s">
        <v>263</v>
      </c>
      <c r="D165" s="58"/>
      <c r="E165" s="58"/>
      <c r="F165" s="58"/>
      <c r="G165" s="58"/>
      <c r="H165" s="58"/>
      <c r="I165" s="58"/>
      <c r="J165" s="58"/>
      <c r="K165" s="58"/>
      <c r="L165" s="58" t="s">
        <v>267</v>
      </c>
      <c r="M165" s="58"/>
      <c r="N165" s="58"/>
      <c r="O165" s="58"/>
      <c r="P165" s="58"/>
      <c r="Q165" s="58"/>
      <c r="R165" s="58" t="s">
        <v>269</v>
      </c>
      <c r="S165" s="58"/>
      <c r="T165" s="58"/>
      <c r="U165" s="58"/>
      <c r="V165" s="58"/>
      <c r="W165" s="58"/>
      <c r="X165" s="58" t="s">
        <v>271</v>
      </c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BJ165" s="2"/>
    </row>
    <row r="166" spans="2:62" ht="12" thickTop="1">
      <c r="B166" s="1"/>
      <c r="C166" s="88" t="s">
        <v>264</v>
      </c>
      <c r="D166" s="88"/>
      <c r="E166" s="88"/>
      <c r="F166" s="88"/>
      <c r="G166" s="88"/>
      <c r="H166" s="88"/>
      <c r="I166" s="88"/>
      <c r="J166" s="88"/>
      <c r="K166" s="88"/>
      <c r="L166" s="44" t="s">
        <v>268</v>
      </c>
      <c r="M166" s="44"/>
      <c r="N166" s="44"/>
      <c r="O166" s="44"/>
      <c r="P166" s="44"/>
      <c r="Q166" s="44"/>
      <c r="R166" s="44" t="s">
        <v>270</v>
      </c>
      <c r="S166" s="44"/>
      <c r="T166" s="44"/>
      <c r="U166" s="44"/>
      <c r="V166" s="44"/>
      <c r="W166" s="44"/>
      <c r="X166" s="44" t="s">
        <v>272</v>
      </c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BJ166" s="2"/>
    </row>
    <row r="167" spans="2:62">
      <c r="B167" s="1"/>
      <c r="C167" s="57" t="s">
        <v>265</v>
      </c>
      <c r="D167" s="57"/>
      <c r="E167" s="57"/>
      <c r="F167" s="57"/>
      <c r="G167" s="57"/>
      <c r="H167" s="57"/>
      <c r="I167" s="57"/>
      <c r="J167" s="57"/>
      <c r="K167" s="57"/>
      <c r="L167" s="41">
        <v>1</v>
      </c>
      <c r="M167" s="41"/>
      <c r="N167" s="41"/>
      <c r="O167" s="41"/>
      <c r="P167" s="41"/>
      <c r="Q167" s="41"/>
      <c r="R167" s="41">
        <v>1</v>
      </c>
      <c r="S167" s="41"/>
      <c r="T167" s="41"/>
      <c r="U167" s="41"/>
      <c r="V167" s="41"/>
      <c r="W167" s="41"/>
      <c r="X167" s="41">
        <v>1</v>
      </c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BJ167" s="2"/>
    </row>
    <row r="168" spans="2:62">
      <c r="B168" s="1"/>
      <c r="C168" s="57" t="s">
        <v>266</v>
      </c>
      <c r="D168" s="57"/>
      <c r="E168" s="57"/>
      <c r="F168" s="57"/>
      <c r="G168" s="57"/>
      <c r="H168" s="57"/>
      <c r="I168" s="57"/>
      <c r="J168" s="57"/>
      <c r="K168" s="57"/>
      <c r="L168" s="41" t="s">
        <v>273</v>
      </c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BJ168" s="2"/>
    </row>
    <row r="169" spans="2:62">
      <c r="B169" s="1"/>
      <c r="C169" s="4" t="s">
        <v>274</v>
      </c>
      <c r="BJ169" s="2"/>
    </row>
    <row r="170" spans="2:62">
      <c r="B170" s="1"/>
      <c r="C170" s="4" t="s">
        <v>275</v>
      </c>
      <c r="BJ170" s="2"/>
    </row>
    <row r="171" spans="2:62">
      <c r="B171" s="1"/>
      <c r="BJ171" s="2"/>
    </row>
    <row r="172" spans="2:62">
      <c r="B172" s="1"/>
      <c r="C172" s="57" t="s">
        <v>310</v>
      </c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BJ172" s="2"/>
    </row>
    <row r="173" spans="2:62" ht="12" thickBot="1">
      <c r="B173" s="1"/>
      <c r="C173" s="58" t="s">
        <v>32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 t="s">
        <v>280</v>
      </c>
      <c r="AA173" s="58"/>
      <c r="BJ173" s="2"/>
    </row>
    <row r="174" spans="2:62" ht="12" thickTop="1">
      <c r="B174" s="1"/>
      <c r="C174" s="103" t="s">
        <v>10</v>
      </c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44">
        <v>1.25</v>
      </c>
      <c r="AA174" s="44"/>
      <c r="BJ174" s="2"/>
    </row>
    <row r="175" spans="2:62">
      <c r="B175" s="1"/>
      <c r="C175" s="102" t="s">
        <v>11</v>
      </c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41">
        <v>1.1499999999999999</v>
      </c>
      <c r="AA175" s="41"/>
      <c r="BJ175" s="2"/>
    </row>
    <row r="176" spans="2:62">
      <c r="B176" s="1"/>
      <c r="C176" s="102" t="s">
        <v>276</v>
      </c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41">
        <v>1.1499999999999999</v>
      </c>
      <c r="AA176" s="41"/>
      <c r="BJ176" s="2"/>
    </row>
    <row r="177" spans="2:62">
      <c r="B177" s="1"/>
      <c r="C177" s="102" t="s">
        <v>40</v>
      </c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41">
        <v>1.1000000000000001</v>
      </c>
      <c r="AA177" s="41"/>
      <c r="BJ177" s="2"/>
    </row>
    <row r="178" spans="2:62">
      <c r="B178" s="1"/>
      <c r="C178" s="102" t="s">
        <v>277</v>
      </c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41">
        <v>1.1499999999999999</v>
      </c>
      <c r="AA178" s="41"/>
      <c r="BJ178" s="2"/>
    </row>
    <row r="179" spans="2:62">
      <c r="B179" s="1"/>
      <c r="C179" s="102" t="s">
        <v>278</v>
      </c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41">
        <v>1.05</v>
      </c>
      <c r="AA179" s="41"/>
      <c r="BJ179" s="2"/>
    </row>
    <row r="180" spans="2:62">
      <c r="B180" s="1"/>
      <c r="C180" s="102" t="s">
        <v>279</v>
      </c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41">
        <v>1.05</v>
      </c>
      <c r="AA180" s="41"/>
      <c r="BJ180" s="2"/>
    </row>
    <row r="181" spans="2:62">
      <c r="B181" s="1"/>
      <c r="C181" s="130" t="s">
        <v>10</v>
      </c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BJ181" s="2"/>
    </row>
    <row r="182" spans="2:62">
      <c r="B182" s="1"/>
      <c r="C182" s="4" t="s">
        <v>303</v>
      </c>
      <c r="E182" s="43" cm="1">
        <f t="array" ref="E182">INDEX(Z174:Z180,MATCH(C181,C174:C180,0),0)</f>
        <v>1.25</v>
      </c>
      <c r="F182" s="43"/>
      <c r="BJ182" s="2"/>
    </row>
    <row r="183" spans="2:62">
      <c r="B183" s="1"/>
      <c r="BJ183" s="2"/>
    </row>
    <row r="184" spans="2:62" ht="11.25" customHeight="1">
      <c r="B184" s="1"/>
      <c r="C184" s="104" t="s">
        <v>282</v>
      </c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L184" s="57" t="s">
        <v>297</v>
      </c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J184" s="2"/>
    </row>
    <row r="185" spans="2:62" ht="12" thickBot="1">
      <c r="B185" s="1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L185" s="58" t="s">
        <v>302</v>
      </c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129" t="s">
        <v>300</v>
      </c>
      <c r="BE185" s="58"/>
      <c r="BJ185" s="2"/>
    </row>
    <row r="186" spans="2:62" ht="11.25" customHeight="1" thickTop="1">
      <c r="B186" s="1"/>
      <c r="C186" s="104" t="s">
        <v>32</v>
      </c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23" t="s">
        <v>312</v>
      </c>
      <c r="AC186" s="123"/>
      <c r="AD186" s="123"/>
      <c r="AE186" s="123" t="s">
        <v>311</v>
      </c>
      <c r="AF186" s="123"/>
      <c r="AG186" s="123"/>
      <c r="AL186" s="88" t="s">
        <v>298</v>
      </c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44" t="s">
        <v>301</v>
      </c>
      <c r="BE186" s="44"/>
      <c r="BJ186" s="2"/>
    </row>
    <row r="187" spans="2:62" ht="12" thickBot="1">
      <c r="B187" s="1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24"/>
      <c r="AC187" s="124"/>
      <c r="AD187" s="124"/>
      <c r="AE187" s="124"/>
      <c r="AF187" s="124"/>
      <c r="AG187" s="124"/>
      <c r="AL187" s="57" t="s">
        <v>299</v>
      </c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41">
        <v>1</v>
      </c>
      <c r="BE187" s="41"/>
      <c r="BJ187" s="2"/>
    </row>
    <row r="188" spans="2:62" ht="12" thickTop="1">
      <c r="B188" s="1"/>
      <c r="C188" s="12"/>
      <c r="D188" s="13" t="s">
        <v>283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9"/>
      <c r="AB188" s="126"/>
      <c r="AC188" s="127"/>
      <c r="AD188" s="128"/>
      <c r="AE188" s="126"/>
      <c r="AF188" s="127"/>
      <c r="AG188" s="128"/>
      <c r="BJ188" s="2"/>
    </row>
    <row r="189" spans="2:62">
      <c r="B189" s="1"/>
      <c r="C189" s="102" t="s">
        <v>284</v>
      </c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41">
        <v>0.65</v>
      </c>
      <c r="AC189" s="41"/>
      <c r="AD189" s="41"/>
      <c r="AE189" s="41">
        <v>0.7</v>
      </c>
      <c r="AF189" s="41"/>
      <c r="AG189" s="41"/>
      <c r="BJ189" s="2"/>
    </row>
    <row r="190" spans="2:62">
      <c r="B190" s="1"/>
      <c r="C190" s="102" t="s">
        <v>285</v>
      </c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41">
        <v>0.65</v>
      </c>
      <c r="AC190" s="41"/>
      <c r="AD190" s="41"/>
      <c r="AE190" s="41">
        <v>0.8</v>
      </c>
      <c r="AF190" s="41"/>
      <c r="AG190" s="41"/>
      <c r="BJ190" s="2"/>
    </row>
    <row r="191" spans="2:62">
      <c r="B191" s="1"/>
      <c r="C191" s="10"/>
      <c r="D191" s="11" t="s">
        <v>286</v>
      </c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31"/>
      <c r="AB191" s="41"/>
      <c r="AC191" s="41"/>
      <c r="AD191" s="41"/>
      <c r="AE191" s="41"/>
      <c r="AF191" s="41"/>
      <c r="AG191" s="41"/>
      <c r="BJ191" s="2"/>
    </row>
    <row r="192" spans="2:62">
      <c r="B192" s="1"/>
      <c r="C192" s="102" t="s">
        <v>287</v>
      </c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41">
        <v>0.65</v>
      </c>
      <c r="AC192" s="41"/>
      <c r="AD192" s="41"/>
      <c r="AE192" s="41">
        <v>0.7</v>
      </c>
      <c r="AF192" s="41"/>
      <c r="AG192" s="41"/>
      <c r="BJ192" s="2"/>
    </row>
    <row r="193" spans="2:62">
      <c r="B193" s="1"/>
      <c r="C193" s="102" t="s">
        <v>288</v>
      </c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41">
        <v>0.5</v>
      </c>
      <c r="AC193" s="41"/>
      <c r="AD193" s="41"/>
      <c r="AE193" s="41">
        <v>0.55000000000000004</v>
      </c>
      <c r="AF193" s="41"/>
      <c r="AG193" s="41"/>
      <c r="BJ193" s="2"/>
    </row>
    <row r="194" spans="2:62">
      <c r="B194" s="1"/>
      <c r="C194" s="102" t="s">
        <v>289</v>
      </c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41">
        <v>0.65</v>
      </c>
      <c r="AC194" s="41"/>
      <c r="AD194" s="41"/>
      <c r="AE194" s="41">
        <v>0.7</v>
      </c>
      <c r="AF194" s="41"/>
      <c r="AG194" s="41"/>
      <c r="BJ194" s="2"/>
    </row>
    <row r="195" spans="2:62">
      <c r="B195" s="1"/>
      <c r="C195" s="10"/>
      <c r="D195" s="11" t="s">
        <v>290</v>
      </c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31"/>
      <c r="AB195" s="41"/>
      <c r="AC195" s="41"/>
      <c r="AD195" s="41"/>
      <c r="AE195" s="41"/>
      <c r="AF195" s="41"/>
      <c r="AG195" s="41"/>
      <c r="BJ195" s="2"/>
    </row>
    <row r="196" spans="2:62">
      <c r="B196" s="1"/>
      <c r="C196" s="102" t="s">
        <v>291</v>
      </c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41">
        <v>0.9</v>
      </c>
      <c r="AC196" s="41"/>
      <c r="AD196" s="41"/>
      <c r="AE196" s="41" t="s">
        <v>260</v>
      </c>
      <c r="AF196" s="41"/>
      <c r="AG196" s="41"/>
      <c r="BJ196" s="2"/>
    </row>
    <row r="197" spans="2:62">
      <c r="B197" s="1"/>
      <c r="C197" s="102" t="s">
        <v>49</v>
      </c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41">
        <v>1</v>
      </c>
      <c r="AC197" s="41"/>
      <c r="AD197" s="41"/>
      <c r="AE197" s="41" t="s">
        <v>260</v>
      </c>
      <c r="AF197" s="41"/>
      <c r="AG197" s="41"/>
      <c r="BJ197" s="2"/>
    </row>
    <row r="198" spans="2:62">
      <c r="B198" s="1"/>
      <c r="C198" s="102" t="s">
        <v>292</v>
      </c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41">
        <v>0.9</v>
      </c>
      <c r="AC198" s="41"/>
      <c r="AD198" s="41"/>
      <c r="AE198" s="41" t="s">
        <v>260</v>
      </c>
      <c r="AF198" s="41"/>
      <c r="AG198" s="41"/>
      <c r="BJ198" s="2"/>
    </row>
    <row r="199" spans="2:62" ht="11.25" customHeight="1">
      <c r="B199" s="1"/>
      <c r="C199" s="97" t="s">
        <v>293</v>
      </c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BJ199" s="2"/>
    </row>
    <row r="200" spans="2:62">
      <c r="B200" s="1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BJ200" s="2"/>
    </row>
    <row r="201" spans="2:62">
      <c r="B201" s="1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BJ201" s="2"/>
    </row>
    <row r="202" spans="2:62">
      <c r="B202" s="1"/>
      <c r="C202" s="70" t="s">
        <v>285</v>
      </c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BJ202" s="2"/>
    </row>
    <row r="203" spans="2:62" ht="11.25" customHeight="1">
      <c r="B203" s="1"/>
      <c r="C203" s="18" t="s">
        <v>294</v>
      </c>
      <c r="D203" s="32"/>
      <c r="E203" s="125" cm="1">
        <f t="array" ref="E203">INDEX(AB189:AB198,MATCH(C202,C189:C198,0),0)</f>
        <v>0.65</v>
      </c>
      <c r="F203" s="125"/>
      <c r="G203" s="4" t="s">
        <v>295</v>
      </c>
      <c r="BJ203" s="2"/>
    </row>
    <row r="204" spans="2:62">
      <c r="B204" s="1"/>
      <c r="C204" s="18" t="s">
        <v>296</v>
      </c>
      <c r="D204" s="32"/>
      <c r="E204" s="125" cm="1">
        <f t="array" ref="E204">INDEX(AE189:AE198,MATCH(C202,C189:C198,0),0)</f>
        <v>0.8</v>
      </c>
      <c r="F204" s="125"/>
      <c r="G204" s="4" t="s">
        <v>295</v>
      </c>
      <c r="BJ204" s="2"/>
    </row>
    <row r="205" spans="2:62" ht="12" thickBot="1">
      <c r="B205" s="33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5"/>
    </row>
  </sheetData>
  <sheetProtection algorithmName="SHA-512" hashValue="FqJgjHe5C9ZfHeWo1zje8sdGS9a8naWmfSTU5m2+671GIFHGonxCywYntlHOakvxTPCstkSgVe8STRokozMVww==" saltValue="+u126rpTb76QpoRsOHqNLA==" spinCount="100000" sheet="1" objects="1" scenarios="1"/>
  <mergeCells count="1489">
    <mergeCell ref="W12:X12"/>
    <mergeCell ref="E204:F204"/>
    <mergeCell ref="C186:AA187"/>
    <mergeCell ref="AB188:AD188"/>
    <mergeCell ref="AE188:AG188"/>
    <mergeCell ref="BD185:BE185"/>
    <mergeCell ref="BD186:BE186"/>
    <mergeCell ref="BD187:BE187"/>
    <mergeCell ref="AL184:BE184"/>
    <mergeCell ref="AL186:BC186"/>
    <mergeCell ref="AL187:BC187"/>
    <mergeCell ref="AL185:BC185"/>
    <mergeCell ref="AB186:AD187"/>
    <mergeCell ref="AB189:AD189"/>
    <mergeCell ref="AB190:AD190"/>
    <mergeCell ref="AB191:AD191"/>
    <mergeCell ref="AB192:AD192"/>
    <mergeCell ref="AB193:AD193"/>
    <mergeCell ref="AB194:AD194"/>
    <mergeCell ref="AB195:AD195"/>
    <mergeCell ref="AB196:AD196"/>
    <mergeCell ref="AB197:AD197"/>
    <mergeCell ref="AB198:AD198"/>
    <mergeCell ref="L165:Q165"/>
    <mergeCell ref="L166:Q166"/>
    <mergeCell ref="R166:W166"/>
    <mergeCell ref="R165:W165"/>
    <mergeCell ref="X165:AH165"/>
    <mergeCell ref="X166:AH166"/>
    <mergeCell ref="C166:K166"/>
    <mergeCell ref="C167:K167"/>
    <mergeCell ref="C168:K168"/>
    <mergeCell ref="L167:Q167"/>
    <mergeCell ref="R167:W167"/>
    <mergeCell ref="X167:AH167"/>
    <mergeCell ref="L168:AH168"/>
    <mergeCell ref="C174:Y174"/>
    <mergeCell ref="C175:Y175"/>
    <mergeCell ref="C202:AA202"/>
    <mergeCell ref="E203:F203"/>
    <mergeCell ref="C181:Y181"/>
    <mergeCell ref="E182:F182"/>
    <mergeCell ref="R58:U58"/>
    <mergeCell ref="BA42:BD42"/>
    <mergeCell ref="BE42:BH42"/>
    <mergeCell ref="AG39:AJ42"/>
    <mergeCell ref="AG43:AJ43"/>
    <mergeCell ref="AK43:AN43"/>
    <mergeCell ref="AO43:AR43"/>
    <mergeCell ref="AS43:AV43"/>
    <mergeCell ref="AW43:AZ43"/>
    <mergeCell ref="C193:AA193"/>
    <mergeCell ref="C194:AA194"/>
    <mergeCell ref="C196:AA196"/>
    <mergeCell ref="C197:AA197"/>
    <mergeCell ref="C198:AA198"/>
    <mergeCell ref="BA43:BD43"/>
    <mergeCell ref="BE43:BH43"/>
    <mergeCell ref="U142:V142"/>
    <mergeCell ref="W142:X142"/>
    <mergeCell ref="C142:D142"/>
    <mergeCell ref="E142:F142"/>
    <mergeCell ref="C176:Y176"/>
    <mergeCell ref="C179:Y179"/>
    <mergeCell ref="C180:Y180"/>
    <mergeCell ref="Z174:AA174"/>
    <mergeCell ref="Z175:AA175"/>
    <mergeCell ref="Z176:AA176"/>
    <mergeCell ref="Z177:AA177"/>
    <mergeCell ref="AE186:AG187"/>
    <mergeCell ref="AE189:AG189"/>
    <mergeCell ref="AE190:AG190"/>
    <mergeCell ref="AE191:AG191"/>
    <mergeCell ref="C165:K165"/>
    <mergeCell ref="K143:L143"/>
    <mergeCell ref="M143:N143"/>
    <mergeCell ref="O143:P143"/>
    <mergeCell ref="Q143:R143"/>
    <mergeCell ref="M142:N142"/>
    <mergeCell ref="O142:P142"/>
    <mergeCell ref="Q142:R142"/>
    <mergeCell ref="K142:L142"/>
    <mergeCell ref="C139:D139"/>
    <mergeCell ref="E139:F139"/>
    <mergeCell ref="G139:H139"/>
    <mergeCell ref="I139:J139"/>
    <mergeCell ref="K139:L139"/>
    <mergeCell ref="M139:N139"/>
    <mergeCell ref="AB141:AD141"/>
    <mergeCell ref="O139:P139"/>
    <mergeCell ref="E141:F141"/>
    <mergeCell ref="G141:H141"/>
    <mergeCell ref="I141:J141"/>
    <mergeCell ref="K141:L141"/>
    <mergeCell ref="M141:N141"/>
    <mergeCell ref="O141:P141"/>
    <mergeCell ref="Q141:R141"/>
    <mergeCell ref="G142:H142"/>
    <mergeCell ref="I142:J142"/>
    <mergeCell ref="AE192:AG192"/>
    <mergeCell ref="AE193:AG193"/>
    <mergeCell ref="AE194:AG194"/>
    <mergeCell ref="AE195:AG195"/>
    <mergeCell ref="AE196:AG196"/>
    <mergeCell ref="AE197:AG197"/>
    <mergeCell ref="AE198:AG198"/>
    <mergeCell ref="C184:AG185"/>
    <mergeCell ref="C199:AG201"/>
    <mergeCell ref="C164:AH164"/>
    <mergeCell ref="Z179:AA179"/>
    <mergeCell ref="Z180:AA180"/>
    <mergeCell ref="Z173:AA173"/>
    <mergeCell ref="C173:Y173"/>
    <mergeCell ref="C172:AA172"/>
    <mergeCell ref="AT77:AV77"/>
    <mergeCell ref="C189:AA189"/>
    <mergeCell ref="C190:AA190"/>
    <mergeCell ref="C192:AA192"/>
    <mergeCell ref="C140:D140"/>
    <mergeCell ref="E140:F140"/>
    <mergeCell ref="G140:H140"/>
    <mergeCell ref="I140:J140"/>
    <mergeCell ref="K140:L140"/>
    <mergeCell ref="C143:D143"/>
    <mergeCell ref="E143:F143"/>
    <mergeCell ref="G143:H143"/>
    <mergeCell ref="Z178:AA178"/>
    <mergeCell ref="C141:D141"/>
    <mergeCell ref="C177:Y177"/>
    <mergeCell ref="C178:Y178"/>
    <mergeCell ref="I143:J143"/>
    <mergeCell ref="Z24:AC24"/>
    <mergeCell ref="AG26:BH26"/>
    <mergeCell ref="AI44:AJ44"/>
    <mergeCell ref="AI45:AJ45"/>
    <mergeCell ref="AK34:AN38"/>
    <mergeCell ref="AO34:AR38"/>
    <mergeCell ref="AS34:AV38"/>
    <mergeCell ref="AW34:AZ38"/>
    <mergeCell ref="BA34:BD38"/>
    <mergeCell ref="BE34:BH38"/>
    <mergeCell ref="AK39:AN39"/>
    <mergeCell ref="AO39:AR39"/>
    <mergeCell ref="AS39:AV39"/>
    <mergeCell ref="AW39:AZ39"/>
    <mergeCell ref="BA39:BD39"/>
    <mergeCell ref="BE39:BH39"/>
    <mergeCell ref="AG34:AJ38"/>
    <mergeCell ref="AK41:AN41"/>
    <mergeCell ref="AO41:AR41"/>
    <mergeCell ref="AS41:AV41"/>
    <mergeCell ref="AW41:AZ41"/>
    <mergeCell ref="BA41:BD41"/>
    <mergeCell ref="BE41:BH41"/>
    <mergeCell ref="AG33:AJ33"/>
    <mergeCell ref="AK30:AN32"/>
    <mergeCell ref="AS42:AV42"/>
    <mergeCell ref="AW42:AZ42"/>
    <mergeCell ref="AO42:AR42"/>
    <mergeCell ref="AS30:AV32"/>
    <mergeCell ref="AW30:AZ32"/>
    <mergeCell ref="BA30:BD32"/>
    <mergeCell ref="BE30:BH32"/>
    <mergeCell ref="AS27:AZ29"/>
    <mergeCell ref="BA27:BH29"/>
    <mergeCell ref="AG27:AJ32"/>
    <mergeCell ref="AK27:AR29"/>
    <mergeCell ref="AK33:AN33"/>
    <mergeCell ref="AO33:AR33"/>
    <mergeCell ref="AS33:AV33"/>
    <mergeCell ref="AW33:AZ33"/>
    <mergeCell ref="BA33:BD33"/>
    <mergeCell ref="BE33:BH33"/>
    <mergeCell ref="S143:T143"/>
    <mergeCell ref="U143:V143"/>
    <mergeCell ref="W143:X143"/>
    <mergeCell ref="Y143:AA143"/>
    <mergeCell ref="Y140:AA140"/>
    <mergeCell ref="AB143:AD143"/>
    <mergeCell ref="Y142:AA142"/>
    <mergeCell ref="AB142:AD142"/>
    <mergeCell ref="S142:T142"/>
    <mergeCell ref="AB140:AD140"/>
    <mergeCell ref="S140:T140"/>
    <mergeCell ref="U140:V140"/>
    <mergeCell ref="W140:X140"/>
    <mergeCell ref="S141:T141"/>
    <mergeCell ref="U141:V141"/>
    <mergeCell ref="W141:X141"/>
    <mergeCell ref="Y141:AA141"/>
    <mergeCell ref="AB126:AD126"/>
    <mergeCell ref="AO30:AR32"/>
    <mergeCell ref="M140:N140"/>
    <mergeCell ref="O140:P140"/>
    <mergeCell ref="Q140:R140"/>
    <mergeCell ref="S139:T139"/>
    <mergeCell ref="U139:V139"/>
    <mergeCell ref="W139:X139"/>
    <mergeCell ref="Y139:AA139"/>
    <mergeCell ref="AB139:AD139"/>
    <mergeCell ref="M134:N134"/>
    <mergeCell ref="O134:P134"/>
    <mergeCell ref="Q134:R134"/>
    <mergeCell ref="S133:T133"/>
    <mergeCell ref="U133:V133"/>
    <mergeCell ref="W133:X133"/>
    <mergeCell ref="Y133:AA133"/>
    <mergeCell ref="M130:N130"/>
    <mergeCell ref="O130:P130"/>
    <mergeCell ref="Q130:R130"/>
    <mergeCell ref="S129:T129"/>
    <mergeCell ref="U129:V129"/>
    <mergeCell ref="W129:X129"/>
    <mergeCell ref="Y129:AA129"/>
    <mergeCell ref="M128:N128"/>
    <mergeCell ref="O128:P128"/>
    <mergeCell ref="Q128:R128"/>
    <mergeCell ref="W127:X127"/>
    <mergeCell ref="Y127:AA127"/>
    <mergeCell ref="AK42:AN42"/>
    <mergeCell ref="V58:Z58"/>
    <mergeCell ref="AA58:AD58"/>
    <mergeCell ref="AB127:AD127"/>
    <mergeCell ref="C138:D138"/>
    <mergeCell ref="E138:F138"/>
    <mergeCell ref="G138:H138"/>
    <mergeCell ref="I138:J138"/>
    <mergeCell ref="K138:L138"/>
    <mergeCell ref="Y138:AA138"/>
    <mergeCell ref="AB138:AD138"/>
    <mergeCell ref="S138:T138"/>
    <mergeCell ref="U138:V138"/>
    <mergeCell ref="W138:X138"/>
    <mergeCell ref="Q139:R139"/>
    <mergeCell ref="C136:D136"/>
    <mergeCell ref="E136:F136"/>
    <mergeCell ref="G136:H136"/>
    <mergeCell ref="I136:J136"/>
    <mergeCell ref="K136:L136"/>
    <mergeCell ref="Y136:AA136"/>
    <mergeCell ref="AB136:AD136"/>
    <mergeCell ref="S136:T136"/>
    <mergeCell ref="U136:V136"/>
    <mergeCell ref="W136:X136"/>
    <mergeCell ref="Q138:R138"/>
    <mergeCell ref="S137:T137"/>
    <mergeCell ref="U137:V137"/>
    <mergeCell ref="W137:X137"/>
    <mergeCell ref="M138:N138"/>
    <mergeCell ref="O138:P138"/>
    <mergeCell ref="C135:D135"/>
    <mergeCell ref="E135:F135"/>
    <mergeCell ref="G135:H135"/>
    <mergeCell ref="I135:J135"/>
    <mergeCell ref="K135:L135"/>
    <mergeCell ref="M135:N135"/>
    <mergeCell ref="AB137:AD137"/>
    <mergeCell ref="O135:P135"/>
    <mergeCell ref="Q135:R135"/>
    <mergeCell ref="Y137:AA137"/>
    <mergeCell ref="C137:D137"/>
    <mergeCell ref="E137:F137"/>
    <mergeCell ref="G137:H137"/>
    <mergeCell ref="I137:J137"/>
    <mergeCell ref="K137:L137"/>
    <mergeCell ref="M137:N137"/>
    <mergeCell ref="O137:P137"/>
    <mergeCell ref="Q137:R137"/>
    <mergeCell ref="M136:N136"/>
    <mergeCell ref="O136:P136"/>
    <mergeCell ref="Q136:R136"/>
    <mergeCell ref="S135:T135"/>
    <mergeCell ref="U135:V135"/>
    <mergeCell ref="W135:X135"/>
    <mergeCell ref="Y135:AA135"/>
    <mergeCell ref="AB135:AD135"/>
    <mergeCell ref="C134:D134"/>
    <mergeCell ref="E134:F134"/>
    <mergeCell ref="G134:H134"/>
    <mergeCell ref="I134:J134"/>
    <mergeCell ref="K134:L134"/>
    <mergeCell ref="Y134:AA134"/>
    <mergeCell ref="AB134:AD134"/>
    <mergeCell ref="S134:T134"/>
    <mergeCell ref="U134:V134"/>
    <mergeCell ref="W134:X134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C132:D132"/>
    <mergeCell ref="E132:F132"/>
    <mergeCell ref="G132:H132"/>
    <mergeCell ref="I132:J132"/>
    <mergeCell ref="K132:L132"/>
    <mergeCell ref="Y132:AA132"/>
    <mergeCell ref="AB132:AD132"/>
    <mergeCell ref="S132:T132"/>
    <mergeCell ref="U132:V132"/>
    <mergeCell ref="W132:X132"/>
    <mergeCell ref="C131:D131"/>
    <mergeCell ref="E131:F131"/>
    <mergeCell ref="G131:H131"/>
    <mergeCell ref="I131:J131"/>
    <mergeCell ref="K131:L131"/>
    <mergeCell ref="M131:N131"/>
    <mergeCell ref="AB133:AD133"/>
    <mergeCell ref="O131:P131"/>
    <mergeCell ref="Q131:R131"/>
    <mergeCell ref="M132:N132"/>
    <mergeCell ref="O132:P132"/>
    <mergeCell ref="Q132:R132"/>
    <mergeCell ref="S131:T131"/>
    <mergeCell ref="U131:V131"/>
    <mergeCell ref="W131:X131"/>
    <mergeCell ref="Y131:AA131"/>
    <mergeCell ref="AB131:AD131"/>
    <mergeCell ref="C130:D130"/>
    <mergeCell ref="E130:F130"/>
    <mergeCell ref="G130:H130"/>
    <mergeCell ref="I130:J130"/>
    <mergeCell ref="K130:L130"/>
    <mergeCell ref="Y130:AA130"/>
    <mergeCell ref="AB130:AD130"/>
    <mergeCell ref="S130:T130"/>
    <mergeCell ref="U130:V130"/>
    <mergeCell ref="W130:X130"/>
    <mergeCell ref="C129:D129"/>
    <mergeCell ref="E129:F129"/>
    <mergeCell ref="G129:H129"/>
    <mergeCell ref="I129:J129"/>
    <mergeCell ref="K129:L129"/>
    <mergeCell ref="M129:N129"/>
    <mergeCell ref="O129:P129"/>
    <mergeCell ref="Q129:R129"/>
    <mergeCell ref="C128:D128"/>
    <mergeCell ref="E128:F128"/>
    <mergeCell ref="G128:H128"/>
    <mergeCell ref="I128:J128"/>
    <mergeCell ref="K128:L128"/>
    <mergeCell ref="Y128:AA128"/>
    <mergeCell ref="AB128:AD128"/>
    <mergeCell ref="S128:T128"/>
    <mergeCell ref="U128:V128"/>
    <mergeCell ref="W128:X128"/>
    <mergeCell ref="AB129:AD129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S127:T127"/>
    <mergeCell ref="U127:V127"/>
    <mergeCell ref="W126:X126"/>
    <mergeCell ref="Y126:AA126"/>
    <mergeCell ref="C126:D126"/>
    <mergeCell ref="E126:F126"/>
    <mergeCell ref="G126:H126"/>
    <mergeCell ref="I126:J126"/>
    <mergeCell ref="K126:L126"/>
    <mergeCell ref="M126:N126"/>
    <mergeCell ref="C124:D124"/>
    <mergeCell ref="E124:F124"/>
    <mergeCell ref="G124:H124"/>
    <mergeCell ref="I124:J124"/>
    <mergeCell ref="K124:L124"/>
    <mergeCell ref="M124:N124"/>
    <mergeCell ref="C122:D122"/>
    <mergeCell ref="AB122:AD122"/>
    <mergeCell ref="C123:D123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O122:P122"/>
    <mergeCell ref="Q122:R122"/>
    <mergeCell ref="S122:T122"/>
    <mergeCell ref="U122:V122"/>
    <mergeCell ref="W122:X122"/>
    <mergeCell ref="Y122:AA122"/>
    <mergeCell ref="AB124:AD124"/>
    <mergeCell ref="E122:F122"/>
    <mergeCell ref="G122:H122"/>
    <mergeCell ref="I122:J122"/>
    <mergeCell ref="K122:L122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S121:T121"/>
    <mergeCell ref="O126:P126"/>
    <mergeCell ref="Q126:R126"/>
    <mergeCell ref="S126:T126"/>
    <mergeCell ref="U126:V126"/>
    <mergeCell ref="O124:P124"/>
    <mergeCell ref="M122:N122"/>
    <mergeCell ref="G120:H120"/>
    <mergeCell ref="I120:J120"/>
    <mergeCell ref="K120:L120"/>
    <mergeCell ref="M120:N120"/>
    <mergeCell ref="AB120:AD120"/>
    <mergeCell ref="O120:P120"/>
    <mergeCell ref="Q120:R120"/>
    <mergeCell ref="S120:T120"/>
    <mergeCell ref="U120:V120"/>
    <mergeCell ref="W120:X120"/>
    <mergeCell ref="Y120:AA120"/>
    <mergeCell ref="Q124:R124"/>
    <mergeCell ref="S124:T124"/>
    <mergeCell ref="U124:V124"/>
    <mergeCell ref="W124:X124"/>
    <mergeCell ref="Y124:AA124"/>
    <mergeCell ref="U123:V123"/>
    <mergeCell ref="W123:X123"/>
    <mergeCell ref="Y123:AA123"/>
    <mergeCell ref="AB123:AD123"/>
    <mergeCell ref="I119:J119"/>
    <mergeCell ref="K119:L119"/>
    <mergeCell ref="M119:N119"/>
    <mergeCell ref="O119:P119"/>
    <mergeCell ref="U121:V121"/>
    <mergeCell ref="W121:X121"/>
    <mergeCell ref="Y121:AA121"/>
    <mergeCell ref="AB121:AD121"/>
    <mergeCell ref="Q119:R119"/>
    <mergeCell ref="S119:T119"/>
    <mergeCell ref="C118:D118"/>
    <mergeCell ref="E118:F118"/>
    <mergeCell ref="G118:H118"/>
    <mergeCell ref="I118:J118"/>
    <mergeCell ref="K118:L118"/>
    <mergeCell ref="M118:N118"/>
    <mergeCell ref="AB118:AD118"/>
    <mergeCell ref="O118:P118"/>
    <mergeCell ref="Q118:R118"/>
    <mergeCell ref="S118:T118"/>
    <mergeCell ref="U118:V118"/>
    <mergeCell ref="W118:X118"/>
    <mergeCell ref="Y118:AA118"/>
    <mergeCell ref="U119:V119"/>
    <mergeCell ref="W119:X119"/>
    <mergeCell ref="Y119:AA119"/>
    <mergeCell ref="AB119:AD119"/>
    <mergeCell ref="C119:D119"/>
    <mergeCell ref="E119:F119"/>
    <mergeCell ref="G119:H119"/>
    <mergeCell ref="C120:D120"/>
    <mergeCell ref="E120:F120"/>
    <mergeCell ref="AB116:AD116"/>
    <mergeCell ref="C117:D117"/>
    <mergeCell ref="E117:F117"/>
    <mergeCell ref="G117:H117"/>
    <mergeCell ref="I117:J117"/>
    <mergeCell ref="K117:L117"/>
    <mergeCell ref="M117:N117"/>
    <mergeCell ref="O117:P117"/>
    <mergeCell ref="Q117:R117"/>
    <mergeCell ref="S117:T117"/>
    <mergeCell ref="O116:P116"/>
    <mergeCell ref="Q116:R116"/>
    <mergeCell ref="S116:T116"/>
    <mergeCell ref="U116:V116"/>
    <mergeCell ref="W116:X116"/>
    <mergeCell ref="Y116:AA116"/>
    <mergeCell ref="C116:D116"/>
    <mergeCell ref="E116:F116"/>
    <mergeCell ref="G116:H116"/>
    <mergeCell ref="I116:J116"/>
    <mergeCell ref="K116:L116"/>
    <mergeCell ref="M116:N116"/>
    <mergeCell ref="U117:V117"/>
    <mergeCell ref="W117:X117"/>
    <mergeCell ref="Y117:AA117"/>
    <mergeCell ref="AB117:AD117"/>
    <mergeCell ref="U115:V115"/>
    <mergeCell ref="W115:X115"/>
    <mergeCell ref="Y115:AA115"/>
    <mergeCell ref="AB115:AD115"/>
    <mergeCell ref="C95:D96"/>
    <mergeCell ref="AB114:AD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S115:T115"/>
    <mergeCell ref="O114:P114"/>
    <mergeCell ref="Q114:R114"/>
    <mergeCell ref="S114:T114"/>
    <mergeCell ref="U114:V114"/>
    <mergeCell ref="W114:X114"/>
    <mergeCell ref="Y114:AA114"/>
    <mergeCell ref="U113:V113"/>
    <mergeCell ref="AB110:AD110"/>
    <mergeCell ref="W113:X113"/>
    <mergeCell ref="Y113:AA113"/>
    <mergeCell ref="AB113:AD113"/>
    <mergeCell ref="C114:D114"/>
    <mergeCell ref="E114:F114"/>
    <mergeCell ref="G114:H114"/>
    <mergeCell ref="I114:J114"/>
    <mergeCell ref="K114:L114"/>
    <mergeCell ref="M114:N114"/>
    <mergeCell ref="C113:D113"/>
    <mergeCell ref="E113:F113"/>
    <mergeCell ref="G113:H113"/>
    <mergeCell ref="I113:J113"/>
    <mergeCell ref="K113:L113"/>
    <mergeCell ref="M113:N113"/>
    <mergeCell ref="O113:P113"/>
    <mergeCell ref="Q113:R113"/>
    <mergeCell ref="S113:T113"/>
    <mergeCell ref="C111:D111"/>
    <mergeCell ref="E111:F111"/>
    <mergeCell ref="G111:H111"/>
    <mergeCell ref="I111:J111"/>
    <mergeCell ref="K111:L111"/>
    <mergeCell ref="M111:N111"/>
    <mergeCell ref="AB109:AD109"/>
    <mergeCell ref="C110:D110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O109:P109"/>
    <mergeCell ref="Q109:R109"/>
    <mergeCell ref="S109:T109"/>
    <mergeCell ref="U109:V109"/>
    <mergeCell ref="W109:X109"/>
    <mergeCell ref="Y109:AA109"/>
    <mergeCell ref="AB111:AD111"/>
    <mergeCell ref="O111:P111"/>
    <mergeCell ref="Q111:R111"/>
    <mergeCell ref="S111:T111"/>
    <mergeCell ref="U111:V111"/>
    <mergeCell ref="W111:X111"/>
    <mergeCell ref="Y111:AA111"/>
    <mergeCell ref="U110:V110"/>
    <mergeCell ref="W110:X110"/>
    <mergeCell ref="Y110:AA110"/>
    <mergeCell ref="U108:V108"/>
    <mergeCell ref="W108:X108"/>
    <mergeCell ref="Y108:AA108"/>
    <mergeCell ref="AB108:AD108"/>
    <mergeCell ref="C109:D109"/>
    <mergeCell ref="E109:F109"/>
    <mergeCell ref="G109:H109"/>
    <mergeCell ref="I109:J109"/>
    <mergeCell ref="K109:L109"/>
    <mergeCell ref="M109:N109"/>
    <mergeCell ref="C108:D108"/>
    <mergeCell ref="E108:F108"/>
    <mergeCell ref="G108:H108"/>
    <mergeCell ref="I108:J108"/>
    <mergeCell ref="K108:L108"/>
    <mergeCell ref="M108:N108"/>
    <mergeCell ref="O108:P108"/>
    <mergeCell ref="Q108:R108"/>
    <mergeCell ref="S108:T108"/>
    <mergeCell ref="C107:D107"/>
    <mergeCell ref="E107:F107"/>
    <mergeCell ref="G107:H107"/>
    <mergeCell ref="I107:J107"/>
    <mergeCell ref="K107:L107"/>
    <mergeCell ref="M107:N107"/>
    <mergeCell ref="AB107:AD107"/>
    <mergeCell ref="O107:P107"/>
    <mergeCell ref="Q107:R107"/>
    <mergeCell ref="S107:T107"/>
    <mergeCell ref="U107:V107"/>
    <mergeCell ref="W107:X107"/>
    <mergeCell ref="Y107:AA107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S106:T106"/>
    <mergeCell ref="U106:V106"/>
    <mergeCell ref="W106:X106"/>
    <mergeCell ref="Y106:AA106"/>
    <mergeCell ref="AB106:AD106"/>
    <mergeCell ref="Y104:AA104"/>
    <mergeCell ref="AB104:AD104"/>
    <mergeCell ref="C105:D105"/>
    <mergeCell ref="E105:F105"/>
    <mergeCell ref="G105:H105"/>
    <mergeCell ref="I105:J105"/>
    <mergeCell ref="K105:L105"/>
    <mergeCell ref="M105:N105"/>
    <mergeCell ref="AB105:AD105"/>
    <mergeCell ref="O105:P105"/>
    <mergeCell ref="Q105:R105"/>
    <mergeCell ref="S105:T105"/>
    <mergeCell ref="U105:V105"/>
    <mergeCell ref="W105:X105"/>
    <mergeCell ref="Y105:AA105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W104:X104"/>
    <mergeCell ref="V90:W90"/>
    <mergeCell ref="X90:Y90"/>
    <mergeCell ref="Z90:AA90"/>
    <mergeCell ref="X85:Y85"/>
    <mergeCell ref="Z85:AA85"/>
    <mergeCell ref="X86:Y86"/>
    <mergeCell ref="C102:D102"/>
    <mergeCell ref="E102:F102"/>
    <mergeCell ref="G102:H102"/>
    <mergeCell ref="M100:N100"/>
    <mergeCell ref="O100:P100"/>
    <mergeCell ref="Q100:R100"/>
    <mergeCell ref="S100:T100"/>
    <mergeCell ref="I102:J102"/>
    <mergeCell ref="K102:L102"/>
    <mergeCell ref="M102:N102"/>
    <mergeCell ref="O102:P102"/>
    <mergeCell ref="Q102:R102"/>
    <mergeCell ref="S102:T102"/>
    <mergeCell ref="U100:V100"/>
    <mergeCell ref="W100:X100"/>
    <mergeCell ref="Y100:AA100"/>
    <mergeCell ref="U102:V102"/>
    <mergeCell ref="Y101:AA101"/>
    <mergeCell ref="C100:D100"/>
    <mergeCell ref="E100:F100"/>
    <mergeCell ref="G100:H100"/>
    <mergeCell ref="BA74:BC74"/>
    <mergeCell ref="BD74:BF74"/>
    <mergeCell ref="C79:U79"/>
    <mergeCell ref="C81:U81"/>
    <mergeCell ref="C82:U82"/>
    <mergeCell ref="X79:Y79"/>
    <mergeCell ref="Z79:AA79"/>
    <mergeCell ref="X81:Y81"/>
    <mergeCell ref="Z81:AA81"/>
    <mergeCell ref="C89:U89"/>
    <mergeCell ref="C90:U90"/>
    <mergeCell ref="C91:U91"/>
    <mergeCell ref="C92:U92"/>
    <mergeCell ref="C93:U93"/>
    <mergeCell ref="V79:W79"/>
    <mergeCell ref="V81:W81"/>
    <mergeCell ref="V82:W82"/>
    <mergeCell ref="V85:W85"/>
    <mergeCell ref="V88:W88"/>
    <mergeCell ref="C83:U83"/>
    <mergeCell ref="C84:U84"/>
    <mergeCell ref="C85:U85"/>
    <mergeCell ref="C86:U86"/>
    <mergeCell ref="C87:U87"/>
    <mergeCell ref="C88:U88"/>
    <mergeCell ref="V86:W86"/>
    <mergeCell ref="V93:W93"/>
    <mergeCell ref="Z86:AA86"/>
    <mergeCell ref="V87:W87"/>
    <mergeCell ref="X87:Y87"/>
    <mergeCell ref="Z87:AA87"/>
    <mergeCell ref="X82:Y82"/>
    <mergeCell ref="BA69:BC69"/>
    <mergeCell ref="BD69:BF69"/>
    <mergeCell ref="AX66:AZ66"/>
    <mergeCell ref="BA66:BC66"/>
    <mergeCell ref="BD66:BF66"/>
    <mergeCell ref="AX67:AZ67"/>
    <mergeCell ref="BA67:BC67"/>
    <mergeCell ref="BD67:BF67"/>
    <mergeCell ref="AX72:AZ72"/>
    <mergeCell ref="BA72:BC72"/>
    <mergeCell ref="BD72:BF72"/>
    <mergeCell ref="AX73:AZ73"/>
    <mergeCell ref="BA73:BC73"/>
    <mergeCell ref="BD73:BF73"/>
    <mergeCell ref="AX70:AZ70"/>
    <mergeCell ref="BA70:BC70"/>
    <mergeCell ref="BD70:BF70"/>
    <mergeCell ref="AX71:AZ71"/>
    <mergeCell ref="BA71:BC71"/>
    <mergeCell ref="BD71:BF71"/>
    <mergeCell ref="AX64:AZ64"/>
    <mergeCell ref="BA64:BC64"/>
    <mergeCell ref="BD64:BF64"/>
    <mergeCell ref="AX65:AZ65"/>
    <mergeCell ref="BA65:BC65"/>
    <mergeCell ref="BD65:BF65"/>
    <mergeCell ref="AX62:AZ62"/>
    <mergeCell ref="BA62:BC62"/>
    <mergeCell ref="BD62:BF62"/>
    <mergeCell ref="AX63:AZ63"/>
    <mergeCell ref="BA63:BC63"/>
    <mergeCell ref="BD63:BF63"/>
    <mergeCell ref="AX68:AZ68"/>
    <mergeCell ref="BA68:BC68"/>
    <mergeCell ref="BD68:BF68"/>
    <mergeCell ref="BA61:BC61"/>
    <mergeCell ref="BD61:BF61"/>
    <mergeCell ref="AQ74:AW74"/>
    <mergeCell ref="AI72:AP74"/>
    <mergeCell ref="AQ68:AW68"/>
    <mergeCell ref="AI69:AP71"/>
    <mergeCell ref="AQ70:AW70"/>
    <mergeCell ref="AQ71:AW71"/>
    <mergeCell ref="AQ73:AW73"/>
    <mergeCell ref="AQ72:AW72"/>
    <mergeCell ref="AQ51:AW51"/>
    <mergeCell ref="AQ53:AW53"/>
    <mergeCell ref="AQ54:AW54"/>
    <mergeCell ref="AQ58:AW58"/>
    <mergeCell ref="AQ61:AW61"/>
    <mergeCell ref="AQ66:AW66"/>
    <mergeCell ref="AQ69:AW69"/>
    <mergeCell ref="AI66:AP68"/>
    <mergeCell ref="AX56:AZ56"/>
    <mergeCell ref="AX57:AZ57"/>
    <mergeCell ref="AX54:AZ54"/>
    <mergeCell ref="AX55:AZ55"/>
    <mergeCell ref="AX60:AZ60"/>
    <mergeCell ref="AX61:AZ61"/>
    <mergeCell ref="AX58:AZ58"/>
    <mergeCell ref="AX59:AZ59"/>
    <mergeCell ref="AX69:AZ69"/>
    <mergeCell ref="AX74:AZ74"/>
    <mergeCell ref="AQ64:AW64"/>
    <mergeCell ref="AQ65:AW65"/>
    <mergeCell ref="AQ52:AW52"/>
    <mergeCell ref="AI52:AP53"/>
    <mergeCell ref="AI54:AP57"/>
    <mergeCell ref="AQ55:AW55"/>
    <mergeCell ref="AQ57:AW57"/>
    <mergeCell ref="AQ56:AW56"/>
    <mergeCell ref="AI58:AP60"/>
    <mergeCell ref="AQ59:AW59"/>
    <mergeCell ref="AQ50:AW50"/>
    <mergeCell ref="BD51:BF51"/>
    <mergeCell ref="AX52:AZ52"/>
    <mergeCell ref="BA52:BC52"/>
    <mergeCell ref="BD52:BF52"/>
    <mergeCell ref="AX53:AZ53"/>
    <mergeCell ref="BA53:BC53"/>
    <mergeCell ref="BD53:BF53"/>
    <mergeCell ref="BA56:BC56"/>
    <mergeCell ref="BD56:BF56"/>
    <mergeCell ref="BA57:BC57"/>
    <mergeCell ref="BD57:BF57"/>
    <mergeCell ref="BA54:BC54"/>
    <mergeCell ref="BD54:BF54"/>
    <mergeCell ref="BA55:BC55"/>
    <mergeCell ref="BD55:BF55"/>
    <mergeCell ref="BA60:BC60"/>
    <mergeCell ref="BD60:BF60"/>
    <mergeCell ref="BA58:BC58"/>
    <mergeCell ref="BD58:BF58"/>
    <mergeCell ref="BA59:BC59"/>
    <mergeCell ref="BD59:BF59"/>
    <mergeCell ref="AI47:BF47"/>
    <mergeCell ref="BD50:BF50"/>
    <mergeCell ref="AX51:AZ51"/>
    <mergeCell ref="BA51:BC51"/>
    <mergeCell ref="AA71:AD71"/>
    <mergeCell ref="D72:H73"/>
    <mergeCell ref="I72:N72"/>
    <mergeCell ref="O72:Q72"/>
    <mergeCell ref="R72:U72"/>
    <mergeCell ref="V72:Z72"/>
    <mergeCell ref="AA72:AD72"/>
    <mergeCell ref="I73:N73"/>
    <mergeCell ref="O73:Q73"/>
    <mergeCell ref="R73:U73"/>
    <mergeCell ref="D70:H71"/>
    <mergeCell ref="I70:N70"/>
    <mergeCell ref="O70:Q70"/>
    <mergeCell ref="R70:U70"/>
    <mergeCell ref="V70:Z70"/>
    <mergeCell ref="AX49:AZ49"/>
    <mergeCell ref="BA49:BC49"/>
    <mergeCell ref="BD49:BF49"/>
    <mergeCell ref="AI48:AP49"/>
    <mergeCell ref="AQ48:AW49"/>
    <mergeCell ref="AX48:BF48"/>
    <mergeCell ref="AX50:AZ50"/>
    <mergeCell ref="BA50:BC50"/>
    <mergeCell ref="AQ67:AW67"/>
    <mergeCell ref="AQ60:AW60"/>
    <mergeCell ref="AI61:AP65"/>
    <mergeCell ref="AQ62:AW62"/>
    <mergeCell ref="AQ63:AW63"/>
    <mergeCell ref="AA70:AD70"/>
    <mergeCell ref="I71:N71"/>
    <mergeCell ref="O71:Q71"/>
    <mergeCell ref="R71:U71"/>
    <mergeCell ref="V71:Z71"/>
    <mergeCell ref="O69:Q69"/>
    <mergeCell ref="R68:U68"/>
    <mergeCell ref="V68:Z68"/>
    <mergeCell ref="AA68:AD68"/>
    <mergeCell ref="R69:U69"/>
    <mergeCell ref="V69:Z69"/>
    <mergeCell ref="AA69:AD69"/>
    <mergeCell ref="V73:Z73"/>
    <mergeCell ref="AA73:AD73"/>
    <mergeCell ref="I49:N49"/>
    <mergeCell ref="AI50:AP50"/>
    <mergeCell ref="AI51:AP51"/>
    <mergeCell ref="I54:N54"/>
    <mergeCell ref="O54:Q54"/>
    <mergeCell ref="I55:N55"/>
    <mergeCell ref="O55:Q55"/>
    <mergeCell ref="I50:N50"/>
    <mergeCell ref="I51:N51"/>
    <mergeCell ref="I52:N52"/>
    <mergeCell ref="R53:U53"/>
    <mergeCell ref="V53:Z53"/>
    <mergeCell ref="AA53:AD53"/>
    <mergeCell ref="R54:U54"/>
    <mergeCell ref="V54:Z54"/>
    <mergeCell ref="AA54:AD54"/>
    <mergeCell ref="R55:U55"/>
    <mergeCell ref="V55:Z55"/>
    <mergeCell ref="R63:U63"/>
    <mergeCell ref="V63:Z63"/>
    <mergeCell ref="AA63:AD63"/>
    <mergeCell ref="R64:U64"/>
    <mergeCell ref="V64:Z64"/>
    <mergeCell ref="AA64:AD64"/>
    <mergeCell ref="AA65:AD65"/>
    <mergeCell ref="AA66:AD66"/>
    <mergeCell ref="AA67:AD67"/>
    <mergeCell ref="D68:H69"/>
    <mergeCell ref="I68:N68"/>
    <mergeCell ref="O68:Q68"/>
    <mergeCell ref="I69:N69"/>
    <mergeCell ref="R65:U65"/>
    <mergeCell ref="R66:U66"/>
    <mergeCell ref="R67:U67"/>
    <mergeCell ref="V65:Z65"/>
    <mergeCell ref="V66:Z66"/>
    <mergeCell ref="V67:Z67"/>
    <mergeCell ref="I65:N65"/>
    <mergeCell ref="O65:Q65"/>
    <mergeCell ref="I66:N66"/>
    <mergeCell ref="O66:Q66"/>
    <mergeCell ref="I67:N67"/>
    <mergeCell ref="O67:Q67"/>
    <mergeCell ref="D50:H52"/>
    <mergeCell ref="O61:Q61"/>
    <mergeCell ref="I56:N56"/>
    <mergeCell ref="O56:Q56"/>
    <mergeCell ref="I57:N57"/>
    <mergeCell ref="O57:Q57"/>
    <mergeCell ref="I53:N53"/>
    <mergeCell ref="O53:Q53"/>
    <mergeCell ref="O51:Q51"/>
    <mergeCell ref="O52:Q52"/>
    <mergeCell ref="D62:H64"/>
    <mergeCell ref="I62:N62"/>
    <mergeCell ref="O62:Q62"/>
    <mergeCell ref="I63:N63"/>
    <mergeCell ref="O63:Q63"/>
    <mergeCell ref="I64:N64"/>
    <mergeCell ref="O64:Q64"/>
    <mergeCell ref="D56:H58"/>
    <mergeCell ref="I58:N58"/>
    <mergeCell ref="O58:Q58"/>
    <mergeCell ref="F33:L33"/>
    <mergeCell ref="F34:L34"/>
    <mergeCell ref="M32:AB32"/>
    <mergeCell ref="M33:AB33"/>
    <mergeCell ref="M34:AB34"/>
    <mergeCell ref="F29:L31"/>
    <mergeCell ref="C29:E31"/>
    <mergeCell ref="C32:E32"/>
    <mergeCell ref="C33:E33"/>
    <mergeCell ref="C38:AE38"/>
    <mergeCell ref="C42:G42"/>
    <mergeCell ref="H42:N45"/>
    <mergeCell ref="O42:AE42"/>
    <mergeCell ref="C43:G43"/>
    <mergeCell ref="O43:AE43"/>
    <mergeCell ref="C44:G45"/>
    <mergeCell ref="O44:AE45"/>
    <mergeCell ref="C34:E34"/>
    <mergeCell ref="F32:L32"/>
    <mergeCell ref="R5:AB5"/>
    <mergeCell ref="R6:AB6"/>
    <mergeCell ref="R7:AB7"/>
    <mergeCell ref="R8:AB8"/>
    <mergeCell ref="C4:AB4"/>
    <mergeCell ref="C12:O12"/>
    <mergeCell ref="P12:R12"/>
    <mergeCell ref="C11:R11"/>
    <mergeCell ref="K6:Q6"/>
    <mergeCell ref="K5:Q5"/>
    <mergeCell ref="C5:J5"/>
    <mergeCell ref="K7:Q7"/>
    <mergeCell ref="K8:Q8"/>
    <mergeCell ref="C19:O19"/>
    <mergeCell ref="C20:O20"/>
    <mergeCell ref="C21:O21"/>
    <mergeCell ref="C22:O22"/>
    <mergeCell ref="C13:O13"/>
    <mergeCell ref="C14:O14"/>
    <mergeCell ref="C15:O15"/>
    <mergeCell ref="C16:O16"/>
    <mergeCell ref="C17:O17"/>
    <mergeCell ref="C18:O18"/>
    <mergeCell ref="P19:R19"/>
    <mergeCell ref="P20:R20"/>
    <mergeCell ref="P21:R21"/>
    <mergeCell ref="P22:R22"/>
    <mergeCell ref="P16:R16"/>
    <mergeCell ref="P17:R17"/>
    <mergeCell ref="P18:R18"/>
    <mergeCell ref="P13:R13"/>
    <mergeCell ref="P14:R14"/>
    <mergeCell ref="L76:M76"/>
    <mergeCell ref="O50:Q50"/>
    <mergeCell ref="P15:R15"/>
    <mergeCell ref="R59:U59"/>
    <mergeCell ref="V59:Z59"/>
    <mergeCell ref="AA59:AD59"/>
    <mergeCell ref="N9:P9"/>
    <mergeCell ref="C25:O25"/>
    <mergeCell ref="L26:M26"/>
    <mergeCell ref="H35:J35"/>
    <mergeCell ref="N36:O36"/>
    <mergeCell ref="R50:U50"/>
    <mergeCell ref="R51:U51"/>
    <mergeCell ref="R52:U52"/>
    <mergeCell ref="V50:Z50"/>
    <mergeCell ref="V51:Z51"/>
    <mergeCell ref="V52:Z52"/>
    <mergeCell ref="AA50:AD50"/>
    <mergeCell ref="AA51:AD51"/>
    <mergeCell ref="AA52:AD52"/>
    <mergeCell ref="C23:O23"/>
    <mergeCell ref="C24:O24"/>
    <mergeCell ref="P23:R23"/>
    <mergeCell ref="P24:R24"/>
    <mergeCell ref="M29:AB31"/>
    <mergeCell ref="C28:AB28"/>
    <mergeCell ref="R49:U49"/>
    <mergeCell ref="V49:Z49"/>
    <mergeCell ref="AA49:AD49"/>
    <mergeCell ref="I48:Q48"/>
    <mergeCell ref="O49:Q49"/>
    <mergeCell ref="R48:AD48"/>
    <mergeCell ref="C53:C73"/>
    <mergeCell ref="C50:C52"/>
    <mergeCell ref="C48:H49"/>
    <mergeCell ref="C47:AD47"/>
    <mergeCell ref="C75:M75"/>
    <mergeCell ref="H74:L74"/>
    <mergeCell ref="D65:H65"/>
    <mergeCell ref="D66:H66"/>
    <mergeCell ref="D67:H67"/>
    <mergeCell ref="R60:U60"/>
    <mergeCell ref="V60:Z60"/>
    <mergeCell ref="AA60:AD60"/>
    <mergeCell ref="R61:U61"/>
    <mergeCell ref="V61:Z61"/>
    <mergeCell ref="AA61:AD61"/>
    <mergeCell ref="R62:U62"/>
    <mergeCell ref="V62:Z62"/>
    <mergeCell ref="AA62:AD62"/>
    <mergeCell ref="R56:U56"/>
    <mergeCell ref="V56:Z56"/>
    <mergeCell ref="AA56:AD56"/>
    <mergeCell ref="R57:U57"/>
    <mergeCell ref="V57:Z57"/>
    <mergeCell ref="AA57:AD57"/>
    <mergeCell ref="AA55:AD55"/>
    <mergeCell ref="D59:H61"/>
    <mergeCell ref="I59:N59"/>
    <mergeCell ref="O59:Q59"/>
    <mergeCell ref="I60:N60"/>
    <mergeCell ref="O60:Q60"/>
    <mergeCell ref="I61:N61"/>
    <mergeCell ref="D53:H55"/>
    <mergeCell ref="AQ78:AR78"/>
    <mergeCell ref="AL85:AM85"/>
    <mergeCell ref="AK86:AP86"/>
    <mergeCell ref="AH87:AI87"/>
    <mergeCell ref="AJ87:AK87"/>
    <mergeCell ref="AL87:AM87"/>
    <mergeCell ref="Z82:AA82"/>
    <mergeCell ref="V83:W83"/>
    <mergeCell ref="X83:Y83"/>
    <mergeCell ref="Z83:AA83"/>
    <mergeCell ref="V84:W84"/>
    <mergeCell ref="X84:Y84"/>
    <mergeCell ref="Z84:AA84"/>
    <mergeCell ref="X93:Y93"/>
    <mergeCell ref="Z93:AA93"/>
    <mergeCell ref="U101:V101"/>
    <mergeCell ref="W101:X101"/>
    <mergeCell ref="AB100:AD100"/>
    <mergeCell ref="C78:AA78"/>
    <mergeCell ref="C80:U80"/>
    <mergeCell ref="V80:W80"/>
    <mergeCell ref="X80:Y80"/>
    <mergeCell ref="Z80:AA80"/>
    <mergeCell ref="V91:W91"/>
    <mergeCell ref="X91:Y91"/>
    <mergeCell ref="Z91:AA91"/>
    <mergeCell ref="V92:W92"/>
    <mergeCell ref="X92:Y92"/>
    <mergeCell ref="Z92:AA92"/>
    <mergeCell ref="X88:Y88"/>
    <mergeCell ref="Z88:AA88"/>
    <mergeCell ref="V89:W89"/>
    <mergeCell ref="AH108:AI108"/>
    <mergeCell ref="AF97:AG97"/>
    <mergeCell ref="AH105:AI105"/>
    <mergeCell ref="AH106:AI106"/>
    <mergeCell ref="AH98:AI98"/>
    <mergeCell ref="AH99:AI99"/>
    <mergeCell ref="AH100:AI100"/>
    <mergeCell ref="AH101:AI101"/>
    <mergeCell ref="AH102:AI102"/>
    <mergeCell ref="AH103:AI103"/>
    <mergeCell ref="AH104:AI104"/>
    <mergeCell ref="O95:P95"/>
    <mergeCell ref="O96:P96"/>
    <mergeCell ref="C98:D98"/>
    <mergeCell ref="E95:F95"/>
    <mergeCell ref="E96:F96"/>
    <mergeCell ref="Q99:R99"/>
    <mergeCell ref="S99:T99"/>
    <mergeCell ref="U99:V99"/>
    <mergeCell ref="W99:X99"/>
    <mergeCell ref="Y99:AA99"/>
    <mergeCell ref="C101:D101"/>
    <mergeCell ref="E101:F101"/>
    <mergeCell ref="G101:H101"/>
    <mergeCell ref="I101:J101"/>
    <mergeCell ref="K101:L101"/>
    <mergeCell ref="M101:N101"/>
    <mergeCell ref="AB101:AD101"/>
    <mergeCell ref="O101:P101"/>
    <mergeCell ref="Q101:R101"/>
    <mergeCell ref="S101:T101"/>
    <mergeCell ref="AB102:AD102"/>
    <mergeCell ref="AC89:AG89"/>
    <mergeCell ref="AC90:AG90"/>
    <mergeCell ref="AC91:AG91"/>
    <mergeCell ref="AC87:AG87"/>
    <mergeCell ref="D97:AD97"/>
    <mergeCell ref="AH88:AI88"/>
    <mergeCell ref="AJ88:AK88"/>
    <mergeCell ref="AL88:AM88"/>
    <mergeCell ref="AH89:AI89"/>
    <mergeCell ref="AJ89:AK89"/>
    <mergeCell ref="AL89:AM89"/>
    <mergeCell ref="AH90:AI90"/>
    <mergeCell ref="AJ90:AK90"/>
    <mergeCell ref="AL90:AM90"/>
    <mergeCell ref="AB95:AD95"/>
    <mergeCell ref="AB96:AD96"/>
    <mergeCell ref="AH107:AI107"/>
    <mergeCell ref="C103:D103"/>
    <mergeCell ref="E103:F103"/>
    <mergeCell ref="G103:H103"/>
    <mergeCell ref="I103:J103"/>
    <mergeCell ref="K103:L103"/>
    <mergeCell ref="M103:N103"/>
    <mergeCell ref="AB103:AD103"/>
    <mergeCell ref="O103:P103"/>
    <mergeCell ref="Q103:R103"/>
    <mergeCell ref="S103:T103"/>
    <mergeCell ref="U103:V103"/>
    <mergeCell ref="W103:X103"/>
    <mergeCell ref="Y103:AA103"/>
    <mergeCell ref="X89:Y89"/>
    <mergeCell ref="Z89:AA89"/>
    <mergeCell ref="AF14:AG14"/>
    <mergeCell ref="AI14:AJ14"/>
    <mergeCell ref="AM14:AN14"/>
    <mergeCell ref="AP14:AQ14"/>
    <mergeCell ref="AJ91:AK91"/>
    <mergeCell ref="AL91:AM91"/>
    <mergeCell ref="AG20:AH20"/>
    <mergeCell ref="AJ20:AK20"/>
    <mergeCell ref="AN20:AO20"/>
    <mergeCell ref="AQ20:AR20"/>
    <mergeCell ref="D112:AD112"/>
    <mergeCell ref="D125:AD125"/>
    <mergeCell ref="AH91:AI91"/>
    <mergeCell ref="M96:N96"/>
    <mergeCell ref="U98:V98"/>
    <mergeCell ref="W98:X98"/>
    <mergeCell ref="Y98:AA98"/>
    <mergeCell ref="W102:X102"/>
    <mergeCell ref="Y102:AA102"/>
    <mergeCell ref="AB98:AD98"/>
    <mergeCell ref="C99:D99"/>
    <mergeCell ref="E99:F99"/>
    <mergeCell ref="G99:H99"/>
    <mergeCell ref="I99:J99"/>
    <mergeCell ref="K99:L99"/>
    <mergeCell ref="M99:N99"/>
    <mergeCell ref="AB99:AD99"/>
    <mergeCell ref="O99:P99"/>
    <mergeCell ref="AH109:AI109"/>
    <mergeCell ref="G95:H95"/>
    <mergeCell ref="G96:H96"/>
    <mergeCell ref="M95:N95"/>
    <mergeCell ref="H146:I146"/>
    <mergeCell ref="J146:K146"/>
    <mergeCell ref="AG23:AH23"/>
    <mergeCell ref="AJ23:AK23"/>
    <mergeCell ref="AO23:AP23"/>
    <mergeCell ref="AR23:AS23"/>
    <mergeCell ref="Z25:AA25"/>
    <mergeCell ref="E98:F98"/>
    <mergeCell ref="G98:H98"/>
    <mergeCell ref="I98:J98"/>
    <mergeCell ref="K98:L98"/>
    <mergeCell ref="M98:N98"/>
    <mergeCell ref="O98:P98"/>
    <mergeCell ref="Q98:R98"/>
    <mergeCell ref="S98:T98"/>
    <mergeCell ref="I100:J100"/>
    <mergeCell ref="K100:L100"/>
    <mergeCell ref="W96:X96"/>
    <mergeCell ref="W95:X95"/>
    <mergeCell ref="Y96:AA96"/>
    <mergeCell ref="Y95:AA95"/>
    <mergeCell ref="Q96:R96"/>
    <mergeCell ref="Q95:R95"/>
    <mergeCell ref="S95:T95"/>
    <mergeCell ref="S96:T96"/>
    <mergeCell ref="AL145:AN145"/>
    <mergeCell ref="AO145:AQ145"/>
    <mergeCell ref="F146:G146"/>
    <mergeCell ref="K96:L96"/>
    <mergeCell ref="I95:J95"/>
    <mergeCell ref="I96:J96"/>
    <mergeCell ref="AC88:AG88"/>
    <mergeCell ref="Z148:AA148"/>
    <mergeCell ref="AB148:AC148"/>
    <mergeCell ref="AD148:AE148"/>
    <mergeCell ref="AF148:AG148"/>
    <mergeCell ref="AH148:AI148"/>
    <mergeCell ref="AJ148:AK148"/>
    <mergeCell ref="W148:Y148"/>
    <mergeCell ref="L146:M146"/>
    <mergeCell ref="N146:O146"/>
    <mergeCell ref="P146:Q146"/>
    <mergeCell ref="Z146:AA146"/>
    <mergeCell ref="AD146:AE146"/>
    <mergeCell ref="B2:BJ2"/>
    <mergeCell ref="AM76:AS76"/>
    <mergeCell ref="AM75:AS75"/>
    <mergeCell ref="AU18:AV18"/>
    <mergeCell ref="V13:W13"/>
    <mergeCell ref="V16:W16"/>
    <mergeCell ref="V19:W19"/>
    <mergeCell ref="V22:W22"/>
    <mergeCell ref="C39:G41"/>
    <mergeCell ref="H39:N41"/>
    <mergeCell ref="O39:AE41"/>
    <mergeCell ref="AF17:AG17"/>
    <mergeCell ref="AI17:AJ17"/>
    <mergeCell ref="U95:V95"/>
    <mergeCell ref="U96:V96"/>
    <mergeCell ref="K95:L95"/>
    <mergeCell ref="AD145:AE145"/>
    <mergeCell ref="AO146:AQ146"/>
    <mergeCell ref="AM17:AN17"/>
    <mergeCell ref="AP17:AQ17"/>
    <mergeCell ref="AL146:AN146"/>
    <mergeCell ref="AJ153:AK153"/>
    <mergeCell ref="F153:G153"/>
    <mergeCell ref="H153:I153"/>
    <mergeCell ref="J153:K153"/>
    <mergeCell ref="L153:M153"/>
    <mergeCell ref="N153:O153"/>
    <mergeCell ref="P153:Q153"/>
    <mergeCell ref="R153:S153"/>
    <mergeCell ref="Z153:AA153"/>
    <mergeCell ref="AB153:AC153"/>
    <mergeCell ref="AD153:AE153"/>
    <mergeCell ref="AF153:AG153"/>
    <mergeCell ref="AH153:AI153"/>
    <mergeCell ref="C156:E156"/>
    <mergeCell ref="F156:G156"/>
    <mergeCell ref="AB145:AC145"/>
    <mergeCell ref="AB146:AC146"/>
    <mergeCell ref="AF145:AG145"/>
    <mergeCell ref="AF146:AG146"/>
    <mergeCell ref="AH145:AI145"/>
    <mergeCell ref="AH146:AI146"/>
    <mergeCell ref="AJ145:AK145"/>
    <mergeCell ref="AJ146:AK146"/>
    <mergeCell ref="W145:Y145"/>
    <mergeCell ref="W146:Y146"/>
    <mergeCell ref="H148:I148"/>
    <mergeCell ref="J148:K148"/>
    <mergeCell ref="L148:M148"/>
    <mergeCell ref="N148:O148"/>
    <mergeCell ref="P148:Q148"/>
    <mergeCell ref="R148:S148"/>
    <mergeCell ref="R149:S149"/>
    <mergeCell ref="AJ151:AK151"/>
    <mergeCell ref="J156:K156"/>
    <mergeCell ref="L156:M156"/>
    <mergeCell ref="N156:O156"/>
    <mergeCell ref="P156:Q156"/>
    <mergeCell ref="Z156:AA156"/>
    <mergeCell ref="AB156:AC156"/>
    <mergeCell ref="AD156:AE156"/>
    <mergeCell ref="AF156:AG156"/>
    <mergeCell ref="AH156:AI156"/>
    <mergeCell ref="AJ156:AK156"/>
    <mergeCell ref="C157:E157"/>
    <mergeCell ref="F157:G157"/>
    <mergeCell ref="H157:I157"/>
    <mergeCell ref="J157:K157"/>
    <mergeCell ref="L157:M157"/>
    <mergeCell ref="AH149:AI149"/>
    <mergeCell ref="AJ149:AK149"/>
    <mergeCell ref="AL149:AN149"/>
    <mergeCell ref="W151:Y151"/>
    <mergeCell ref="H151:I151"/>
    <mergeCell ref="J151:K151"/>
    <mergeCell ref="L151:M151"/>
    <mergeCell ref="N151:O151"/>
    <mergeCell ref="P151:Q151"/>
    <mergeCell ref="R151:S151"/>
    <mergeCell ref="Z151:AA151"/>
    <mergeCell ref="C150:E150"/>
    <mergeCell ref="F150:G150"/>
    <mergeCell ref="H150:I150"/>
    <mergeCell ref="J150:K150"/>
    <mergeCell ref="L150:M150"/>
    <mergeCell ref="N150:O150"/>
    <mergeCell ref="P150:Q150"/>
    <mergeCell ref="R150:S150"/>
    <mergeCell ref="Z150:AA150"/>
    <mergeCell ref="AB150:AC150"/>
    <mergeCell ref="AD150:AE150"/>
    <mergeCell ref="AF150:AG150"/>
    <mergeCell ref="AH150:AI150"/>
    <mergeCell ref="AJ150:AK150"/>
    <mergeCell ref="AL150:AN150"/>
    <mergeCell ref="F149:G149"/>
    <mergeCell ref="H149:I149"/>
    <mergeCell ref="J149:K149"/>
    <mergeCell ref="L149:M149"/>
    <mergeCell ref="N149:O149"/>
    <mergeCell ref="P149:Q149"/>
    <mergeCell ref="AO150:AQ150"/>
    <mergeCell ref="C149:E149"/>
    <mergeCell ref="W149:Y149"/>
    <mergeCell ref="W150:Y150"/>
    <mergeCell ref="C152:E152"/>
    <mergeCell ref="F152:G152"/>
    <mergeCell ref="H152:I152"/>
    <mergeCell ref="J152:K152"/>
    <mergeCell ref="L152:M152"/>
    <mergeCell ref="N152:O152"/>
    <mergeCell ref="P152:Q152"/>
    <mergeCell ref="R152:S152"/>
    <mergeCell ref="Z152:AA152"/>
    <mergeCell ref="AB152:AC152"/>
    <mergeCell ref="AD152:AE152"/>
    <mergeCell ref="AF152:AG152"/>
    <mergeCell ref="AH152:AI152"/>
    <mergeCell ref="AJ152:AK152"/>
    <mergeCell ref="AL152:AN152"/>
    <mergeCell ref="AO152:AQ152"/>
    <mergeCell ref="C151:E151"/>
    <mergeCell ref="F151:G151"/>
    <mergeCell ref="AB151:AC151"/>
    <mergeCell ref="AD151:AE151"/>
    <mergeCell ref="AF151:AG151"/>
    <mergeCell ref="AH151:AI151"/>
    <mergeCell ref="W152:Y152"/>
    <mergeCell ref="AL151:AN151"/>
    <mergeCell ref="Z149:AA149"/>
    <mergeCell ref="AB149:AC149"/>
    <mergeCell ref="AD149:AE149"/>
    <mergeCell ref="AF149:AG149"/>
    <mergeCell ref="AL156:AN156"/>
    <mergeCell ref="AO153:AQ153"/>
    <mergeCell ref="C154:E154"/>
    <mergeCell ref="F154:G154"/>
    <mergeCell ref="H154:I154"/>
    <mergeCell ref="J154:K154"/>
    <mergeCell ref="L154:M154"/>
    <mergeCell ref="N154:O154"/>
    <mergeCell ref="P154:Q154"/>
    <mergeCell ref="R154:S154"/>
    <mergeCell ref="Z154:AA154"/>
    <mergeCell ref="AB154:AC154"/>
    <mergeCell ref="AD154:AE154"/>
    <mergeCell ref="AF154:AG154"/>
    <mergeCell ref="AH154:AI154"/>
    <mergeCell ref="AJ154:AK154"/>
    <mergeCell ref="AL154:AN154"/>
    <mergeCell ref="AO154:AQ154"/>
    <mergeCell ref="C153:E153"/>
    <mergeCell ref="W153:Y153"/>
    <mergeCell ref="W154:Y154"/>
    <mergeCell ref="W156:Y156"/>
    <mergeCell ref="R156:S156"/>
    <mergeCell ref="H156:I156"/>
    <mergeCell ref="J159:K159"/>
    <mergeCell ref="L159:M159"/>
    <mergeCell ref="N159:O159"/>
    <mergeCell ref="P159:Q159"/>
    <mergeCell ref="R159:S159"/>
    <mergeCell ref="Z159:AA159"/>
    <mergeCell ref="AB159:AC159"/>
    <mergeCell ref="AD159:AE159"/>
    <mergeCell ref="AF159:AG159"/>
    <mergeCell ref="AH159:AI159"/>
    <mergeCell ref="AJ159:AK159"/>
    <mergeCell ref="AL159:AN159"/>
    <mergeCell ref="AO159:AQ159"/>
    <mergeCell ref="W158:Y158"/>
    <mergeCell ref="W159:Y159"/>
    <mergeCell ref="C158:E158"/>
    <mergeCell ref="F158:G158"/>
    <mergeCell ref="AB158:AC158"/>
    <mergeCell ref="AD158:AE158"/>
    <mergeCell ref="AF158:AG158"/>
    <mergeCell ref="AH158:AI158"/>
    <mergeCell ref="C162:E162"/>
    <mergeCell ref="F162:G162"/>
    <mergeCell ref="H162:I162"/>
    <mergeCell ref="J162:K162"/>
    <mergeCell ref="L162:M162"/>
    <mergeCell ref="N162:O162"/>
    <mergeCell ref="P162:Q162"/>
    <mergeCell ref="R162:S162"/>
    <mergeCell ref="N160:O160"/>
    <mergeCell ref="P160:Q160"/>
    <mergeCell ref="R160:S160"/>
    <mergeCell ref="AJ158:AK158"/>
    <mergeCell ref="AL158:AN158"/>
    <mergeCell ref="C161:E161"/>
    <mergeCell ref="F161:G161"/>
    <mergeCell ref="H161:I161"/>
    <mergeCell ref="J161:K161"/>
    <mergeCell ref="L161:M161"/>
    <mergeCell ref="N161:O161"/>
    <mergeCell ref="P161:Q161"/>
    <mergeCell ref="R161:S161"/>
    <mergeCell ref="Z161:AA161"/>
    <mergeCell ref="AB161:AC161"/>
    <mergeCell ref="AD161:AE161"/>
    <mergeCell ref="AF161:AG161"/>
    <mergeCell ref="AH161:AI161"/>
    <mergeCell ref="AJ161:AK161"/>
    <mergeCell ref="AL161:AN161"/>
    <mergeCell ref="P158:Q158"/>
    <mergeCell ref="R158:S158"/>
    <mergeCell ref="C159:E159"/>
    <mergeCell ref="F159:G159"/>
    <mergeCell ref="N158:O158"/>
    <mergeCell ref="Z158:AA158"/>
    <mergeCell ref="N157:O157"/>
    <mergeCell ref="P157:Q157"/>
    <mergeCell ref="R157:S157"/>
    <mergeCell ref="Z157:AA157"/>
    <mergeCell ref="R145:S145"/>
    <mergeCell ref="R146:S146"/>
    <mergeCell ref="AO161:AQ161"/>
    <mergeCell ref="W160:Y160"/>
    <mergeCell ref="W161:Y161"/>
    <mergeCell ref="C160:E160"/>
    <mergeCell ref="F160:G160"/>
    <mergeCell ref="H160:I160"/>
    <mergeCell ref="J160:K160"/>
    <mergeCell ref="L160:M160"/>
    <mergeCell ref="Z160:AA160"/>
    <mergeCell ref="AB160:AC160"/>
    <mergeCell ref="AD160:AE160"/>
    <mergeCell ref="AF160:AG160"/>
    <mergeCell ref="AH160:AI160"/>
    <mergeCell ref="AJ160:AK160"/>
    <mergeCell ref="AL160:AN160"/>
    <mergeCell ref="AB157:AC157"/>
    <mergeCell ref="AD157:AE157"/>
    <mergeCell ref="AF157:AG157"/>
    <mergeCell ref="AH157:AI157"/>
    <mergeCell ref="AJ157:AK157"/>
    <mergeCell ref="AL157:AN157"/>
    <mergeCell ref="AO157:AQ157"/>
    <mergeCell ref="W157:Y157"/>
    <mergeCell ref="H159:I159"/>
    <mergeCell ref="AO151:AQ151"/>
    <mergeCell ref="AO149:AQ149"/>
    <mergeCell ref="AL162:AN162"/>
    <mergeCell ref="T145:V145"/>
    <mergeCell ref="T146:V146"/>
    <mergeCell ref="T148:V148"/>
    <mergeCell ref="T149:V149"/>
    <mergeCell ref="T150:V150"/>
    <mergeCell ref="T151:V151"/>
    <mergeCell ref="T152:V152"/>
    <mergeCell ref="F148:G148"/>
    <mergeCell ref="C145:E146"/>
    <mergeCell ref="C148:E148"/>
    <mergeCell ref="Z162:AA162"/>
    <mergeCell ref="F145:G145"/>
    <mergeCell ref="H145:I145"/>
    <mergeCell ref="J145:K145"/>
    <mergeCell ref="L145:M145"/>
    <mergeCell ref="N145:O145"/>
    <mergeCell ref="P145:Q145"/>
    <mergeCell ref="Z145:AA145"/>
    <mergeCell ref="T153:V153"/>
    <mergeCell ref="T154:V154"/>
    <mergeCell ref="T156:V156"/>
    <mergeCell ref="T157:V157"/>
    <mergeCell ref="T158:V158"/>
    <mergeCell ref="T159:V159"/>
    <mergeCell ref="T160:V160"/>
    <mergeCell ref="T161:V161"/>
    <mergeCell ref="H158:I158"/>
    <mergeCell ref="J158:K158"/>
    <mergeCell ref="L158:M158"/>
    <mergeCell ref="T162:V162"/>
    <mergeCell ref="AB162:AC162"/>
    <mergeCell ref="AD162:AE162"/>
    <mergeCell ref="AF162:AG162"/>
    <mergeCell ref="AH162:AI162"/>
    <mergeCell ref="AO162:AQ162"/>
    <mergeCell ref="AJ162:AK162"/>
    <mergeCell ref="W162:Y162"/>
    <mergeCell ref="AS145:AU145"/>
    <mergeCell ref="AV146:AW146"/>
    <mergeCell ref="AV147:AW147"/>
    <mergeCell ref="AV148:AW148"/>
    <mergeCell ref="AV149:AW149"/>
    <mergeCell ref="AV150:AW150"/>
    <mergeCell ref="AV151:AW151"/>
    <mergeCell ref="AV152:AW152"/>
    <mergeCell ref="AV155:AW155"/>
    <mergeCell ref="AV156:AW156"/>
    <mergeCell ref="AV157:AW157"/>
    <mergeCell ref="AV158:AW158"/>
    <mergeCell ref="AV159:AW159"/>
    <mergeCell ref="AV160:AW160"/>
    <mergeCell ref="AV161:AW161"/>
    <mergeCell ref="AL148:AN148"/>
    <mergeCell ref="AO148:AQ148"/>
    <mergeCell ref="AV162:AW162"/>
    <mergeCell ref="AV153:AX153"/>
    <mergeCell ref="AV154:AX154"/>
    <mergeCell ref="AO160:AQ160"/>
    <mergeCell ref="AO158:AQ158"/>
    <mergeCell ref="AO156:AQ156"/>
    <mergeCell ref="AL153:AN153"/>
  </mergeCells>
  <dataValidations count="14">
    <dataValidation type="list" allowBlank="1" showInputMessage="1" showErrorMessage="1" sqref="N9:P9" xr:uid="{BF8A07FF-A4B3-4B7F-945E-2186ABA30E68}">
      <formula1>"KS1,KS2,KS3"</formula1>
    </dataValidation>
    <dataValidation type="list" allowBlank="1" showInputMessage="1" showErrorMessage="1" sqref="C25:O25" xr:uid="{E862FAFE-B394-45BA-B453-25639A36E5A6}">
      <formula1>$C$13:$C$24</formula1>
    </dataValidation>
    <dataValidation type="list" allowBlank="1" showInputMessage="1" showErrorMessage="1" sqref="H35:J35" xr:uid="{A34C4F61-1C6B-4F37-A90A-65A7F83FDDE7}">
      <formula1>"az,orta,çok"</formula1>
    </dataValidation>
    <dataValidation type="list" allowBlank="1" showInputMessage="1" showErrorMessage="1" sqref="C75:M75" xr:uid="{8B5C4E7F-F915-46B2-BA17-C3175693AE70}">
      <formula1>$D$50:$D$73</formula1>
    </dataValidation>
    <dataValidation type="list" allowBlank="1" showInputMessage="1" showErrorMessage="1" sqref="H74:L74" xr:uid="{5D5DD2FD-27A1-48CE-A199-5B8B550B7C63}">
      <formula1>"kalıcı etki,orta süreli etki,anlık etki"</formula1>
    </dataValidation>
    <dataValidation type="list" allowBlank="1" showInputMessage="1" showErrorMessage="1" sqref="AM75" xr:uid="{5C89689C-84AF-40D5-9B2A-638507904B9E}">
      <formula1>$AI$50:$AI$74</formula1>
    </dataValidation>
    <dataValidation type="list" allowBlank="1" showInputMessage="1" showErrorMessage="1" sqref="AM76" xr:uid="{75D92970-F135-40F6-AA86-2F93A0AF80AD}">
      <formula1>$AQ$50:$AQ$74</formula1>
    </dataValidation>
    <dataValidation type="list" allowBlank="1" showInputMessage="1" showErrorMessage="1" sqref="AL85:AM85" xr:uid="{6404FFCC-BF8E-47D8-B56B-A2CE5D5D76F5}">
      <formula1>"A,B,C,D,E,F,G,H"</formula1>
    </dataValidation>
    <dataValidation type="list" allowBlank="1" showInputMessage="1" showErrorMessage="1" sqref="AK86" xr:uid="{681D1F33-6805-4E43-8ED7-697703A185BA}">
      <formula1>"ort.kot H&gt;1000m.,ort.kot H=&lt;1000m."</formula1>
    </dataValidation>
    <dataValidation type="list" allowBlank="1" showInputMessage="1" showErrorMessage="1" sqref="AF97:AG97" xr:uid="{E84CC7F9-9EB0-49AF-858F-55DE295F45B0}">
      <formula1>$C$98:$C$143</formula1>
    </dataValidation>
    <dataValidation type="list" allowBlank="1" showInputMessage="1" showErrorMessage="1" sqref="Z24" xr:uid="{4331EBC2-A71B-4A17-AEB8-D7C5B6FBFB0C}">
      <formula1>"eğilme,çekme"</formula1>
    </dataValidation>
    <dataValidation type="list" allowBlank="1" showInputMessage="1" showErrorMessage="1" sqref="C202:AA202" xr:uid="{79DDE729-73E6-449A-BCA4-2D231EE0A29D}">
      <formula1>$C$189:$C$198</formula1>
    </dataValidation>
    <dataValidation type="list" allowBlank="1" showInputMessage="1" showErrorMessage="1" sqref="C181:Y181" xr:uid="{FF55751A-4FE8-4F2D-A151-9EB39C848D09}">
      <formula1>$C$174:$C$180</formula1>
    </dataValidation>
    <dataValidation type="list" allowBlank="1" showInputMessage="1" showErrorMessage="1" sqref="AS145:AU145" xr:uid="{A1B03C66-367A-4BAC-AC0A-FB8543941589}">
      <formula1>$C$148:$C$162</formula1>
    </dataValidation>
  </dataValidations>
  <printOptions horizontalCentered="1"/>
  <pageMargins left="0.11811023622047245" right="0.31496062992125984" top="0.74803149606299213" bottom="0.74803149606299213" header="0.31496062992125984" footer="0.31496062992125984"/>
  <pageSetup paperSize="9" scale="10" orientation="landscape" horizontalDpi="4294967294" r:id="rId1"/>
  <ignoredErrors>
    <ignoredError sqref="AE59:AE72 AE53:AE57 BG53:BG7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cp:lastPrinted>2025-01-06T17:18:37Z</cp:lastPrinted>
  <dcterms:created xsi:type="dcterms:W3CDTF">2024-06-14T10:39:31Z</dcterms:created>
  <dcterms:modified xsi:type="dcterms:W3CDTF">2025-01-12T19:07:54Z</dcterms:modified>
</cp:coreProperties>
</file>