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statik_hesaplar\"/>
    </mc:Choice>
  </mc:AlternateContent>
  <xr:revisionPtr revIDLastSave="0" documentId="13_ncr:1_{4977C39A-DDA1-408B-8578-991B0F98A2B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F31" i="1" l="1"/>
  <c r="D27" i="1" l="1"/>
  <c r="G21" i="1"/>
  <c r="T24" i="1" l="1"/>
  <c r="Q24" i="1"/>
  <c r="L24" i="1"/>
  <c r="I24" i="1"/>
  <c r="I31" i="1"/>
  <c r="AI27" i="1"/>
  <c r="AF27" i="1"/>
  <c r="AC27" i="1"/>
  <c r="Z27" i="1"/>
  <c r="U27" i="1"/>
  <c r="R27" i="1"/>
  <c r="G27" i="1"/>
  <c r="J21" i="1"/>
  <c r="W24" i="1" l="1"/>
  <c r="Q31" i="1"/>
  <c r="N31" i="1"/>
  <c r="T31" i="1" s="1"/>
  <c r="O27" i="1"/>
  <c r="L27" i="1"/>
  <c r="R21" i="1"/>
  <c r="O21" i="1"/>
  <c r="K19" i="1"/>
  <c r="P19" i="1" s="1"/>
  <c r="K18" i="1"/>
  <c r="H18" i="1"/>
  <c r="J16" i="1"/>
  <c r="J17" i="1" s="1"/>
  <c r="G16" i="1"/>
  <c r="G17" i="1" s="1"/>
  <c r="D11" i="1"/>
  <c r="X31" i="1" l="1"/>
  <c r="D28" i="1"/>
  <c r="P18" i="1"/>
  <c r="P11" i="1"/>
  <c r="O16" i="1"/>
  <c r="U21" i="1"/>
  <c r="O17" i="1"/>
</calcChain>
</file>

<file path=xl/sharedStrings.xml><?xml version="1.0" encoding="utf-8"?>
<sst xmlns="http://schemas.openxmlformats.org/spreadsheetml/2006/main" count="86" uniqueCount="56">
  <si>
    <t>KN/m</t>
  </si>
  <si>
    <t>KN</t>
  </si>
  <si>
    <t>L =</t>
  </si>
  <si>
    <t>m</t>
  </si>
  <si>
    <t>f</t>
  </si>
  <si>
    <t>Va =</t>
  </si>
  <si>
    <t>Vb =</t>
  </si>
  <si>
    <t>Va = q * L / 2 =</t>
  </si>
  <si>
    <t>*</t>
  </si>
  <si>
    <t xml:space="preserve"> /</t>
  </si>
  <si>
    <t>=</t>
  </si>
  <si>
    <t>Vb = q * L / 2 =</t>
  </si>
  <si>
    <t>Mmax = q * L² / 8 =</t>
  </si>
  <si>
    <t>² /</t>
  </si>
  <si>
    <t>KNm</t>
  </si>
  <si>
    <t>x</t>
  </si>
  <si>
    <t>x =</t>
  </si>
  <si>
    <t>x mesafede max moment</t>
  </si>
  <si>
    <t>fmax =</t>
  </si>
  <si>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 ( 384  *</t>
    </r>
  </si>
  <si>
    <t>) =</t>
  </si>
  <si>
    <t>E =</t>
  </si>
  <si>
    <t>x noktasındaki sehim</t>
  </si>
  <si>
    <t xml:space="preserve">fx = </t>
  </si>
  <si>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 ( 24   *</t>
    </r>
  </si>
  <si>
    <t>)*(</t>
  </si>
  <si>
    <t>-</t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</si>
  <si>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</t>
    </r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</si>
  <si>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+</t>
    </r>
  </si>
  <si>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</t>
    </r>
  </si>
  <si>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)</t>
    </r>
  </si>
  <si>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( 24   *</t>
    </r>
  </si>
  <si>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a =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>b =</t>
    </r>
  </si>
  <si>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>a</t>
    </r>
  </si>
  <si>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>b</t>
    </r>
  </si>
  <si>
    <t>cm4</t>
  </si>
  <si>
    <t>KN/cm²</t>
  </si>
  <si>
    <t>cm</t>
  </si>
  <si>
    <t>°</t>
  </si>
  <si>
    <t>Mx = q * x / 2 * ( L - x ) =</t>
  </si>
  <si>
    <t>* (</t>
  </si>
  <si>
    <t>rad</t>
  </si>
  <si>
    <r>
      <t>BASİT KİRİŞ STATİK DEĞERLERİ HESABI</t>
    </r>
    <r>
      <rPr>
        <sz val="8"/>
        <color indexed="60"/>
        <rFont val="Arial"/>
        <family val="2"/>
        <charset val="16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60"/>
        <rFont val="Arial"/>
        <family val="2"/>
        <charset val="162"/>
      </rPr>
      <t>(inş.müh. Gürcan BERBEROĞLU tel: 0532 366 02 04   www.betoncelik.com )</t>
    </r>
  </si>
  <si>
    <t>dikkat sadece sarı hücrelere rakam giriniz.</t>
  </si>
  <si>
    <t>f = sehim</t>
  </si>
  <si>
    <t>(açıklık momenti)</t>
  </si>
  <si>
    <t>(sağ mesnet tepkisi)</t>
  </si>
  <si>
    <t>(sol mesnet tepkisi)</t>
  </si>
  <si>
    <t>max moment yeri       x = L / 2 =</t>
  </si>
  <si>
    <t>sol ve sağ seğim açısı</t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</si>
  <si>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x=</t>
    </r>
  </si>
  <si>
    <r>
      <t>fmax = 5 * q * L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 ( 384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 )</t>
    </r>
  </si>
  <si>
    <r>
      <t>fx = q * L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 ( 24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 ) * ( x / L - 2 * x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L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+ x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 L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)</t>
    </r>
  </si>
  <si>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 xml:space="preserve">a = </t>
    </r>
    <r>
      <rPr>
        <sz val="8"/>
        <color theme="1"/>
        <rFont val="Symbol"/>
        <family val="1"/>
        <charset val="2"/>
      </rPr>
      <t>a</t>
    </r>
    <r>
      <rPr>
        <sz val="8"/>
        <color theme="1"/>
        <rFont val="Arial"/>
        <family val="2"/>
        <charset val="162"/>
      </rPr>
      <t>b = q * L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/ ( 24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x ) </t>
    </r>
  </si>
  <si>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 = atalet momenti</t>
    </r>
  </si>
  <si>
    <t>E = elastisite modülü (çelik için E = 20000 KN/cm²)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</si>
</sst>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name val="Arial"/>
      <family val="2"/>
      <charset val="162"/>
    </font>
    <font>
      <vertAlign val="superscript"/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b/>
      <sz val="12"/>
      <color indexed="60"/>
      <name val="Arial"/>
      <family val="2"/>
      <charset val="162"/>
    </font>
    <font>
      <sz val="8"/>
      <color indexed="60"/>
      <name val="Arial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0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color theme="1"/>
      <name val="Aria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</xdr:colOff>
      <xdr:row>7</xdr:row>
      <xdr:rowOff>11430</xdr:rowOff>
    </xdr:from>
    <xdr:to>
      <xdr:col>4</xdr:col>
      <xdr:colOff>95250</xdr:colOff>
      <xdr:row>7</xdr:row>
      <xdr:rowOff>125730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98370" y="1306830"/>
          <a:ext cx="182880" cy="114300"/>
        </a:xfrm>
        <a:prstGeom prst="triangle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16</xdr:col>
      <xdr:colOff>7620</xdr:colOff>
      <xdr:row>7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286000" y="1295400"/>
          <a:ext cx="229362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102870</xdr:colOff>
      <xdr:row>7</xdr:row>
      <xdr:rowOff>7620</xdr:rowOff>
    </xdr:from>
    <xdr:to>
      <xdr:col>16</xdr:col>
      <xdr:colOff>95250</xdr:colOff>
      <xdr:row>7</xdr:row>
      <xdr:rowOff>121920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484370" y="1303020"/>
          <a:ext cx="182880" cy="114300"/>
        </a:xfrm>
        <a:prstGeom prst="triangle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7620</xdr:colOff>
      <xdr:row>5</xdr:row>
      <xdr:rowOff>0</xdr:rowOff>
    </xdr:from>
    <xdr:to>
      <xdr:col>4</xdr:col>
      <xdr:colOff>7620</xdr:colOff>
      <xdr:row>6</xdr:row>
      <xdr:rowOff>118110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2293620" y="103632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</xdr:colOff>
      <xdr:row>5</xdr:row>
      <xdr:rowOff>3810</xdr:rowOff>
    </xdr:from>
    <xdr:to>
      <xdr:col>5</xdr:col>
      <xdr:colOff>3810</xdr:colOff>
      <xdr:row>6</xdr:row>
      <xdr:rowOff>121920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480310" y="104013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3810</xdr:rowOff>
    </xdr:from>
    <xdr:to>
      <xdr:col>6</xdr:col>
      <xdr:colOff>0</xdr:colOff>
      <xdr:row>6</xdr:row>
      <xdr:rowOff>121920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667000" y="104013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</xdr:row>
      <xdr:rowOff>3810</xdr:rowOff>
    </xdr:from>
    <xdr:to>
      <xdr:col>7</xdr:col>
      <xdr:colOff>0</xdr:colOff>
      <xdr:row>6</xdr:row>
      <xdr:rowOff>121920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2857500" y="104013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</xdr:colOff>
      <xdr:row>5</xdr:row>
      <xdr:rowOff>0</xdr:rowOff>
    </xdr:from>
    <xdr:to>
      <xdr:col>8</xdr:col>
      <xdr:colOff>3810</xdr:colOff>
      <xdr:row>6</xdr:row>
      <xdr:rowOff>118110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051810" y="103632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</xdr:colOff>
      <xdr:row>4</xdr:row>
      <xdr:rowOff>125730</xdr:rowOff>
    </xdr:from>
    <xdr:to>
      <xdr:col>9</xdr:col>
      <xdr:colOff>3810</xdr:colOff>
      <xdr:row>6</xdr:row>
      <xdr:rowOff>114300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3242310" y="103251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118110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3429000" y="103632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186690</xdr:colOff>
      <xdr:row>5</xdr:row>
      <xdr:rowOff>0</xdr:rowOff>
    </xdr:from>
    <xdr:to>
      <xdr:col>10</xdr:col>
      <xdr:colOff>186690</xdr:colOff>
      <xdr:row>6</xdr:row>
      <xdr:rowOff>118110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615690" y="103632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186690</xdr:colOff>
      <xdr:row>5</xdr:row>
      <xdr:rowOff>0</xdr:rowOff>
    </xdr:from>
    <xdr:to>
      <xdr:col>11</xdr:col>
      <xdr:colOff>186690</xdr:colOff>
      <xdr:row>6</xdr:row>
      <xdr:rowOff>118110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806190" y="103632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</xdr:row>
      <xdr:rowOff>125730</xdr:rowOff>
    </xdr:from>
    <xdr:to>
      <xdr:col>13</xdr:col>
      <xdr:colOff>0</xdr:colOff>
      <xdr:row>6</xdr:row>
      <xdr:rowOff>114300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000500" y="103251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6</xdr:row>
      <xdr:rowOff>118110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191000" y="103632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186690</xdr:colOff>
      <xdr:row>5</xdr:row>
      <xdr:rowOff>3810</xdr:rowOff>
    </xdr:from>
    <xdr:to>
      <xdr:col>14</xdr:col>
      <xdr:colOff>186690</xdr:colOff>
      <xdr:row>6</xdr:row>
      <xdr:rowOff>121920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4377690" y="104013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182880</xdr:colOff>
      <xdr:row>5</xdr:row>
      <xdr:rowOff>3810</xdr:rowOff>
    </xdr:from>
    <xdr:to>
      <xdr:col>15</xdr:col>
      <xdr:colOff>182880</xdr:colOff>
      <xdr:row>6</xdr:row>
      <xdr:rowOff>121920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4564380" y="1040130"/>
          <a:ext cx="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3810</xdr:rowOff>
    </xdr:from>
    <xdr:to>
      <xdr:col>16</xdr:col>
      <xdr:colOff>0</xdr:colOff>
      <xdr:row>5</xdr:row>
      <xdr:rowOff>3810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2286000" y="1040130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186690</xdr:colOff>
      <xdr:row>4</xdr:row>
      <xdr:rowOff>0</xdr:rowOff>
    </xdr:from>
    <xdr:to>
      <xdr:col>8</xdr:col>
      <xdr:colOff>60960</xdr:colOff>
      <xdr:row>5</xdr:row>
      <xdr:rowOff>76200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2853690" y="803910"/>
          <a:ext cx="255270" cy="3086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15240</xdr:rowOff>
    </xdr:from>
    <xdr:to>
      <xdr:col>4</xdr:col>
      <xdr:colOff>0</xdr:colOff>
      <xdr:row>10</xdr:row>
      <xdr:rowOff>19050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2286000" y="1440180"/>
          <a:ext cx="0" cy="26289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</xdr:colOff>
      <xdr:row>8</xdr:row>
      <xdr:rowOff>3810</xdr:rowOff>
    </xdr:from>
    <xdr:to>
      <xdr:col>16</xdr:col>
      <xdr:colOff>3810</xdr:colOff>
      <xdr:row>10</xdr:row>
      <xdr:rowOff>7620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V="1">
          <a:off x="4575810" y="1428750"/>
          <a:ext cx="0" cy="26289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19050</xdr:rowOff>
    </xdr:from>
    <xdr:to>
      <xdr:col>4</xdr:col>
      <xdr:colOff>0</xdr:colOff>
      <xdr:row>12</xdr:row>
      <xdr:rowOff>68580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2286000" y="1832610"/>
          <a:ext cx="0" cy="1790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125730</xdr:colOff>
      <xdr:row>12</xdr:row>
      <xdr:rowOff>0</xdr:rowOff>
    </xdr:from>
    <xdr:to>
      <xdr:col>16</xdr:col>
      <xdr:colOff>76200</xdr:colOff>
      <xdr:row>12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2221230" y="1943100"/>
          <a:ext cx="242697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156210</xdr:colOff>
      <xdr:row>11</xdr:row>
      <xdr:rowOff>91440</xdr:rowOff>
    </xdr:from>
    <xdr:to>
      <xdr:col>4</xdr:col>
      <xdr:colOff>34290</xdr:colOff>
      <xdr:row>12</xdr:row>
      <xdr:rowOff>34290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H="1">
          <a:off x="727710" y="1965960"/>
          <a:ext cx="68580" cy="723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15240</xdr:rowOff>
    </xdr:from>
    <xdr:to>
      <xdr:col>16</xdr:col>
      <xdr:colOff>0</xdr:colOff>
      <xdr:row>12</xdr:row>
      <xdr:rowOff>64770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4572000" y="1828800"/>
          <a:ext cx="0" cy="1790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156210</xdr:colOff>
      <xdr:row>11</xdr:row>
      <xdr:rowOff>91440</xdr:rowOff>
    </xdr:from>
    <xdr:to>
      <xdr:col>16</xdr:col>
      <xdr:colOff>34290</xdr:colOff>
      <xdr:row>12</xdr:row>
      <xdr:rowOff>34290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4537710" y="1905000"/>
          <a:ext cx="68580" cy="723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</xdr:colOff>
      <xdr:row>6</xdr:row>
      <xdr:rowOff>125730</xdr:rowOff>
    </xdr:from>
    <xdr:to>
      <xdr:col>16</xdr:col>
      <xdr:colOff>7620</xdr:colOff>
      <xdr:row>10</xdr:row>
      <xdr:rowOff>0</xdr:rowOff>
    </xdr:to>
    <xdr:sp macro="" textlink="">
      <xdr:nvSpPr>
        <xdr:cNvPr id="44" name="Freeform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289810" y="1291590"/>
          <a:ext cx="2289810" cy="392430"/>
        </a:xfrm>
        <a:custGeom>
          <a:avLst/>
          <a:gdLst>
            <a:gd name="connsiteX0" fmla="*/ 0 w 2289810"/>
            <a:gd name="connsiteY0" fmla="*/ 0 h 392430"/>
            <a:gd name="connsiteX1" fmla="*/ 1139190 w 2289810"/>
            <a:gd name="connsiteY1" fmla="*/ 392430 h 392430"/>
            <a:gd name="connsiteX2" fmla="*/ 2289810 w 2289810"/>
            <a:gd name="connsiteY2" fmla="*/ 3810 h 392430"/>
            <a:gd name="connsiteX3" fmla="*/ 2289810 w 2289810"/>
            <a:gd name="connsiteY3" fmla="*/ 3810 h 392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89810" h="392430">
              <a:moveTo>
                <a:pt x="0" y="0"/>
              </a:moveTo>
              <a:cubicBezTo>
                <a:pt x="378777" y="195897"/>
                <a:pt x="757555" y="391795"/>
                <a:pt x="1139190" y="392430"/>
              </a:cubicBezTo>
              <a:cubicBezTo>
                <a:pt x="1520825" y="393065"/>
                <a:pt x="2289810" y="3810"/>
                <a:pt x="2289810" y="3810"/>
              </a:cubicBezTo>
              <a:lnTo>
                <a:pt x="2289810" y="3810"/>
              </a:ln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186690</xdr:colOff>
      <xdr:row>7</xdr:row>
      <xdr:rowOff>3810</xdr:rowOff>
    </xdr:from>
    <xdr:to>
      <xdr:col>9</xdr:col>
      <xdr:colOff>186690</xdr:colOff>
      <xdr:row>9</xdr:row>
      <xdr:rowOff>125730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V="1">
          <a:off x="3425190" y="1299210"/>
          <a:ext cx="0" cy="381000"/>
        </a:xfrm>
        <a:prstGeom prst="straightConnector1">
          <a:avLst/>
        </a:prstGeom>
        <a:ln w="952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91440</xdr:colOff>
      <xdr:row>14</xdr:row>
      <xdr:rowOff>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2286000" y="2202180"/>
          <a:ext cx="472440" cy="0"/>
        </a:xfrm>
        <a:prstGeom prst="straightConnector1">
          <a:avLst/>
        </a:prstGeom>
        <a:ln w="9525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186690</xdr:colOff>
      <xdr:row>13</xdr:row>
      <xdr:rowOff>45720</xdr:rowOff>
    </xdr:from>
    <xdr:to>
      <xdr:col>3</xdr:col>
      <xdr:colOff>186690</xdr:colOff>
      <xdr:row>14</xdr:row>
      <xdr:rowOff>76200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2282190" y="2118360"/>
          <a:ext cx="0" cy="160020"/>
        </a:xfrm>
        <a:prstGeom prst="line">
          <a:avLst/>
        </a:prstGeom>
        <a:ln w="952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</xdr:colOff>
      <xdr:row>6</xdr:row>
      <xdr:rowOff>125730</xdr:rowOff>
    </xdr:from>
    <xdr:to>
      <xdr:col>6</xdr:col>
      <xdr:colOff>95250</xdr:colOff>
      <xdr:row>8</xdr:row>
      <xdr:rowOff>125730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>
          <a:stCxn id="44" idx="0"/>
        </xdr:cNvCxnSpPr>
      </xdr:nvCxnSpPr>
      <xdr:spPr>
        <a:xfrm>
          <a:off x="2289810" y="1291590"/>
          <a:ext cx="472440" cy="25908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140970</xdr:colOff>
      <xdr:row>7</xdr:row>
      <xdr:rowOff>3810</xdr:rowOff>
    </xdr:from>
    <xdr:to>
      <xdr:col>15</xdr:col>
      <xdr:colOff>186690</xdr:colOff>
      <xdr:row>8</xdr:row>
      <xdr:rowOff>108278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H="1">
          <a:off x="4141470" y="1299210"/>
          <a:ext cx="426720" cy="234008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9290</xdr:colOff>
      <xdr:row>6</xdr:row>
      <xdr:rowOff>35959</xdr:rowOff>
    </xdr:from>
    <xdr:to>
      <xdr:col>6</xdr:col>
      <xdr:colOff>158352</xdr:colOff>
      <xdr:row>8</xdr:row>
      <xdr:rowOff>116441</xdr:rowOff>
    </xdr:to>
    <xdr:sp macro="" textlink="">
      <xdr:nvSpPr>
        <xdr:cNvPr id="60" name="Arc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 rot="3991505">
          <a:off x="2485790" y="1201819"/>
          <a:ext cx="339562" cy="339562"/>
        </a:xfrm>
        <a:prstGeom prst="arc">
          <a:avLst/>
        </a:prstGeom>
        <a:ln w="952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13</xdr:col>
      <xdr:colOff>156210</xdr:colOff>
      <xdr:row>6</xdr:row>
      <xdr:rowOff>49530</xdr:rowOff>
    </xdr:from>
    <xdr:to>
      <xdr:col>15</xdr:col>
      <xdr:colOff>57150</xdr:colOff>
      <xdr:row>8</xdr:row>
      <xdr:rowOff>72390</xdr:rowOff>
    </xdr:to>
    <xdr:sp macro="" textlink="">
      <xdr:nvSpPr>
        <xdr:cNvPr id="61" name="Arc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 rot="12193534">
          <a:off x="4156710" y="1215390"/>
          <a:ext cx="281940" cy="281940"/>
        </a:xfrm>
        <a:prstGeom prst="arc">
          <a:avLst/>
        </a:prstGeom>
        <a:ln w="952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9525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32"/>
  <sheetViews>
    <sheetView showGridLines="0" tabSelected="1" zoomScaleNormal="100" workbookViewId="0">
      <selection activeCell="AN8" sqref="AN8"/>
    </sheetView>
  </sheetViews>
  <sheetFormatPr defaultColWidth="8.85546875" defaultRowHeight="11.25"/>
  <cols>
    <col min="1" max="887" width="2.7109375" style="2" customWidth="1"/>
    <col min="888" max="16384" width="8.85546875" style="2"/>
  </cols>
  <sheetData>
    <row r="1" spans="2:38" ht="12" thickBot="1"/>
    <row r="2" spans="2:38" ht="34.9" customHeight="1">
      <c r="B2" s="18" t="s">
        <v>42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</row>
    <row r="3" spans="2:38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 t="s">
        <v>43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</row>
    <row r="4" spans="2:38">
      <c r="B4" s="3"/>
      <c r="C4" s="4"/>
      <c r="D4" s="4"/>
      <c r="E4" s="4"/>
      <c r="F4" s="4"/>
      <c r="G4" s="4"/>
      <c r="H4" s="16">
        <v>2.56</v>
      </c>
      <c r="I4" s="16"/>
      <c r="J4" s="4" t="s">
        <v>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</row>
    <row r="5" spans="2:38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4" t="s">
        <v>55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5"/>
    </row>
    <row r="6" spans="2:38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2" t="s">
        <v>54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5"/>
    </row>
    <row r="7" spans="2:38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 t="s">
        <v>44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</row>
    <row r="8" spans="2:38">
      <c r="B8" s="3"/>
      <c r="C8" s="4"/>
      <c r="D8" s="4"/>
      <c r="E8" s="4"/>
      <c r="F8" s="4"/>
      <c r="G8" s="4" t="s">
        <v>33</v>
      </c>
      <c r="H8" s="4"/>
      <c r="I8" s="4"/>
      <c r="J8" s="4"/>
      <c r="K8" s="4"/>
      <c r="L8" s="4"/>
      <c r="M8" s="4"/>
      <c r="N8" s="4" t="s">
        <v>34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5"/>
    </row>
    <row r="9" spans="2:38">
      <c r="B9" s="3"/>
      <c r="C9" s="4"/>
      <c r="D9" s="4"/>
      <c r="E9" s="4"/>
      <c r="F9" s="4"/>
      <c r="G9" s="4"/>
      <c r="H9" s="4"/>
      <c r="I9" s="4"/>
      <c r="J9" s="4"/>
      <c r="K9" s="4" t="s">
        <v>4</v>
      </c>
      <c r="L9" s="4"/>
      <c r="M9" s="4"/>
      <c r="N9" s="4"/>
      <c r="O9" s="4"/>
      <c r="P9" s="4"/>
      <c r="Q9" s="4"/>
      <c r="R9" s="4"/>
      <c r="S9" s="4"/>
      <c r="T9" s="4" t="s">
        <v>21</v>
      </c>
      <c r="U9" s="16">
        <v>20000</v>
      </c>
      <c r="V9" s="16"/>
      <c r="W9" s="4" t="s">
        <v>36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5"/>
    </row>
    <row r="10" spans="2:38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2" t="s">
        <v>50</v>
      </c>
      <c r="U10" s="16">
        <v>5645</v>
      </c>
      <c r="V10" s="16"/>
      <c r="W10" s="4" t="s">
        <v>35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5"/>
    </row>
    <row r="11" spans="2:38">
      <c r="B11" s="22" t="s">
        <v>5</v>
      </c>
      <c r="C11" s="23"/>
      <c r="D11" s="15">
        <f>H4*J12/2</f>
        <v>6.4</v>
      </c>
      <c r="E11" s="15"/>
      <c r="F11" s="4" t="s">
        <v>1</v>
      </c>
      <c r="G11" s="4"/>
      <c r="H11" s="4"/>
      <c r="I11" s="4"/>
      <c r="J11" s="4"/>
      <c r="K11" s="4"/>
      <c r="L11" s="4"/>
      <c r="M11" s="4"/>
      <c r="N11" s="23" t="s">
        <v>6</v>
      </c>
      <c r="O11" s="23"/>
      <c r="P11" s="15">
        <f>+D11</f>
        <v>6.4</v>
      </c>
      <c r="Q11" s="15"/>
      <c r="R11" s="4" t="s">
        <v>1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</row>
    <row r="12" spans="2:38">
      <c r="B12" s="3"/>
      <c r="C12" s="4"/>
      <c r="D12" s="4"/>
      <c r="E12" s="4"/>
      <c r="F12" s="4"/>
      <c r="G12" s="4"/>
      <c r="H12" s="4"/>
      <c r="I12" s="4" t="s">
        <v>2</v>
      </c>
      <c r="J12" s="21">
        <v>5</v>
      </c>
      <c r="K12" s="21"/>
      <c r="L12" s="4" t="s">
        <v>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5"/>
    </row>
    <row r="13" spans="2:38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5"/>
    </row>
    <row r="14" spans="2:38">
      <c r="B14" s="3"/>
      <c r="C14" s="4"/>
      <c r="D14" s="4"/>
      <c r="E14" s="4"/>
      <c r="F14" s="4"/>
      <c r="G14" s="4"/>
      <c r="H14" s="4" t="s">
        <v>15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5"/>
    </row>
    <row r="15" spans="2:38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5"/>
    </row>
    <row r="16" spans="2:38">
      <c r="B16" s="3"/>
      <c r="C16" s="4" t="s">
        <v>7</v>
      </c>
      <c r="D16" s="4"/>
      <c r="E16" s="4"/>
      <c r="F16" s="4"/>
      <c r="G16" s="15">
        <f>+H4</f>
        <v>2.56</v>
      </c>
      <c r="H16" s="15"/>
      <c r="I16" s="6" t="s">
        <v>8</v>
      </c>
      <c r="J16" s="15">
        <f>+J12</f>
        <v>5</v>
      </c>
      <c r="K16" s="15"/>
      <c r="L16" s="4" t="s">
        <v>9</v>
      </c>
      <c r="M16" s="4">
        <v>2</v>
      </c>
      <c r="N16" s="6" t="s">
        <v>10</v>
      </c>
      <c r="O16" s="17">
        <f>+G16*J16/M16</f>
        <v>6.4</v>
      </c>
      <c r="P16" s="17"/>
      <c r="Q16" s="4" t="s">
        <v>1</v>
      </c>
      <c r="R16" s="4"/>
      <c r="S16" s="4" t="s">
        <v>47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5"/>
    </row>
    <row r="17" spans="2:38">
      <c r="B17" s="3"/>
      <c r="C17" s="4" t="s">
        <v>11</v>
      </c>
      <c r="D17" s="4"/>
      <c r="E17" s="4"/>
      <c r="F17" s="4"/>
      <c r="G17" s="15">
        <f>+G16</f>
        <v>2.56</v>
      </c>
      <c r="H17" s="15"/>
      <c r="I17" s="6" t="s">
        <v>8</v>
      </c>
      <c r="J17" s="15">
        <f>+J16</f>
        <v>5</v>
      </c>
      <c r="K17" s="15"/>
      <c r="L17" s="4" t="s">
        <v>9</v>
      </c>
      <c r="M17" s="4">
        <v>2</v>
      </c>
      <c r="N17" s="6" t="s">
        <v>10</v>
      </c>
      <c r="O17" s="17">
        <f>+G17*J17/M17</f>
        <v>6.4</v>
      </c>
      <c r="P17" s="17"/>
      <c r="Q17" s="4" t="s">
        <v>1</v>
      </c>
      <c r="R17" s="4"/>
      <c r="S17" s="4" t="s">
        <v>46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5"/>
    </row>
    <row r="18" spans="2:38">
      <c r="B18" s="3"/>
      <c r="C18" s="4" t="s">
        <v>12</v>
      </c>
      <c r="D18" s="4"/>
      <c r="E18" s="4"/>
      <c r="F18" s="4"/>
      <c r="G18" s="4"/>
      <c r="H18" s="15">
        <f>+H4</f>
        <v>2.56</v>
      </c>
      <c r="I18" s="15"/>
      <c r="J18" s="6" t="s">
        <v>8</v>
      </c>
      <c r="K18" s="15">
        <f>+J12</f>
        <v>5</v>
      </c>
      <c r="L18" s="15"/>
      <c r="M18" s="4" t="s">
        <v>13</v>
      </c>
      <c r="N18" s="4">
        <v>8</v>
      </c>
      <c r="O18" s="6" t="s">
        <v>10</v>
      </c>
      <c r="P18" s="15">
        <f>+H18*K18^2/N18</f>
        <v>8</v>
      </c>
      <c r="Q18" s="15"/>
      <c r="R18" s="4" t="s">
        <v>14</v>
      </c>
      <c r="S18" s="4"/>
      <c r="T18" s="4" t="s">
        <v>45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5"/>
    </row>
    <row r="19" spans="2:38">
      <c r="B19" s="3"/>
      <c r="C19" s="4" t="s">
        <v>48</v>
      </c>
      <c r="D19" s="4"/>
      <c r="E19" s="4"/>
      <c r="F19" s="4"/>
      <c r="G19" s="4"/>
      <c r="H19" s="4"/>
      <c r="I19" s="4"/>
      <c r="J19" s="4"/>
      <c r="K19" s="15">
        <f>+J12</f>
        <v>5</v>
      </c>
      <c r="L19" s="15"/>
      <c r="M19" s="4" t="s">
        <v>9</v>
      </c>
      <c r="N19" s="4">
        <v>2</v>
      </c>
      <c r="O19" s="6" t="s">
        <v>10</v>
      </c>
      <c r="P19" s="15">
        <f>+K19/N19</f>
        <v>2.5</v>
      </c>
      <c r="Q19" s="15"/>
      <c r="R19" s="4" t="s">
        <v>3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</row>
    <row r="20" spans="2:38">
      <c r="B20" s="3"/>
      <c r="C20" s="13" t="s">
        <v>51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T20" s="4"/>
      <c r="U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5"/>
    </row>
    <row r="21" spans="2:38">
      <c r="B21" s="3"/>
      <c r="C21" s="4" t="s">
        <v>18</v>
      </c>
      <c r="D21" s="4"/>
      <c r="E21" s="4">
        <v>5</v>
      </c>
      <c r="F21" s="6" t="s">
        <v>8</v>
      </c>
      <c r="G21" s="15">
        <f>+H4/100</f>
        <v>2.5600000000000001E-2</v>
      </c>
      <c r="H21" s="15"/>
      <c r="I21" s="6" t="s">
        <v>8</v>
      </c>
      <c r="J21" s="15">
        <f>+J12*100</f>
        <v>500</v>
      </c>
      <c r="K21" s="15"/>
      <c r="L21" s="4" t="s">
        <v>19</v>
      </c>
      <c r="M21" s="4"/>
      <c r="N21" s="4"/>
      <c r="O21" s="15">
        <f>+U9</f>
        <v>20000</v>
      </c>
      <c r="P21" s="15"/>
      <c r="Q21" s="6" t="s">
        <v>8</v>
      </c>
      <c r="R21" s="15">
        <f>+U10</f>
        <v>5645</v>
      </c>
      <c r="S21" s="15"/>
      <c r="T21" s="4" t="s">
        <v>20</v>
      </c>
      <c r="U21" s="15">
        <f>+E21*G21*J21^4/(384*O21*R21)</f>
        <v>0.18452908178328906</v>
      </c>
      <c r="V21" s="15"/>
      <c r="W21" s="4" t="s">
        <v>37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5"/>
    </row>
    <row r="22" spans="2:38">
      <c r="B22" s="3"/>
      <c r="C22" s="4" t="s">
        <v>17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5"/>
    </row>
    <row r="23" spans="2:38">
      <c r="B23" s="3"/>
      <c r="C23" s="4" t="s">
        <v>16</v>
      </c>
      <c r="D23" s="16">
        <v>1.2</v>
      </c>
      <c r="E23" s="16"/>
      <c r="F23" s="4" t="s">
        <v>3</v>
      </c>
      <c r="G23" s="4"/>
      <c r="H23" s="7" t="str">
        <f>IF(D23&gt;J12,"x için girilen değer L 'den küçük olmalı.","")</f>
        <v/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</row>
    <row r="24" spans="2:38">
      <c r="B24" s="3"/>
      <c r="C24" s="4" t="s">
        <v>39</v>
      </c>
      <c r="D24" s="4"/>
      <c r="E24" s="4"/>
      <c r="F24" s="4"/>
      <c r="G24" s="4"/>
      <c r="H24" s="4"/>
      <c r="I24" s="15">
        <f>+H4</f>
        <v>2.56</v>
      </c>
      <c r="J24" s="15"/>
      <c r="K24" s="6" t="s">
        <v>8</v>
      </c>
      <c r="L24" s="15">
        <f>+D23</f>
        <v>1.2</v>
      </c>
      <c r="M24" s="15"/>
      <c r="N24" s="4" t="s">
        <v>9</v>
      </c>
      <c r="O24" s="4">
        <v>2</v>
      </c>
      <c r="P24" s="4" t="s">
        <v>40</v>
      </c>
      <c r="Q24" s="15">
        <f>+J12</f>
        <v>5</v>
      </c>
      <c r="R24" s="15"/>
      <c r="S24" s="6" t="s">
        <v>26</v>
      </c>
      <c r="T24" s="15">
        <f>+D23</f>
        <v>1.2</v>
      </c>
      <c r="U24" s="15"/>
      <c r="V24" s="4" t="s">
        <v>20</v>
      </c>
      <c r="W24" s="15">
        <f>+I24*L24/O24*(Q24-T24)</f>
        <v>5.8368000000000002</v>
      </c>
      <c r="X24" s="15"/>
      <c r="Y24" s="4" t="s">
        <v>14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5"/>
    </row>
    <row r="25" spans="2:38">
      <c r="B25" s="3"/>
      <c r="C25" s="4" t="s">
        <v>22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5"/>
    </row>
    <row r="26" spans="2:38">
      <c r="B26" s="3"/>
      <c r="C26" s="13" t="s">
        <v>52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5"/>
    </row>
    <row r="27" spans="2:38">
      <c r="B27" s="3"/>
      <c r="C27" s="4" t="s">
        <v>23</v>
      </c>
      <c r="D27" s="15">
        <f>+H4/100</f>
        <v>2.5600000000000001E-2</v>
      </c>
      <c r="E27" s="15"/>
      <c r="F27" s="6" t="s">
        <v>8</v>
      </c>
      <c r="G27" s="15">
        <f>+J12*100</f>
        <v>500</v>
      </c>
      <c r="H27" s="15"/>
      <c r="I27" s="4" t="s">
        <v>24</v>
      </c>
      <c r="J27" s="4"/>
      <c r="K27" s="4"/>
      <c r="L27" s="15">
        <f>+U9</f>
        <v>20000</v>
      </c>
      <c r="M27" s="15"/>
      <c r="N27" s="6" t="s">
        <v>8</v>
      </c>
      <c r="O27" s="15">
        <f>+U10</f>
        <v>5645</v>
      </c>
      <c r="P27" s="15"/>
      <c r="Q27" s="4" t="s">
        <v>25</v>
      </c>
      <c r="R27" s="15">
        <f>+D23*100</f>
        <v>120</v>
      </c>
      <c r="S27" s="15"/>
      <c r="T27" s="4" t="s">
        <v>9</v>
      </c>
      <c r="U27" s="15">
        <f>+J12*100</f>
        <v>500</v>
      </c>
      <c r="V27" s="15"/>
      <c r="W27" s="6" t="s">
        <v>26</v>
      </c>
      <c r="X27" s="4">
        <v>2</v>
      </c>
      <c r="Y27" s="6" t="s">
        <v>8</v>
      </c>
      <c r="Z27" s="15">
        <f>+D23*100</f>
        <v>120</v>
      </c>
      <c r="AA27" s="15"/>
      <c r="AB27" s="4" t="s">
        <v>27</v>
      </c>
      <c r="AC27" s="15">
        <f>+J12*100</f>
        <v>500</v>
      </c>
      <c r="AD27" s="15"/>
      <c r="AE27" s="4" t="s">
        <v>28</v>
      </c>
      <c r="AF27" s="15">
        <f>+D23*100</f>
        <v>120</v>
      </c>
      <c r="AG27" s="15"/>
      <c r="AH27" s="4" t="s">
        <v>29</v>
      </c>
      <c r="AI27" s="15">
        <f>+J12*100</f>
        <v>500</v>
      </c>
      <c r="AJ27" s="15"/>
      <c r="AK27" s="4" t="s">
        <v>30</v>
      </c>
      <c r="AL27" s="5"/>
    </row>
    <row r="28" spans="2:38">
      <c r="B28" s="3"/>
      <c r="C28" s="4" t="s">
        <v>23</v>
      </c>
      <c r="D28" s="15">
        <f>+D27*G27^4/(24*L27*O27)*(R27/U27-X27*Z27^3/AC27^3+AF27^4/AI27^4)</f>
        <v>0.1273514968999114</v>
      </c>
      <c r="E28" s="15"/>
      <c r="F28" s="4" t="s">
        <v>37</v>
      </c>
      <c r="G28" s="4"/>
      <c r="H28" s="4"/>
      <c r="I28" s="4"/>
      <c r="J28" s="4"/>
      <c r="K28" s="4"/>
      <c r="L28" s="4"/>
      <c r="M28" s="4"/>
      <c r="N28" s="4"/>
      <c r="AL28" s="5"/>
    </row>
    <row r="29" spans="2:38">
      <c r="B29" s="3"/>
      <c r="C29" s="4" t="s">
        <v>49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5"/>
    </row>
    <row r="30" spans="2:38">
      <c r="B30" s="3"/>
      <c r="C30" s="12" t="s">
        <v>53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AC30" s="4"/>
      <c r="AD30" s="4"/>
      <c r="AE30" s="4"/>
      <c r="AF30" s="4"/>
      <c r="AG30" s="4"/>
      <c r="AH30" s="4"/>
      <c r="AI30" s="4"/>
      <c r="AJ30" s="4"/>
      <c r="AK30" s="4"/>
      <c r="AL30" s="5"/>
    </row>
    <row r="31" spans="2:38">
      <c r="B31" s="3"/>
      <c r="C31" s="4" t="s">
        <v>32</v>
      </c>
      <c r="D31" s="4"/>
      <c r="E31" s="4"/>
      <c r="F31" s="15">
        <f>+H4/100</f>
        <v>2.5600000000000001E-2</v>
      </c>
      <c r="G31" s="15"/>
      <c r="H31" s="6" t="s">
        <v>8</v>
      </c>
      <c r="I31" s="15">
        <f>+J12*100</f>
        <v>500</v>
      </c>
      <c r="J31" s="15"/>
      <c r="K31" s="4" t="s">
        <v>31</v>
      </c>
      <c r="L31" s="4"/>
      <c r="M31" s="4"/>
      <c r="N31" s="15">
        <f>+U9</f>
        <v>20000</v>
      </c>
      <c r="O31" s="15"/>
      <c r="P31" s="6" t="s">
        <v>8</v>
      </c>
      <c r="Q31" s="15">
        <f>+U10</f>
        <v>5645</v>
      </c>
      <c r="R31" s="15"/>
      <c r="S31" s="4" t="s">
        <v>20</v>
      </c>
      <c r="T31" s="15">
        <f>F31*I31^3/(24*N31*Q31)</f>
        <v>1.1809861234130499E-3</v>
      </c>
      <c r="U31" s="15"/>
      <c r="V31" s="4" t="s">
        <v>41</v>
      </c>
      <c r="W31" s="6" t="s">
        <v>10</v>
      </c>
      <c r="X31" s="15">
        <f>DEGREES(T31)</f>
        <v>6.7665520535083942E-2</v>
      </c>
      <c r="Y31" s="15"/>
      <c r="Z31" s="8" t="s">
        <v>38</v>
      </c>
      <c r="AE31" s="4"/>
      <c r="AF31" s="4"/>
      <c r="AG31" s="4"/>
      <c r="AH31" s="4"/>
      <c r="AI31" s="4"/>
      <c r="AJ31" s="4"/>
      <c r="AK31" s="4"/>
      <c r="AL31" s="5"/>
    </row>
    <row r="32" spans="2:38" ht="12" thickBo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1"/>
    </row>
  </sheetData>
  <sheetProtection algorithmName="SHA-512" hashValue="kLvk4YlH9/MpkjjdLgAxPRUq5UqpPMFgHgPkr4LQbTb1hODOLCEMeNAu4veEmuhV7o4A5Jl0RadCBVhFTTuktw==" saltValue="MedYLarFYKKuIYKO4TeJDA==" spinCount="100000" sheet="1" objects="1" scenarios="1"/>
  <mergeCells count="48">
    <mergeCell ref="B2:AL2"/>
    <mergeCell ref="O21:P21"/>
    <mergeCell ref="R21:S21"/>
    <mergeCell ref="L27:M27"/>
    <mergeCell ref="O27:P27"/>
    <mergeCell ref="H4:I4"/>
    <mergeCell ref="D11:E11"/>
    <mergeCell ref="P11:Q11"/>
    <mergeCell ref="J12:K12"/>
    <mergeCell ref="B11:C11"/>
    <mergeCell ref="N11:O11"/>
    <mergeCell ref="G16:H16"/>
    <mergeCell ref="J16:K16"/>
    <mergeCell ref="O16:P16"/>
    <mergeCell ref="G17:H17"/>
    <mergeCell ref="J17:K17"/>
    <mergeCell ref="D28:E28"/>
    <mergeCell ref="U21:V21"/>
    <mergeCell ref="T31:U31"/>
    <mergeCell ref="X31:Y31"/>
    <mergeCell ref="N31:O31"/>
    <mergeCell ref="Q31:R31"/>
    <mergeCell ref="I24:J24"/>
    <mergeCell ref="L24:M24"/>
    <mergeCell ref="Q24:R24"/>
    <mergeCell ref="T24:U24"/>
    <mergeCell ref="W24:X24"/>
    <mergeCell ref="D23:E23"/>
    <mergeCell ref="U9:V9"/>
    <mergeCell ref="U10:V10"/>
    <mergeCell ref="P18:Q18"/>
    <mergeCell ref="P19:Q19"/>
    <mergeCell ref="F31:G31"/>
    <mergeCell ref="I31:J31"/>
    <mergeCell ref="O17:P17"/>
    <mergeCell ref="G21:H21"/>
    <mergeCell ref="J21:K21"/>
    <mergeCell ref="H18:I18"/>
    <mergeCell ref="K18:L18"/>
    <mergeCell ref="K19:L19"/>
    <mergeCell ref="AC27:AD27"/>
    <mergeCell ref="AF27:AG27"/>
    <mergeCell ref="AI27:AJ27"/>
    <mergeCell ref="D27:E27"/>
    <mergeCell ref="G27:H27"/>
    <mergeCell ref="R27:S27"/>
    <mergeCell ref="U27:V27"/>
    <mergeCell ref="Z27:AA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2016-08-31T14:26:32Z</dcterms:created>
  <dcterms:modified xsi:type="dcterms:W3CDTF">2019-04-10T09:00:12Z</dcterms:modified>
</cp:coreProperties>
</file>