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Gurcan Dosyalar\ozel\satis\yeni_yönetmelige_gore_hesaplar(sifreli)\cesitli_hesaplamalar\"/>
    </mc:Choice>
  </mc:AlternateContent>
  <xr:revisionPtr revIDLastSave="0" documentId="13_ncr:1_{52F29B97-39C0-4AE5-8FCA-F48DC71498E4}" xr6:coauthVersionLast="47" xr6:coauthVersionMax="47" xr10:uidLastSave="{00000000-0000-0000-0000-000000000000}"/>
  <bookViews>
    <workbookView xWindow="-120" yWindow="-120" windowWidth="29040" windowHeight="15840" xr2:uid="{6B4393B1-BB10-4C4A-9D8A-E06A881621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36" i="1" l="1"/>
  <c r="T1333" i="1"/>
  <c r="AA1316" i="1"/>
  <c r="S1316" i="1"/>
  <c r="AI1316" i="1"/>
  <c r="W1333" i="1"/>
  <c r="AD1333" i="1"/>
  <c r="V1335" i="1"/>
  <c r="Y1339" i="1"/>
  <c r="AB1342" i="1"/>
  <c r="AB1349" i="1"/>
  <c r="R1336" i="1"/>
  <c r="L1336" i="1"/>
  <c r="AD1337" i="1"/>
  <c r="AK1337" i="1"/>
  <c r="E1354" i="1"/>
  <c r="AM1360" i="1"/>
  <c r="E1333" i="1"/>
  <c r="E1337" i="1"/>
  <c r="AV1341" i="1"/>
  <c r="AV1331" i="1"/>
  <c r="W1360" i="1"/>
  <c r="AE1360" i="1"/>
  <c r="AC1277" i="1"/>
  <c r="Y1277" i="1" s="1"/>
  <c r="V1275" i="1"/>
  <c r="V1293" i="1" l="1"/>
  <c r="V1289" i="1" s="1"/>
  <c r="Y1286" i="1" s="1"/>
  <c r="Y1283" i="1" s="1"/>
  <c r="AH1249" i="1"/>
  <c r="Z1249" i="1"/>
  <c r="AE1261" i="1" s="1"/>
  <c r="AE1270" i="1" s="1"/>
  <c r="Y1274" i="1" s="1"/>
  <c r="Y1276" i="1" s="1"/>
  <c r="V1276" i="1" s="1"/>
  <c r="T1303" i="1"/>
  <c r="AB1303" i="1"/>
  <c r="AW1303" i="1"/>
  <c r="AR1303" i="1" s="1"/>
  <c r="E1277" i="1"/>
  <c r="N1282" i="1" s="1"/>
  <c r="U1283" i="1" s="1"/>
  <c r="E1285" i="1"/>
  <c r="E1295" i="1"/>
  <c r="BA1275" i="1"/>
  <c r="AT1279" i="1" s="1"/>
  <c r="AP1279" i="1" s="1"/>
  <c r="BA1281" i="1"/>
  <c r="BA1267" i="1"/>
  <c r="AI1279" i="1" s="1"/>
  <c r="AC1279" i="1" s="1"/>
  <c r="AF1278" i="1" s="1"/>
  <c r="E1199" i="1"/>
  <c r="BB1203" i="1"/>
  <c r="AN1210" i="1" s="1"/>
  <c r="Z1210" i="1" s="1"/>
  <c r="BB1217" i="1"/>
  <c r="AT1238" i="1"/>
  <c r="AV1236" i="1" s="1"/>
  <c r="BB1223" i="1" s="1"/>
  <c r="Q1185" i="1"/>
  <c r="D1206" i="1" s="1"/>
  <c r="K1185" i="1"/>
  <c r="O1195" i="1" s="1"/>
  <c r="O1205" i="1" s="1"/>
  <c r="AG1225" i="1"/>
  <c r="AC1211" i="1" s="1"/>
  <c r="Z1236" i="1"/>
  <c r="T1236" i="1"/>
  <c r="E1229" i="1" s="1"/>
  <c r="E1221" i="1" s="1"/>
  <c r="E1164" i="1"/>
  <c r="AY1148" i="1"/>
  <c r="AD1146" i="1" s="1"/>
  <c r="AY1156" i="1"/>
  <c r="E1139" i="1"/>
  <c r="E1122" i="1"/>
  <c r="AN1172" i="1"/>
  <c r="T1110" i="1"/>
  <c r="Y1122" i="1" s="1"/>
  <c r="W1133" i="1" s="1"/>
  <c r="AB1110" i="1"/>
  <c r="AA1135" i="1" s="1"/>
  <c r="AA1146" i="1" s="1"/>
  <c r="AN1061" i="1"/>
  <c r="V1061" i="1"/>
  <c r="AX1097" i="1"/>
  <c r="AR1061" i="1" s="1"/>
  <c r="AF1061" i="1"/>
  <c r="R1061" i="1"/>
  <c r="D1068" i="1"/>
  <c r="K1061" i="1" s="1"/>
  <c r="D1077" i="1"/>
  <c r="BB1066" i="1"/>
  <c r="AV1061" i="1" s="1"/>
  <c r="BB1073" i="1"/>
  <c r="AI1097" i="1"/>
  <c r="AG1088" i="1" s="1"/>
  <c r="AG1085" i="1" s="1"/>
  <c r="AB1097" i="1"/>
  <c r="D1092" i="1"/>
  <c r="AA1061" i="1" s="1"/>
  <c r="BC1016" i="1"/>
  <c r="F1014" i="1"/>
  <c r="BB1030" i="1"/>
  <c r="AU1010" i="1" s="1"/>
  <c r="AM1010" i="1" s="1"/>
  <c r="AJ1048" i="1" s="1"/>
  <c r="BB1040" i="1"/>
  <c r="AV1048" i="1" s="1"/>
  <c r="C1032" i="1"/>
  <c r="E1038" i="1" s="1"/>
  <c r="Z1010" i="1"/>
  <c r="AD1021" i="1" s="1"/>
  <c r="AD1029" i="1" s="1"/>
  <c r="AG1010" i="1"/>
  <c r="AC1050" i="1"/>
  <c r="G970" i="1"/>
  <c r="AW955" i="1"/>
  <c r="AL961" i="1" s="1"/>
  <c r="X961" i="1" s="1"/>
  <c r="AW965" i="1"/>
  <c r="N997" i="1"/>
  <c r="G989" i="1" s="1"/>
  <c r="V997" i="1"/>
  <c r="W938" i="1"/>
  <c r="Y948" i="1" s="1"/>
  <c r="Z958" i="1" s="1"/>
  <c r="AC938" i="1"/>
  <c r="AW945" i="1"/>
  <c r="AW987" i="1" s="1"/>
  <c r="G978" i="1" s="1"/>
  <c r="AM997" i="1"/>
  <c r="V882" i="1"/>
  <c r="AY892" i="1"/>
  <c r="AS882" i="1"/>
  <c r="AY887" i="1" s="1"/>
  <c r="AO891" i="1" s="1"/>
  <c r="AQ896" i="1" s="1"/>
  <c r="AM882" i="1"/>
  <c r="AT925" i="1"/>
  <c r="Z925" i="1"/>
  <c r="AL925" i="1"/>
  <c r="AG910" i="1" s="1"/>
  <c r="AG903" i="1" s="1"/>
  <c r="F893" i="1"/>
  <c r="M882" i="1" s="1"/>
  <c r="F902" i="1"/>
  <c r="F914" i="1"/>
  <c r="V869" i="1"/>
  <c r="AM869" i="1"/>
  <c r="O869" i="1"/>
  <c r="AX863" i="1"/>
  <c r="AR869" i="1" s="1"/>
  <c r="AX857" i="1"/>
  <c r="AQ861" i="1" s="1"/>
  <c r="AI861" i="1" s="1"/>
  <c r="E859" i="1"/>
  <c r="K862" i="1" s="1"/>
  <c r="S862" i="1" s="1"/>
  <c r="E863" i="1"/>
  <c r="J869" i="1" s="1"/>
  <c r="AZ845" i="1"/>
  <c r="AB871" i="1"/>
  <c r="BB789" i="1"/>
  <c r="AP823" i="1"/>
  <c r="BB811" i="1"/>
  <c r="AT815" i="1" s="1"/>
  <c r="AJ815" i="1" s="1"/>
  <c r="BB817" i="1"/>
  <c r="AV823" i="1" s="1"/>
  <c r="E791" i="1"/>
  <c r="Q797" i="1" s="1"/>
  <c r="AB796" i="1" s="1"/>
  <c r="E800" i="1"/>
  <c r="AJ825" i="1"/>
  <c r="AG774" i="1"/>
  <c r="AL784" i="1" s="1"/>
  <c r="AL794" i="1" s="1"/>
  <c r="AN774" i="1"/>
  <c r="BB780" i="1" s="1"/>
  <c r="BD793" i="1"/>
  <c r="AM761" i="1"/>
  <c r="F712" i="1"/>
  <c r="V703" i="1"/>
  <c r="F718" i="1" s="1"/>
  <c r="Z703" i="1"/>
  <c r="Y711" i="1" s="1"/>
  <c r="Z715" i="1" s="1"/>
  <c r="S761" i="1"/>
  <c r="X751" i="1" s="1"/>
  <c r="X744" i="1" s="1"/>
  <c r="AA761" i="1"/>
  <c r="Z736" i="1" s="1"/>
  <c r="F736" i="1"/>
  <c r="N741" i="1" s="1"/>
  <c r="W740" i="1" s="1"/>
  <c r="F743" i="1"/>
  <c r="AY742" i="1"/>
  <c r="AQ746" i="1" s="1"/>
  <c r="AI746" i="1" s="1"/>
  <c r="AY748" i="1"/>
  <c r="AS761" i="1" s="1"/>
  <c r="AY755" i="1"/>
  <c r="AN763" i="1"/>
  <c r="AZ652" i="1"/>
  <c r="AZ682" i="1"/>
  <c r="AA690" i="1"/>
  <c r="AF677" i="1" s="1"/>
  <c r="AF674" i="1" s="1"/>
  <c r="AC670" i="1" s="1"/>
  <c r="Z665" i="1" s="1"/>
  <c r="AJ690" i="1"/>
  <c r="P640" i="1"/>
  <c r="R652" i="1" s="1"/>
  <c r="R656" i="1" s="1"/>
  <c r="X640" i="1"/>
  <c r="D675" i="1"/>
  <c r="D671" i="1"/>
  <c r="I675" i="1" s="1"/>
  <c r="N675" i="1" s="1"/>
  <c r="BB674" i="1"/>
  <c r="AZ675" i="1" s="1"/>
  <c r="AU640" i="1"/>
  <c r="AR640" i="1"/>
  <c r="AZ664" i="1"/>
  <c r="AB605" i="1"/>
  <c r="Y600" i="1" s="1"/>
  <c r="E601" i="1"/>
  <c r="E594" i="1"/>
  <c r="M599" i="1" s="1"/>
  <c r="U599" i="1" s="1"/>
  <c r="AY621" i="1"/>
  <c r="E612" i="1" s="1"/>
  <c r="AY591" i="1"/>
  <c r="AL598" i="1" s="1"/>
  <c r="AC598" i="1" s="1"/>
  <c r="AY604" i="1"/>
  <c r="AF566" i="1"/>
  <c r="S566" i="1"/>
  <c r="R627" i="1"/>
  <c r="E619" i="1" s="1"/>
  <c r="Z627" i="1"/>
  <c r="W616" i="1" s="1"/>
  <c r="W610" i="1" s="1"/>
  <c r="AR627" i="1"/>
  <c r="V1185" i="1" l="1"/>
  <c r="BB1211" i="1"/>
  <c r="X1227" i="1"/>
  <c r="U1213" i="1" s="1"/>
  <c r="E1191" i="1"/>
  <c r="E1211" i="1" s="1"/>
  <c r="P1208" i="1" s="1"/>
  <c r="W1208" i="1" s="1"/>
  <c r="AT1185" i="1"/>
  <c r="AQ1236" i="1"/>
  <c r="AT1222" i="1" s="1"/>
  <c r="AR1214" i="1" s="1"/>
  <c r="C1152" i="1"/>
  <c r="E1155" i="1" s="1"/>
  <c r="O1172" i="1" s="1"/>
  <c r="AP1153" i="1"/>
  <c r="AK1153" i="1" s="1"/>
  <c r="AI1147" i="1" s="1"/>
  <c r="W1147" i="1" s="1"/>
  <c r="AC1149" i="1"/>
  <c r="S1148" i="1"/>
  <c r="AM1076" i="1"/>
  <c r="AB1076" i="1" s="1"/>
  <c r="AT1071" i="1"/>
  <c r="AO1071" i="1" s="1"/>
  <c r="AR1036" i="1"/>
  <c r="AA1036" i="1" s="1"/>
  <c r="Y1061" i="1"/>
  <c r="V1078" i="1"/>
  <c r="Z1078" i="1" s="1"/>
  <c r="M1073" i="1"/>
  <c r="U1073" i="1" s="1"/>
  <c r="V966" i="1"/>
  <c r="G966" i="1" s="1"/>
  <c r="G957" i="1" s="1"/>
  <c r="S964" i="1" s="1"/>
  <c r="V970" i="1" s="1"/>
  <c r="AA1048" i="1"/>
  <c r="S986" i="1"/>
  <c r="P973" i="1" s="1"/>
  <c r="E607" i="1"/>
  <c r="E1026" i="1"/>
  <c r="P1033" i="1" s="1"/>
  <c r="AA1033" i="1" s="1"/>
  <c r="M1048" i="1"/>
  <c r="X1030" i="1"/>
  <c r="AZ671" i="1"/>
  <c r="AS675" i="1" s="1"/>
  <c r="AN675" i="1" s="1"/>
  <c r="AL670" i="1" s="1"/>
  <c r="AH669" i="1" s="1"/>
  <c r="AD905" i="1"/>
  <c r="Q899" i="1"/>
  <c r="AA898" i="1" s="1"/>
  <c r="S836" i="1"/>
  <c r="AI663" i="1"/>
  <c r="AB658" i="1" s="1"/>
  <c r="Y653" i="1" s="1"/>
  <c r="AY896" i="1"/>
  <c r="AY902" i="1" s="1"/>
  <c r="AG882" i="1"/>
  <c r="L774" i="1"/>
  <c r="W774" i="1" s="1"/>
  <c r="AH761" i="1"/>
  <c r="K703" i="1"/>
  <c r="Q703" i="1" s="1"/>
  <c r="AG869" i="1"/>
  <c r="AJ836" i="1" s="1"/>
  <c r="W594" i="1"/>
  <c r="AH823" i="1"/>
  <c r="BB797" i="1" s="1"/>
  <c r="BB804" i="1" s="1"/>
  <c r="AS690" i="1"/>
  <c r="F707" i="1"/>
  <c r="F727" i="1" s="1"/>
  <c r="AA582" i="1"/>
  <c r="X598" i="1" s="1"/>
  <c r="AF599" i="1"/>
  <c r="V602" i="1" s="1"/>
  <c r="AD663" i="1"/>
  <c r="X663" i="1" s="1"/>
  <c r="F754" i="1"/>
  <c r="F747" i="1" s="1"/>
  <c r="AH748" i="1"/>
  <c r="E575" i="1"/>
  <c r="E585" i="1" s="1"/>
  <c r="AF722" i="1"/>
  <c r="AF740" i="1" s="1"/>
  <c r="E530" i="1"/>
  <c r="E522" i="1"/>
  <c r="J500" i="1" s="1"/>
  <c r="P500" i="1" s="1"/>
  <c r="U553" i="1"/>
  <c r="Y545" i="1" s="1"/>
  <c r="W537" i="1" s="1"/>
  <c r="AA553" i="1"/>
  <c r="L553" i="1"/>
  <c r="AF500" i="1"/>
  <c r="V500" i="1"/>
  <c r="E507" i="1" s="1"/>
  <c r="AZ509" i="1"/>
  <c r="AZ526" i="1"/>
  <c r="AP498" i="1"/>
  <c r="AX454" i="1"/>
  <c r="AX445" i="1"/>
  <c r="AQ438" i="1" s="1"/>
  <c r="AX474" i="1"/>
  <c r="AZ471" i="1"/>
  <c r="AD487" i="1"/>
  <c r="AI487" i="1"/>
  <c r="AH480" i="1" s="1"/>
  <c r="AE471" i="1" s="1"/>
  <c r="AQ487" i="1"/>
  <c r="AH438" i="1" s="1"/>
  <c r="T376" i="1"/>
  <c r="AH376" i="1" s="1"/>
  <c r="R425" i="1"/>
  <c r="AL376" i="1"/>
  <c r="Q376" i="1"/>
  <c r="AD425" i="1"/>
  <c r="AH413" i="1" s="1"/>
  <c r="AJ397" i="1" s="1"/>
  <c r="AN425" i="1"/>
  <c r="AY417" i="1" s="1"/>
  <c r="E383" i="1"/>
  <c r="L376" i="1" s="1"/>
  <c r="E392" i="1"/>
  <c r="BA409" i="1"/>
  <c r="BA387" i="1"/>
  <c r="AY392" i="1" s="1"/>
  <c r="AC1208" i="1" l="1"/>
  <c r="Y1185" i="1" s="1"/>
  <c r="AG1185" i="1" s="1"/>
  <c r="E1148" i="1"/>
  <c r="L1153" i="1" s="1"/>
  <c r="Q1153" i="1" s="1"/>
  <c r="R1158" i="1" s="1"/>
  <c r="W1158" i="1" s="1"/>
  <c r="U1149" i="1"/>
  <c r="AB836" i="1"/>
  <c r="AA1172" i="1"/>
  <c r="Z1156" i="1" s="1"/>
  <c r="W1156" i="1" s="1"/>
  <c r="X853" i="1"/>
  <c r="V1048" i="1"/>
  <c r="Q670" i="1"/>
  <c r="U670" i="1" s="1"/>
  <c r="Y823" i="1"/>
  <c r="AC808" i="1" s="1"/>
  <c r="AC801" i="1" s="1"/>
  <c r="AH905" i="1"/>
  <c r="AH899" i="1"/>
  <c r="AN899" i="1" s="1"/>
  <c r="AC745" i="1"/>
  <c r="AE853" i="1"/>
  <c r="AX845" i="1"/>
  <c r="AW854" i="1" s="1"/>
  <c r="AB869" i="1"/>
  <c r="V743" i="1"/>
  <c r="AC743" i="1" s="1"/>
  <c r="AP553" i="1"/>
  <c r="M527" i="1"/>
  <c r="X527" i="1" s="1"/>
  <c r="AN451" i="1"/>
  <c r="AB451" i="1" s="1"/>
  <c r="AD394" i="1"/>
  <c r="AB513" i="1"/>
  <c r="AB533" i="1" s="1"/>
  <c r="AX539" i="1"/>
  <c r="AX530" i="1"/>
  <c r="AX522" i="1"/>
  <c r="AX506" i="1"/>
  <c r="E515" i="1"/>
  <c r="AX515" i="1" s="1"/>
  <c r="AX481" i="1"/>
  <c r="AX464" i="1" s="1"/>
  <c r="T393" i="1"/>
  <c r="AG393" i="1" s="1"/>
  <c r="N389" i="1"/>
  <c r="S388" i="1" s="1"/>
  <c r="AY403" i="1"/>
  <c r="AY383" i="1"/>
  <c r="T342" i="1"/>
  <c r="AQ363" i="1"/>
  <c r="Q312" i="1"/>
  <c r="T320" i="1" s="1"/>
  <c r="T328" i="1" s="1"/>
  <c r="V312" i="1"/>
  <c r="W363" i="1"/>
  <c r="Z352" i="1" s="1"/>
  <c r="AB340" i="1" s="1"/>
  <c r="AF363" i="1"/>
  <c r="BB356" i="1" s="1"/>
  <c r="BB346" i="1" s="1"/>
  <c r="E335" i="1"/>
  <c r="M341" i="1" s="1"/>
  <c r="S340" i="1" s="1"/>
  <c r="T336" i="1" s="1"/>
  <c r="Z336" i="1" s="1"/>
  <c r="E344" i="1"/>
  <c r="BB326" i="1"/>
  <c r="BB318" i="1"/>
  <c r="AS365" i="1"/>
  <c r="AP239" i="1"/>
  <c r="AZ246" i="1"/>
  <c r="E254" i="1"/>
  <c r="P260" i="1" s="1"/>
  <c r="V260" i="1" s="1"/>
  <c r="E265" i="1"/>
  <c r="BB260" i="1"/>
  <c r="AZ265" i="1" s="1"/>
  <c r="Y241" i="1"/>
  <c r="AC250" i="1" s="1"/>
  <c r="AC256" i="1" s="1"/>
  <c r="AE241" i="1"/>
  <c r="Q298" i="1"/>
  <c r="E289" i="1" s="1"/>
  <c r="E277" i="1" s="1"/>
  <c r="AA298" i="1"/>
  <c r="P180" i="1"/>
  <c r="AI180" i="1" s="1"/>
  <c r="T228" i="1"/>
  <c r="X213" i="1" s="1"/>
  <c r="X203" i="1" s="1"/>
  <c r="AF228" i="1"/>
  <c r="H228" i="1"/>
  <c r="AQ228" i="1" s="1"/>
  <c r="AZ221" i="1"/>
  <c r="AZ208" i="1"/>
  <c r="AZ194" i="1"/>
  <c r="AK202" i="1" s="1"/>
  <c r="AC203" i="1" s="1"/>
  <c r="E203" i="1"/>
  <c r="E196" i="1"/>
  <c r="K200" i="1" s="1"/>
  <c r="O200" i="1" s="1"/>
  <c r="Y141" i="1"/>
  <c r="AT145" i="1" s="1"/>
  <c r="AH167" i="1"/>
  <c r="AT155" i="1"/>
  <c r="AL159" i="1" s="1"/>
  <c r="AE159" i="1" s="1"/>
  <c r="AT161" i="1"/>
  <c r="AN167" i="1" s="1"/>
  <c r="F138" i="1"/>
  <c r="Q119" i="1"/>
  <c r="Y136" i="1" s="1"/>
  <c r="V145" i="1" s="1"/>
  <c r="AE119" i="1"/>
  <c r="AE169" i="1"/>
  <c r="AO106" i="1"/>
  <c r="E82" i="1"/>
  <c r="E78" i="1"/>
  <c r="K81" i="1" s="1"/>
  <c r="W61" i="1"/>
  <c r="AB79" i="1" s="1"/>
  <c r="AB88" i="1" s="1"/>
  <c r="AK61" i="1"/>
  <c r="AZ70" i="1" s="1"/>
  <c r="AZ84" i="1" s="1"/>
  <c r="AZ93" i="1"/>
  <c r="AT97" i="1" s="1"/>
  <c r="AK98" i="1" s="1"/>
  <c r="AZ100" i="1"/>
  <c r="AU106" i="1" s="1"/>
  <c r="C94" i="1"/>
  <c r="AD108" i="1"/>
  <c r="Q48" i="1"/>
  <c r="W9" i="1"/>
  <c r="O9" i="1"/>
  <c r="F15" i="1" s="1"/>
  <c r="F27" i="1"/>
  <c r="N32" i="1" s="1"/>
  <c r="R32" i="1" s="1"/>
  <c r="F35" i="1"/>
  <c r="Y48" i="1"/>
  <c r="AI48" i="1"/>
  <c r="AE36" i="1" s="1"/>
  <c r="AC30" i="1" s="1"/>
  <c r="AZ33" i="1"/>
  <c r="AZ21" i="1"/>
  <c r="AN28" i="1" s="1"/>
  <c r="U28" i="1" s="1"/>
  <c r="AR48" i="1"/>
  <c r="AZ42" i="1"/>
  <c r="U1172" i="1" l="1"/>
  <c r="AR500" i="1"/>
  <c r="AL500" i="1" s="1"/>
  <c r="AO527" i="1"/>
  <c r="AD527" i="1" s="1"/>
  <c r="V199" i="1"/>
  <c r="BD336" i="1"/>
  <c r="BB339" i="1" s="1"/>
  <c r="AF312" i="1" s="1"/>
  <c r="F466" i="1"/>
  <c r="P487" i="1" s="1"/>
  <c r="Y487" i="1" s="1"/>
  <c r="M241" i="1"/>
  <c r="T241" i="1" s="1"/>
  <c r="Z330" i="1"/>
  <c r="AR376" i="1"/>
  <c r="AA376" i="1" s="1"/>
  <c r="AO388" i="1"/>
  <c r="AI388" i="1" s="1"/>
  <c r="AB199" i="1"/>
  <c r="Y180" i="1"/>
  <c r="AR9" i="1"/>
  <c r="AF9" i="1" s="1"/>
  <c r="W284" i="1"/>
  <c r="W268" i="1" s="1"/>
  <c r="AT298" i="1"/>
  <c r="AZ254" i="1"/>
  <c r="AZ287" i="1"/>
  <c r="X258" i="1" s="1"/>
  <c r="AF258" i="1" s="1"/>
  <c r="AF29" i="1"/>
  <c r="X26" i="1"/>
  <c r="F21" i="1"/>
  <c r="X30" i="1"/>
  <c r="H129" i="1"/>
  <c r="T20" i="1"/>
  <c r="R25" i="1" s="1"/>
  <c r="V167" i="1"/>
  <c r="AA154" i="1" s="1"/>
  <c r="AA148" i="1" s="1"/>
  <c r="I61" i="1"/>
  <c r="AH106" i="1"/>
  <c r="AH89" i="1" s="1"/>
  <c r="AC106" i="1" s="1"/>
  <c r="L48" i="1"/>
  <c r="T48" i="1" s="1"/>
  <c r="BB333" i="1" l="1"/>
  <c r="AU337" i="1" s="1"/>
  <c r="AM337" i="1" s="1"/>
  <c r="AJ332" i="1" s="1"/>
  <c r="AA332" i="1" s="1"/>
  <c r="X461" i="1"/>
  <c r="F448" i="1"/>
  <c r="P438" i="1" s="1"/>
  <c r="AH335" i="1"/>
  <c r="AW363" i="1"/>
  <c r="AL363" i="1" s="1"/>
  <c r="AB258" i="1"/>
  <c r="X264" i="1"/>
  <c r="AM260" i="1"/>
  <c r="AH260" i="1" s="1"/>
  <c r="AE264" i="1" s="1"/>
  <c r="AR241" i="1"/>
  <c r="AJ241" i="1" s="1"/>
  <c r="H151" i="1"/>
  <c r="H140" i="1" s="1"/>
  <c r="AT140" i="1" s="1"/>
  <c r="AT128" i="1"/>
  <c r="AC167" i="1"/>
  <c r="N61" i="1"/>
  <c r="Z106" i="1" s="1"/>
  <c r="Q106" i="1" s="1"/>
  <c r="F458" i="1" l="1"/>
  <c r="AN312" i="1"/>
  <c r="Z312" i="1" s="1"/>
  <c r="W330" i="1" s="1"/>
  <c r="X458" i="1"/>
  <c r="Z438" i="1"/>
  <c r="AT150" i="1"/>
  <c r="E96" i="1"/>
  <c r="E86" i="1" s="1"/>
  <c r="W91" i="1"/>
  <c r="AB91" i="1" s="1"/>
</calcChain>
</file>

<file path=xl/sharedStrings.xml><?xml version="1.0" encoding="utf-8"?>
<sst xmlns="http://schemas.openxmlformats.org/spreadsheetml/2006/main" count="1062" uniqueCount="11">
  <si>
    <r>
      <rPr>
        <b/>
        <sz val="12"/>
        <color theme="5" tint="-0.499984740745262"/>
        <rFont val="Arial"/>
        <family val="2"/>
        <charset val="162"/>
      </rPr>
      <t xml:space="preserve">ÇATI MAHYA YERLEŞİMİ HESABI </t>
    </r>
    <r>
      <rPr>
        <b/>
        <sz val="8"/>
        <color theme="5" tint="-0.499984740745262"/>
        <rFont val="Arial"/>
        <family val="2"/>
        <charset val="162"/>
      </rPr>
      <t xml:space="preserve">
(inş.müh. Gürcan BERBEROĞLU tel:0532 366 02 04   www.betoncelik.com )                 </t>
    </r>
  </si>
  <si>
    <t xml:space="preserve">Dikkat sadece sarı hücrelere data girilecek.Hesapta eksi (-) uzunluk çıktığında sarı hücrelerdeki data değiştirilecek. </t>
  </si>
  <si>
    <t>çatı taban kotu</t>
  </si>
  <si>
    <t>a°</t>
  </si>
  <si>
    <r>
      <t xml:space="preserve">çatı eğimi </t>
    </r>
    <r>
      <rPr>
        <sz val="8"/>
        <color theme="1"/>
        <rFont val="Symbol"/>
        <family val="1"/>
        <charset val="2"/>
      </rPr>
      <t xml:space="preserve">a° </t>
    </r>
    <r>
      <rPr>
        <sz val="8"/>
        <color theme="1"/>
        <rFont val="Arial"/>
        <family val="2"/>
        <charset val="162"/>
      </rPr>
      <t>=</t>
    </r>
  </si>
  <si>
    <t>°</t>
  </si>
  <si>
    <t>0.00</t>
  </si>
  <si>
    <t>ÇATI PLANI</t>
  </si>
  <si>
    <t>m</t>
  </si>
  <si>
    <t>hesaplarda herhangi bir ölçü (-) çıkması durumunda sarı hücredeki değerleri değiştiriniz.</t>
  </si>
  <si>
    <t>hesapta kullanılan ölçü sınırı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</si>
</sst>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+&quot;0.000"/>
    <numFmt numFmtId="165" formatCode="0.000"/>
  </numFmts>
  <fonts count="6" x14ac:knownFonts="1">
    <font>
      <sz val="8"/>
      <color theme="1"/>
      <name val="Arial"/>
      <family val="2"/>
      <charset val="162"/>
    </font>
    <font>
      <b/>
      <sz val="8"/>
      <color theme="5" tint="-0.499984740745262"/>
      <name val="Arial"/>
      <family val="2"/>
      <charset val="162"/>
    </font>
    <font>
      <b/>
      <sz val="12"/>
      <color theme="5" tint="-0.499984740745262"/>
      <name val="Arial"/>
      <family val="2"/>
      <charset val="162"/>
    </font>
    <font>
      <b/>
      <sz val="8"/>
      <color rgb="FFFF0000"/>
      <name val="Arial"/>
      <family val="2"/>
      <charset val="162"/>
    </font>
    <font>
      <sz val="8"/>
      <color theme="1"/>
      <name val="Symbol"/>
      <family val="1"/>
      <charset val="2"/>
    </font>
    <font>
      <i/>
      <u/>
      <sz val="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 textRotation="90"/>
      <protection hidden="1"/>
    </xf>
    <xf numFmtId="0" fontId="0" fillId="0" borderId="0" xfId="0" applyAlignment="1" applyProtection="1">
      <alignment vertical="center" wrapText="1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4" xfId="0" applyBorder="1" applyAlignment="1" applyProtection="1">
      <alignment vertical="center" textRotation="90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 textRotation="90"/>
      <protection hidden="1"/>
    </xf>
    <xf numFmtId="0" fontId="0" fillId="3" borderId="0" xfId="0" applyFill="1" applyAlignment="1" applyProtection="1">
      <alignment horizontal="center" vertical="center" textRotation="90"/>
      <protection locked="0"/>
    </xf>
    <xf numFmtId="0" fontId="0" fillId="3" borderId="0" xfId="0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 textRotation="90"/>
      <protection hidden="1"/>
    </xf>
    <xf numFmtId="0" fontId="0" fillId="4" borderId="9" xfId="0" applyFill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 applyProtection="1">
      <alignment horizontal="center" vertical="center" wrapText="1"/>
      <protection hidden="1"/>
    </xf>
    <xf numFmtId="0" fontId="0" fillId="4" borderId="11" xfId="0" applyFill="1" applyBorder="1" applyAlignment="1" applyProtection="1">
      <alignment horizontal="center" vertical="center" wrapText="1"/>
      <protection hidden="1"/>
    </xf>
    <xf numFmtId="0" fontId="0" fillId="4" borderId="12" xfId="0" applyFill="1" applyBorder="1" applyAlignment="1" applyProtection="1">
      <alignment horizontal="center" vertical="center" wrapText="1"/>
      <protection hidden="1"/>
    </xf>
    <xf numFmtId="0" fontId="0" fillId="4" borderId="0" xfId="0" applyFill="1" applyAlignment="1" applyProtection="1">
      <alignment horizontal="center" vertical="center" wrapText="1"/>
      <protection hidden="1"/>
    </xf>
    <xf numFmtId="0" fontId="0" fillId="4" borderId="13" xfId="0" applyFill="1" applyBorder="1" applyAlignment="1" applyProtection="1">
      <alignment horizontal="center" vertical="center" wrapText="1"/>
      <protection hidden="1"/>
    </xf>
    <xf numFmtId="0" fontId="0" fillId="4" borderId="14" xfId="0" applyFill="1" applyBorder="1" applyAlignment="1" applyProtection="1">
      <alignment horizontal="center" vertical="center" wrapText="1"/>
      <protection hidden="1"/>
    </xf>
    <xf numFmtId="0" fontId="0" fillId="4" borderId="15" xfId="0" applyFill="1" applyBorder="1" applyAlignment="1" applyProtection="1">
      <alignment horizontal="center" vertical="center" wrapText="1"/>
      <protection hidden="1"/>
    </xf>
    <xf numFmtId="0" fontId="0" fillId="4" borderId="16" xfId="0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center" vertical="center" textRotation="90"/>
      <protection locked="0"/>
    </xf>
    <xf numFmtId="164" fontId="0" fillId="0" borderId="0" xfId="0" applyNumberFormat="1" applyAlignment="1" applyProtection="1">
      <alignment horizontal="left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</cellXfs>
  <cellStyles count="1">
    <cellStyle name="Normal" xfId="0" builtinId="0"/>
  </cellStyles>
  <dxfs count="9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jpeg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158750</xdr:colOff>
      <xdr:row>838</xdr:row>
      <xdr:rowOff>82550</xdr:rowOff>
    </xdr:from>
    <xdr:to>
      <xdr:col>46</xdr:col>
      <xdr:colOff>95250</xdr:colOff>
      <xdr:row>866</xdr:row>
      <xdr:rowOff>0</xdr:rowOff>
    </xdr:to>
    <xdr:sp macro="" textlink="">
      <xdr:nvSpPr>
        <xdr:cNvPr id="2668" name="Freeform: Shape 2667">
          <a:extLst>
            <a:ext uri="{FF2B5EF4-FFF2-40B4-BE49-F238E27FC236}">
              <a16:creationId xmlns:a16="http://schemas.microsoft.com/office/drawing/2014/main" id="{1EABCB5D-6319-5CAA-73F2-EB2CF5E5D427}"/>
            </a:ext>
          </a:extLst>
        </xdr:cNvPr>
        <xdr:cNvSpPr/>
      </xdr:nvSpPr>
      <xdr:spPr>
        <a:xfrm>
          <a:off x="1292225" y="124869575"/>
          <a:ext cx="6251575" cy="3917950"/>
        </a:xfrm>
        <a:custGeom>
          <a:avLst/>
          <a:gdLst>
            <a:gd name="csX0" fmla="*/ 952500 w 6375400"/>
            <a:gd name="csY0" fmla="*/ 0 h 4006850"/>
            <a:gd name="csX1" fmla="*/ 5664200 w 6375400"/>
            <a:gd name="csY1" fmla="*/ 0 h 4006850"/>
            <a:gd name="csX2" fmla="*/ 5664200 w 6375400"/>
            <a:gd name="csY2" fmla="*/ 2362200 h 4006850"/>
            <a:gd name="csX3" fmla="*/ 6375400 w 6375400"/>
            <a:gd name="csY3" fmla="*/ 2362200 h 4006850"/>
            <a:gd name="csX4" fmla="*/ 6375400 w 6375400"/>
            <a:gd name="csY4" fmla="*/ 4006850 h 4006850"/>
            <a:gd name="csX5" fmla="*/ 0 w 6375400"/>
            <a:gd name="csY5" fmla="*/ 4006850 h 4006850"/>
            <a:gd name="csX6" fmla="*/ 0 w 6375400"/>
            <a:gd name="csY6" fmla="*/ 2597150 h 4006850"/>
            <a:gd name="csX7" fmla="*/ 952500 w 6375400"/>
            <a:gd name="csY7" fmla="*/ 2597150 h 4006850"/>
            <a:gd name="csX8" fmla="*/ 952500 w 6375400"/>
            <a:gd name="csY8" fmla="*/ 0 h 400685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</a:cxnLst>
          <a:rect l="l" t="t" r="r" b="b"/>
          <a:pathLst>
            <a:path w="6375400" h="4006850">
              <a:moveTo>
                <a:pt x="952500" y="0"/>
              </a:moveTo>
              <a:lnTo>
                <a:pt x="5664200" y="0"/>
              </a:lnTo>
              <a:lnTo>
                <a:pt x="5664200" y="2362200"/>
              </a:lnTo>
              <a:lnTo>
                <a:pt x="6375400" y="2362200"/>
              </a:lnTo>
              <a:lnTo>
                <a:pt x="6375400" y="4006850"/>
              </a:lnTo>
              <a:lnTo>
                <a:pt x="0" y="4006850"/>
              </a:lnTo>
              <a:lnTo>
                <a:pt x="0" y="2597150"/>
              </a:lnTo>
              <a:lnTo>
                <a:pt x="952500" y="2597150"/>
              </a:lnTo>
              <a:lnTo>
                <a:pt x="952500" y="0"/>
              </a:lnTo>
              <a:close/>
            </a:path>
          </a:pathLst>
        </a:custGeom>
        <a:blipFill dpi="0" rotWithShape="1">
          <a:blip xmlns:r="http://schemas.openxmlformats.org/officeDocument/2006/relationships" r:embed="rId1">
            <a:alphaModFix amt="34000"/>
          </a:blip>
          <a:srcRect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tr-TR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39743</xdr:colOff>
      <xdr:row>837</xdr:row>
      <xdr:rowOff>95251</xdr:rowOff>
    </xdr:from>
    <xdr:to>
      <xdr:col>47</xdr:col>
      <xdr:colOff>55509</xdr:colOff>
      <xdr:row>866</xdr:row>
      <xdr:rowOff>123824</xdr:rowOff>
    </xdr:to>
    <xdr:pic>
      <xdr:nvPicPr>
        <xdr:cNvPr id="1229" name="Picture 1228">
          <a:extLst>
            <a:ext uri="{FF2B5EF4-FFF2-40B4-BE49-F238E27FC236}">
              <a16:creationId xmlns:a16="http://schemas.microsoft.com/office/drawing/2014/main" id="{29564329-2ADA-8808-3BBF-9FEA63E149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975" t="10791" r="41394" b="21583"/>
        <a:stretch>
          <a:fillRect/>
        </a:stretch>
      </xdr:blipFill>
      <xdr:spPr bwMode="auto">
        <a:xfrm rot="16200000">
          <a:off x="2333627" y="123578992"/>
          <a:ext cx="4171948" cy="6492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123825</xdr:colOff>
      <xdr:row>3</xdr:row>
      <xdr:rowOff>138113</xdr:rowOff>
    </xdr:from>
    <xdr:to>
      <xdr:col>21</xdr:col>
      <xdr:colOff>119063</xdr:colOff>
      <xdr:row>6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3E9AD8F-0602-490E-B562-FBA3D5DEF50B}"/>
            </a:ext>
          </a:extLst>
        </xdr:cNvPr>
        <xdr:cNvGrpSpPr/>
      </xdr:nvGrpSpPr>
      <xdr:grpSpPr>
        <a:xfrm>
          <a:off x="3200400" y="919163"/>
          <a:ext cx="319088" cy="290512"/>
          <a:chOff x="4819650" y="10625138"/>
          <a:chExt cx="319088" cy="290512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FDCE896C-3327-8C73-9B49-CC7296D914AE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43200828-65CE-EA76-7F67-E4BECEB27D7D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A347A515-C882-8121-B2EC-0A85F727AB8F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</xdr:row>
      <xdr:rowOff>76201</xdr:rowOff>
    </xdr:from>
    <xdr:to>
      <xdr:col>7</xdr:col>
      <xdr:colOff>57150</xdr:colOff>
      <xdr:row>5</xdr:row>
      <xdr:rowOff>71438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4562E522-110C-4142-9B67-4B74B6B212A4}"/>
            </a:ext>
          </a:extLst>
        </xdr:cNvPr>
        <xdr:cNvGrpSpPr/>
      </xdr:nvGrpSpPr>
      <xdr:grpSpPr>
        <a:xfrm>
          <a:off x="647700" y="714376"/>
          <a:ext cx="542925" cy="423862"/>
          <a:chOff x="647700" y="9963151"/>
          <a:chExt cx="542925" cy="423862"/>
        </a:xfrm>
      </xdr:grpSpPr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C31A8296-4B00-0EF2-9430-340DD55AE679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43971AC0-A4BE-81C6-EE48-A0A9BB791AE6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Arc 8">
            <a:extLst>
              <a:ext uri="{FF2B5EF4-FFF2-40B4-BE49-F238E27FC236}">
                <a16:creationId xmlns:a16="http://schemas.microsoft.com/office/drawing/2014/main" id="{4EFE6ECB-92FB-686B-68B7-9120F21E54F4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95243</xdr:colOff>
      <xdr:row>6</xdr:row>
      <xdr:rowOff>66664</xdr:rowOff>
    </xdr:from>
    <xdr:to>
      <xdr:col>54</xdr:col>
      <xdr:colOff>76204</xdr:colOff>
      <xdr:row>50</xdr:row>
      <xdr:rowOff>66682</xdr:rowOff>
    </xdr:to>
    <xdr:grpSp>
      <xdr:nvGrpSpPr>
        <xdr:cNvPr id="413" name="Group 412">
          <a:extLst>
            <a:ext uri="{FF2B5EF4-FFF2-40B4-BE49-F238E27FC236}">
              <a16:creationId xmlns:a16="http://schemas.microsoft.com/office/drawing/2014/main" id="{60E640D2-DA98-D8A1-A69E-6AB683D7DF96}"/>
            </a:ext>
          </a:extLst>
        </xdr:cNvPr>
        <xdr:cNvGrpSpPr/>
      </xdr:nvGrpSpPr>
      <xdr:grpSpPr>
        <a:xfrm>
          <a:off x="581018" y="1276339"/>
          <a:ext cx="8239136" cy="6286518"/>
          <a:chOff x="581018" y="1276339"/>
          <a:chExt cx="8239136" cy="6286518"/>
        </a:xfrm>
      </xdr:grpSpPr>
      <xdr:sp macro="" textlink="">
        <xdr:nvSpPr>
          <xdr:cNvPr id="256" name="Freeform: Shape 255">
            <a:extLst>
              <a:ext uri="{FF2B5EF4-FFF2-40B4-BE49-F238E27FC236}">
                <a16:creationId xmlns:a16="http://schemas.microsoft.com/office/drawing/2014/main" id="{D610DC4A-9038-3D75-C98E-1353551659D0}"/>
              </a:ext>
            </a:extLst>
          </xdr:cNvPr>
          <xdr:cNvSpPr/>
        </xdr:nvSpPr>
        <xdr:spPr>
          <a:xfrm>
            <a:off x="1386840" y="1939290"/>
            <a:ext cx="6547485" cy="4872990"/>
          </a:xfrm>
          <a:custGeom>
            <a:avLst/>
            <a:gdLst>
              <a:gd name="csX0" fmla="*/ 495300 w 6469380"/>
              <a:gd name="csY0" fmla="*/ 0 h 4937760"/>
              <a:gd name="csX1" fmla="*/ 2819400 w 6469380"/>
              <a:gd name="csY1" fmla="*/ 0 h 4937760"/>
              <a:gd name="csX2" fmla="*/ 2819400 w 6469380"/>
              <a:gd name="csY2" fmla="*/ 685800 h 4937760"/>
              <a:gd name="csX3" fmla="*/ 6469380 w 6469380"/>
              <a:gd name="csY3" fmla="*/ 685800 h 4937760"/>
              <a:gd name="csX4" fmla="*/ 6469380 w 6469380"/>
              <a:gd name="csY4" fmla="*/ 4091940 h 4937760"/>
              <a:gd name="csX5" fmla="*/ 4808220 w 6469380"/>
              <a:gd name="csY5" fmla="*/ 4091940 h 4937760"/>
              <a:gd name="csX6" fmla="*/ 4808220 w 6469380"/>
              <a:gd name="csY6" fmla="*/ 4937760 h 4937760"/>
              <a:gd name="csX7" fmla="*/ 1988820 w 6469380"/>
              <a:gd name="csY7" fmla="*/ 4937760 h 4937760"/>
              <a:gd name="csX8" fmla="*/ 1988820 w 6469380"/>
              <a:gd name="csY8" fmla="*/ 4091940 h 4937760"/>
              <a:gd name="csX9" fmla="*/ 0 w 6469380"/>
              <a:gd name="csY9" fmla="*/ 4091940 h 4937760"/>
              <a:gd name="csX10" fmla="*/ 0 w 6469380"/>
              <a:gd name="csY10" fmla="*/ 1699260 h 4937760"/>
              <a:gd name="csX11" fmla="*/ 495300 w 6469380"/>
              <a:gd name="csY11" fmla="*/ 1699260 h 4937760"/>
              <a:gd name="csX12" fmla="*/ 495300 w 6469380"/>
              <a:gd name="csY12" fmla="*/ 0 h 493776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</a:cxnLst>
            <a:rect l="l" t="t" r="r" b="b"/>
            <a:pathLst>
              <a:path w="6469380" h="4937760">
                <a:moveTo>
                  <a:pt x="495300" y="0"/>
                </a:moveTo>
                <a:lnTo>
                  <a:pt x="2819400" y="0"/>
                </a:lnTo>
                <a:lnTo>
                  <a:pt x="2819400" y="685800"/>
                </a:lnTo>
                <a:lnTo>
                  <a:pt x="6469380" y="685800"/>
                </a:lnTo>
                <a:lnTo>
                  <a:pt x="6469380" y="4091940"/>
                </a:lnTo>
                <a:lnTo>
                  <a:pt x="4808220" y="4091940"/>
                </a:lnTo>
                <a:lnTo>
                  <a:pt x="4808220" y="4937760"/>
                </a:lnTo>
                <a:lnTo>
                  <a:pt x="1988820" y="4937760"/>
                </a:lnTo>
                <a:lnTo>
                  <a:pt x="1988820" y="4091940"/>
                </a:lnTo>
                <a:lnTo>
                  <a:pt x="0" y="4091940"/>
                </a:lnTo>
                <a:lnTo>
                  <a:pt x="0" y="1699260"/>
                </a:lnTo>
                <a:lnTo>
                  <a:pt x="495300" y="1699260"/>
                </a:lnTo>
                <a:lnTo>
                  <a:pt x="49530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D3808066-6AA0-649E-9FBB-6BDFA732F29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295" t="12950" r="41148" b="19281"/>
          <a:stretch>
            <a:fillRect/>
          </a:stretch>
        </xdr:blipFill>
        <xdr:spPr bwMode="auto">
          <a:xfrm>
            <a:off x="1297220" y="1847850"/>
            <a:ext cx="6711486" cy="505777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FE753C55-B6EE-46D8-C417-7B4025BFD483}"/>
              </a:ext>
            </a:extLst>
          </xdr:cNvPr>
          <xdr:cNvCxnSpPr/>
        </xdr:nvCxnSpPr>
        <xdr:spPr>
          <a:xfrm>
            <a:off x="1819275" y="1352551"/>
            <a:ext cx="61769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CE44A655-2F26-EC4D-83F4-96BC6FF036CB}"/>
              </a:ext>
            </a:extLst>
          </xdr:cNvPr>
          <xdr:cNvCxnSpPr/>
        </xdr:nvCxnSpPr>
        <xdr:spPr>
          <a:xfrm flipV="1">
            <a:off x="1381125" y="1543050"/>
            <a:ext cx="0" cy="20478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F195700E-126D-B265-7062-8F9F2EB5B154}"/>
              </a:ext>
            </a:extLst>
          </xdr:cNvPr>
          <xdr:cNvCxnSpPr/>
        </xdr:nvCxnSpPr>
        <xdr:spPr>
          <a:xfrm>
            <a:off x="1285875" y="1638300"/>
            <a:ext cx="67056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8A4C7ABF-B710-D478-0E0E-754DC09A3DF1}"/>
              </a:ext>
            </a:extLst>
          </xdr:cNvPr>
          <xdr:cNvCxnSpPr/>
        </xdr:nvCxnSpPr>
        <xdr:spPr>
          <a:xfrm flipH="1">
            <a:off x="1343025" y="1604963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A09A3DF8-1A92-46A9-9691-E2E18DEFC619}"/>
              </a:ext>
            </a:extLst>
          </xdr:cNvPr>
          <xdr:cNvCxnSpPr/>
        </xdr:nvCxnSpPr>
        <xdr:spPr>
          <a:xfrm flipV="1">
            <a:off x="1890712" y="1276350"/>
            <a:ext cx="0" cy="628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C98F13BB-2DE1-4561-86E6-34BDC8959E66}"/>
              </a:ext>
            </a:extLst>
          </xdr:cNvPr>
          <xdr:cNvCxnSpPr/>
        </xdr:nvCxnSpPr>
        <xdr:spPr>
          <a:xfrm flipH="1">
            <a:off x="1852612" y="131921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B4BF6F7C-0C07-4C6B-AA03-EF03EADC9883}"/>
              </a:ext>
            </a:extLst>
          </xdr:cNvPr>
          <xdr:cNvCxnSpPr/>
        </xdr:nvCxnSpPr>
        <xdr:spPr>
          <a:xfrm flipH="1">
            <a:off x="1852612" y="1604963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BA7D72FC-0677-476A-BABB-1956485FFBDA}"/>
              </a:ext>
            </a:extLst>
          </xdr:cNvPr>
          <xdr:cNvCxnSpPr/>
        </xdr:nvCxnSpPr>
        <xdr:spPr>
          <a:xfrm flipV="1">
            <a:off x="3067049" y="1562090"/>
            <a:ext cx="0" cy="342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Straight Connector 26">
            <a:extLst>
              <a:ext uri="{FF2B5EF4-FFF2-40B4-BE49-F238E27FC236}">
                <a16:creationId xmlns:a16="http://schemas.microsoft.com/office/drawing/2014/main" id="{C8373719-CE3F-4D60-B393-0C425E81353E}"/>
              </a:ext>
            </a:extLst>
          </xdr:cNvPr>
          <xdr:cNvCxnSpPr/>
        </xdr:nvCxnSpPr>
        <xdr:spPr>
          <a:xfrm flipH="1">
            <a:off x="3028949" y="160495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83A92083-2807-4E52-9A0A-7ECDE9B2B09F}"/>
              </a:ext>
            </a:extLst>
          </xdr:cNvPr>
          <xdr:cNvCxnSpPr/>
        </xdr:nvCxnSpPr>
        <xdr:spPr>
          <a:xfrm flipV="1">
            <a:off x="4243387" y="1276345"/>
            <a:ext cx="0" cy="6286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902B8E53-1E75-432B-853A-EFEBEE81F37A}"/>
              </a:ext>
            </a:extLst>
          </xdr:cNvPr>
          <xdr:cNvCxnSpPr/>
        </xdr:nvCxnSpPr>
        <xdr:spPr>
          <a:xfrm flipH="1">
            <a:off x="4205287" y="1319205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582ACEFD-C02F-4141-BBCC-FACEE2BA522B}"/>
              </a:ext>
            </a:extLst>
          </xdr:cNvPr>
          <xdr:cNvCxnSpPr/>
        </xdr:nvCxnSpPr>
        <xdr:spPr>
          <a:xfrm flipH="1">
            <a:off x="4205287" y="160495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8CD48E0C-7C6C-48DB-A7A2-C3A19B01A1DB}"/>
              </a:ext>
            </a:extLst>
          </xdr:cNvPr>
          <xdr:cNvCxnSpPr/>
        </xdr:nvCxnSpPr>
        <xdr:spPr>
          <a:xfrm flipV="1">
            <a:off x="7939088" y="1276339"/>
            <a:ext cx="0" cy="12906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69312190-F382-4D20-BDBA-82F3BB2B1EB5}"/>
              </a:ext>
            </a:extLst>
          </xdr:cNvPr>
          <xdr:cNvCxnSpPr/>
        </xdr:nvCxnSpPr>
        <xdr:spPr>
          <a:xfrm flipH="1">
            <a:off x="7900988" y="1319199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Straight Connector 34">
            <a:extLst>
              <a:ext uri="{FF2B5EF4-FFF2-40B4-BE49-F238E27FC236}">
                <a16:creationId xmlns:a16="http://schemas.microsoft.com/office/drawing/2014/main" id="{5695B035-EAE0-465D-817A-C5674DA1210C}"/>
              </a:ext>
            </a:extLst>
          </xdr:cNvPr>
          <xdr:cNvCxnSpPr/>
        </xdr:nvCxnSpPr>
        <xdr:spPr>
          <a:xfrm flipH="1">
            <a:off x="7900988" y="1604952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1681F3F3-78DC-4AE0-8FC8-6B157017BF5E}"/>
              </a:ext>
            </a:extLst>
          </xdr:cNvPr>
          <xdr:cNvCxnSpPr/>
        </xdr:nvCxnSpPr>
        <xdr:spPr>
          <a:xfrm flipV="1">
            <a:off x="6262688" y="1562078"/>
            <a:ext cx="0" cy="10191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" name="Straight Connector 37">
            <a:extLst>
              <a:ext uri="{FF2B5EF4-FFF2-40B4-BE49-F238E27FC236}">
                <a16:creationId xmlns:a16="http://schemas.microsoft.com/office/drawing/2014/main" id="{C076BAEF-0E61-439F-A31A-F79B44B000CA}"/>
              </a:ext>
            </a:extLst>
          </xdr:cNvPr>
          <xdr:cNvCxnSpPr/>
        </xdr:nvCxnSpPr>
        <xdr:spPr>
          <a:xfrm flipH="1">
            <a:off x="6224588" y="16049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Straight Connector 39">
            <a:extLst>
              <a:ext uri="{FF2B5EF4-FFF2-40B4-BE49-F238E27FC236}">
                <a16:creationId xmlns:a16="http://schemas.microsoft.com/office/drawing/2014/main" id="{FCEB9A00-9026-4D5A-95F9-668D6851B383}"/>
              </a:ext>
            </a:extLst>
          </xdr:cNvPr>
          <xdr:cNvCxnSpPr/>
        </xdr:nvCxnSpPr>
        <xdr:spPr>
          <a:xfrm flipV="1">
            <a:off x="6262688" y="2666979"/>
            <a:ext cx="0" cy="145734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Straight Connector 42">
            <a:extLst>
              <a:ext uri="{FF2B5EF4-FFF2-40B4-BE49-F238E27FC236}">
                <a16:creationId xmlns:a16="http://schemas.microsoft.com/office/drawing/2014/main" id="{86C1EDBB-9EBB-5EA0-4E71-D106876D272F}"/>
              </a:ext>
            </a:extLst>
          </xdr:cNvPr>
          <xdr:cNvCxnSpPr/>
        </xdr:nvCxnSpPr>
        <xdr:spPr>
          <a:xfrm>
            <a:off x="585788" y="1933576"/>
            <a:ext cx="12668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05E2A8C7-605C-A412-FDFF-D94A3C2E0714}"/>
              </a:ext>
            </a:extLst>
          </xdr:cNvPr>
          <xdr:cNvCxnSpPr/>
        </xdr:nvCxnSpPr>
        <xdr:spPr>
          <a:xfrm>
            <a:off x="971550" y="1876425"/>
            <a:ext cx="0" cy="50006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Straight Connector 46">
            <a:extLst>
              <a:ext uri="{FF2B5EF4-FFF2-40B4-BE49-F238E27FC236}">
                <a16:creationId xmlns:a16="http://schemas.microsoft.com/office/drawing/2014/main" id="{AB13EC40-A70D-6942-0C70-772502C49A52}"/>
              </a:ext>
            </a:extLst>
          </xdr:cNvPr>
          <xdr:cNvCxnSpPr/>
        </xdr:nvCxnSpPr>
        <xdr:spPr>
          <a:xfrm>
            <a:off x="647700" y="1862138"/>
            <a:ext cx="0" cy="41719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48">
            <a:extLst>
              <a:ext uri="{FF2B5EF4-FFF2-40B4-BE49-F238E27FC236}">
                <a16:creationId xmlns:a16="http://schemas.microsoft.com/office/drawing/2014/main" id="{334A4443-2130-586F-9762-F0CE72637965}"/>
              </a:ext>
            </a:extLst>
          </xdr:cNvPr>
          <xdr:cNvCxnSpPr/>
        </xdr:nvCxnSpPr>
        <xdr:spPr>
          <a:xfrm>
            <a:off x="581025" y="3614738"/>
            <a:ext cx="7667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50">
            <a:extLst>
              <a:ext uri="{FF2B5EF4-FFF2-40B4-BE49-F238E27FC236}">
                <a16:creationId xmlns:a16="http://schemas.microsoft.com/office/drawing/2014/main" id="{973BB8A3-29F7-475A-A9D5-D12846E26DEC}"/>
              </a:ext>
            </a:extLst>
          </xdr:cNvPr>
          <xdr:cNvCxnSpPr/>
        </xdr:nvCxnSpPr>
        <xdr:spPr>
          <a:xfrm flipH="1">
            <a:off x="609599" y="190023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42F78295-3611-438F-96CB-C1EA0E725000}"/>
              </a:ext>
            </a:extLst>
          </xdr:cNvPr>
          <xdr:cNvCxnSpPr/>
        </xdr:nvCxnSpPr>
        <xdr:spPr>
          <a:xfrm flipH="1">
            <a:off x="933449" y="190023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Straight Connector 53">
            <a:extLst>
              <a:ext uri="{FF2B5EF4-FFF2-40B4-BE49-F238E27FC236}">
                <a16:creationId xmlns:a16="http://schemas.microsoft.com/office/drawing/2014/main" id="{B2204886-556D-4546-8E8A-0E575B7DB1B5}"/>
              </a:ext>
            </a:extLst>
          </xdr:cNvPr>
          <xdr:cNvCxnSpPr/>
        </xdr:nvCxnSpPr>
        <xdr:spPr>
          <a:xfrm>
            <a:off x="909619" y="3109916"/>
            <a:ext cx="41911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" name="Straight Connector 54">
            <a:extLst>
              <a:ext uri="{FF2B5EF4-FFF2-40B4-BE49-F238E27FC236}">
                <a16:creationId xmlns:a16="http://schemas.microsoft.com/office/drawing/2014/main" id="{75F7EBB5-BFDB-403B-B009-08622076FA4A}"/>
              </a:ext>
            </a:extLst>
          </xdr:cNvPr>
          <xdr:cNvCxnSpPr/>
        </xdr:nvCxnSpPr>
        <xdr:spPr>
          <a:xfrm flipH="1">
            <a:off x="933430" y="3076577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" name="Straight Connector 56">
            <a:extLst>
              <a:ext uri="{FF2B5EF4-FFF2-40B4-BE49-F238E27FC236}">
                <a16:creationId xmlns:a16="http://schemas.microsoft.com/office/drawing/2014/main" id="{A6EB1930-3331-4F8B-8474-4F00C041648B}"/>
              </a:ext>
            </a:extLst>
          </xdr:cNvPr>
          <xdr:cNvCxnSpPr/>
        </xdr:nvCxnSpPr>
        <xdr:spPr>
          <a:xfrm>
            <a:off x="1414448" y="3109916"/>
            <a:ext cx="39054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8FE2A758-C0D0-4340-BEC8-9E948F028D52}"/>
              </a:ext>
            </a:extLst>
          </xdr:cNvPr>
          <xdr:cNvCxnSpPr/>
        </xdr:nvCxnSpPr>
        <xdr:spPr>
          <a:xfrm>
            <a:off x="1933565" y="3109917"/>
            <a:ext cx="106204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B0F39870-3FC1-481C-9543-F49C4B2FE66B}"/>
              </a:ext>
            </a:extLst>
          </xdr:cNvPr>
          <xdr:cNvCxnSpPr/>
        </xdr:nvCxnSpPr>
        <xdr:spPr>
          <a:xfrm flipH="1">
            <a:off x="609601" y="358140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" name="Straight Connector 61">
            <a:extLst>
              <a:ext uri="{FF2B5EF4-FFF2-40B4-BE49-F238E27FC236}">
                <a16:creationId xmlns:a16="http://schemas.microsoft.com/office/drawing/2014/main" id="{95F76817-93C9-48EE-9A79-1CE53344DA80}"/>
              </a:ext>
            </a:extLst>
          </xdr:cNvPr>
          <xdr:cNvCxnSpPr/>
        </xdr:nvCxnSpPr>
        <xdr:spPr>
          <a:xfrm flipH="1">
            <a:off x="933449" y="358140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" name="Straight Connector 62">
            <a:extLst>
              <a:ext uri="{FF2B5EF4-FFF2-40B4-BE49-F238E27FC236}">
                <a16:creationId xmlns:a16="http://schemas.microsoft.com/office/drawing/2014/main" id="{BC1E7EDE-9C09-4E36-BCF6-9594ABBF7BCA}"/>
              </a:ext>
            </a:extLst>
          </xdr:cNvPr>
          <xdr:cNvCxnSpPr/>
        </xdr:nvCxnSpPr>
        <xdr:spPr>
          <a:xfrm>
            <a:off x="904868" y="4791076"/>
            <a:ext cx="45244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" name="Straight Connector 63">
            <a:extLst>
              <a:ext uri="{FF2B5EF4-FFF2-40B4-BE49-F238E27FC236}">
                <a16:creationId xmlns:a16="http://schemas.microsoft.com/office/drawing/2014/main" id="{545953BA-1B73-49E0-A40B-F7F70C43060C}"/>
              </a:ext>
            </a:extLst>
          </xdr:cNvPr>
          <xdr:cNvCxnSpPr/>
        </xdr:nvCxnSpPr>
        <xdr:spPr>
          <a:xfrm flipH="1">
            <a:off x="933444" y="47577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>
            <a:extLst>
              <a:ext uri="{FF2B5EF4-FFF2-40B4-BE49-F238E27FC236}">
                <a16:creationId xmlns:a16="http://schemas.microsoft.com/office/drawing/2014/main" id="{B7B11291-536C-4446-ACB1-89B85B21F788}"/>
              </a:ext>
            </a:extLst>
          </xdr:cNvPr>
          <xdr:cNvCxnSpPr/>
        </xdr:nvCxnSpPr>
        <xdr:spPr>
          <a:xfrm>
            <a:off x="581018" y="5972176"/>
            <a:ext cx="7667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>
            <a:extLst>
              <a:ext uri="{FF2B5EF4-FFF2-40B4-BE49-F238E27FC236}">
                <a16:creationId xmlns:a16="http://schemas.microsoft.com/office/drawing/2014/main" id="{F1B4EA57-1878-47A4-BE55-0BAC486E0901}"/>
              </a:ext>
            </a:extLst>
          </xdr:cNvPr>
          <xdr:cNvCxnSpPr/>
        </xdr:nvCxnSpPr>
        <xdr:spPr>
          <a:xfrm flipH="1">
            <a:off x="609594" y="59388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Connector 68">
            <a:extLst>
              <a:ext uri="{FF2B5EF4-FFF2-40B4-BE49-F238E27FC236}">
                <a16:creationId xmlns:a16="http://schemas.microsoft.com/office/drawing/2014/main" id="{8B06DED3-4CC7-4ED3-8E16-A7AB0C3964B2}"/>
              </a:ext>
            </a:extLst>
          </xdr:cNvPr>
          <xdr:cNvCxnSpPr/>
        </xdr:nvCxnSpPr>
        <xdr:spPr>
          <a:xfrm flipH="1">
            <a:off x="933442" y="59388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Connector 70">
            <a:extLst>
              <a:ext uri="{FF2B5EF4-FFF2-40B4-BE49-F238E27FC236}">
                <a16:creationId xmlns:a16="http://schemas.microsoft.com/office/drawing/2014/main" id="{68DDAF2D-346C-438C-AE5D-E4ADAE3CF527}"/>
              </a:ext>
            </a:extLst>
          </xdr:cNvPr>
          <xdr:cNvCxnSpPr/>
        </xdr:nvCxnSpPr>
        <xdr:spPr>
          <a:xfrm>
            <a:off x="904854" y="6810376"/>
            <a:ext cx="24812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45A7A735-5645-4BBA-9AB4-D1416093AA1A}"/>
              </a:ext>
            </a:extLst>
          </xdr:cNvPr>
          <xdr:cNvCxnSpPr/>
        </xdr:nvCxnSpPr>
        <xdr:spPr>
          <a:xfrm flipH="1">
            <a:off x="933430" y="67770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Straight Connector 75">
            <a:extLst>
              <a:ext uri="{FF2B5EF4-FFF2-40B4-BE49-F238E27FC236}">
                <a16:creationId xmlns:a16="http://schemas.microsoft.com/office/drawing/2014/main" id="{1F30D675-3763-B6DE-24D1-43BF4BCB8643}"/>
              </a:ext>
            </a:extLst>
          </xdr:cNvPr>
          <xdr:cNvCxnSpPr/>
        </xdr:nvCxnSpPr>
        <xdr:spPr>
          <a:xfrm>
            <a:off x="1385888" y="6000752"/>
            <a:ext cx="0" cy="771523"/>
          </a:xfrm>
          <a:prstGeom prst="line">
            <a:avLst/>
          </a:prstGeom>
          <a:ln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>
            <a:extLst>
              <a:ext uri="{FF2B5EF4-FFF2-40B4-BE49-F238E27FC236}">
                <a16:creationId xmlns:a16="http://schemas.microsoft.com/office/drawing/2014/main" id="{DFA89B76-143F-9864-5355-BD565208E19F}"/>
              </a:ext>
            </a:extLst>
          </xdr:cNvPr>
          <xdr:cNvCxnSpPr/>
        </xdr:nvCxnSpPr>
        <xdr:spPr>
          <a:xfrm>
            <a:off x="1385889" y="6858001"/>
            <a:ext cx="0" cy="7048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Straight Connector 81">
            <a:extLst>
              <a:ext uri="{FF2B5EF4-FFF2-40B4-BE49-F238E27FC236}">
                <a16:creationId xmlns:a16="http://schemas.microsoft.com/office/drawing/2014/main" id="{43E086C9-C1D7-8E94-A8FE-369A86DFD8C2}"/>
              </a:ext>
            </a:extLst>
          </xdr:cNvPr>
          <xdr:cNvCxnSpPr/>
        </xdr:nvCxnSpPr>
        <xdr:spPr>
          <a:xfrm>
            <a:off x="1328741" y="7210425"/>
            <a:ext cx="668654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Straight Connector 82">
            <a:extLst>
              <a:ext uri="{FF2B5EF4-FFF2-40B4-BE49-F238E27FC236}">
                <a16:creationId xmlns:a16="http://schemas.microsoft.com/office/drawing/2014/main" id="{A93C2671-3D7E-4C09-9368-A6CD9B9F4C74}"/>
              </a:ext>
            </a:extLst>
          </xdr:cNvPr>
          <xdr:cNvCxnSpPr/>
        </xdr:nvCxnSpPr>
        <xdr:spPr>
          <a:xfrm flipH="1">
            <a:off x="1347767" y="717708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Straight Connector 83">
            <a:extLst>
              <a:ext uri="{FF2B5EF4-FFF2-40B4-BE49-F238E27FC236}">
                <a16:creationId xmlns:a16="http://schemas.microsoft.com/office/drawing/2014/main" id="{00230ED2-F95B-46F0-AE63-049D1AD8940C}"/>
              </a:ext>
            </a:extLst>
          </xdr:cNvPr>
          <xdr:cNvCxnSpPr/>
        </xdr:nvCxnSpPr>
        <xdr:spPr>
          <a:xfrm>
            <a:off x="1328740" y="7496176"/>
            <a:ext cx="49863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Straight Connector 84">
            <a:extLst>
              <a:ext uri="{FF2B5EF4-FFF2-40B4-BE49-F238E27FC236}">
                <a16:creationId xmlns:a16="http://schemas.microsoft.com/office/drawing/2014/main" id="{C68835A8-D433-4233-B45D-ED7624C30231}"/>
              </a:ext>
            </a:extLst>
          </xdr:cNvPr>
          <xdr:cNvCxnSpPr/>
        </xdr:nvCxnSpPr>
        <xdr:spPr>
          <a:xfrm flipH="1">
            <a:off x="1347766" y="7462839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7" name="Straight Connector 86">
            <a:extLst>
              <a:ext uri="{FF2B5EF4-FFF2-40B4-BE49-F238E27FC236}">
                <a16:creationId xmlns:a16="http://schemas.microsoft.com/office/drawing/2014/main" id="{1A0925D1-FCA3-459E-B7D9-EADEB1555970}"/>
              </a:ext>
            </a:extLst>
          </xdr:cNvPr>
          <xdr:cNvCxnSpPr/>
        </xdr:nvCxnSpPr>
        <xdr:spPr>
          <a:xfrm>
            <a:off x="3400427" y="6843713"/>
            <a:ext cx="0" cy="7191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Straight Connector 87">
            <a:extLst>
              <a:ext uri="{FF2B5EF4-FFF2-40B4-BE49-F238E27FC236}">
                <a16:creationId xmlns:a16="http://schemas.microsoft.com/office/drawing/2014/main" id="{764C97DC-D4A9-4009-B065-CA0A7F57E891}"/>
              </a:ext>
            </a:extLst>
          </xdr:cNvPr>
          <xdr:cNvCxnSpPr/>
        </xdr:nvCxnSpPr>
        <xdr:spPr>
          <a:xfrm flipH="1">
            <a:off x="3362305" y="717709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Straight Connector 88">
            <a:extLst>
              <a:ext uri="{FF2B5EF4-FFF2-40B4-BE49-F238E27FC236}">
                <a16:creationId xmlns:a16="http://schemas.microsoft.com/office/drawing/2014/main" id="{0ECBD26A-B250-4E14-B16B-8A4D45D2333C}"/>
              </a:ext>
            </a:extLst>
          </xdr:cNvPr>
          <xdr:cNvCxnSpPr/>
        </xdr:nvCxnSpPr>
        <xdr:spPr>
          <a:xfrm flipH="1">
            <a:off x="3362304" y="7462841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0" name="Straight Connector 89">
            <a:extLst>
              <a:ext uri="{FF2B5EF4-FFF2-40B4-BE49-F238E27FC236}">
                <a16:creationId xmlns:a16="http://schemas.microsoft.com/office/drawing/2014/main" id="{CA44BA1A-27C8-4581-854D-5B92B819696B}"/>
              </a:ext>
            </a:extLst>
          </xdr:cNvPr>
          <xdr:cNvCxnSpPr/>
        </xdr:nvCxnSpPr>
        <xdr:spPr>
          <a:xfrm>
            <a:off x="6257926" y="6838950"/>
            <a:ext cx="0" cy="7239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50148DFB-5092-4056-BD0F-F15F3A51663B}"/>
              </a:ext>
            </a:extLst>
          </xdr:cNvPr>
          <xdr:cNvCxnSpPr/>
        </xdr:nvCxnSpPr>
        <xdr:spPr>
          <a:xfrm flipH="1">
            <a:off x="6219804" y="7177095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2" name="Straight Connector 91">
            <a:extLst>
              <a:ext uri="{FF2B5EF4-FFF2-40B4-BE49-F238E27FC236}">
                <a16:creationId xmlns:a16="http://schemas.microsoft.com/office/drawing/2014/main" id="{2A7D1EE4-7DB7-43C0-8663-B0E70CD91C95}"/>
              </a:ext>
            </a:extLst>
          </xdr:cNvPr>
          <xdr:cNvCxnSpPr/>
        </xdr:nvCxnSpPr>
        <xdr:spPr>
          <a:xfrm flipH="1">
            <a:off x="6219803" y="7462846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Straight Connector 96">
            <a:extLst>
              <a:ext uri="{FF2B5EF4-FFF2-40B4-BE49-F238E27FC236}">
                <a16:creationId xmlns:a16="http://schemas.microsoft.com/office/drawing/2014/main" id="{5E1AA620-47DC-4F19-B5A0-0CAD383DC552}"/>
              </a:ext>
            </a:extLst>
          </xdr:cNvPr>
          <xdr:cNvCxnSpPr/>
        </xdr:nvCxnSpPr>
        <xdr:spPr>
          <a:xfrm>
            <a:off x="7939088" y="5981700"/>
            <a:ext cx="0" cy="12954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" name="Straight Connector 97">
            <a:extLst>
              <a:ext uri="{FF2B5EF4-FFF2-40B4-BE49-F238E27FC236}">
                <a16:creationId xmlns:a16="http://schemas.microsoft.com/office/drawing/2014/main" id="{424E23D1-F23B-453F-8B41-81B5970A177B}"/>
              </a:ext>
            </a:extLst>
          </xdr:cNvPr>
          <xdr:cNvCxnSpPr/>
        </xdr:nvCxnSpPr>
        <xdr:spPr>
          <a:xfrm flipH="1">
            <a:off x="7900965" y="7177099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" name="Straight Connector 102">
            <a:extLst>
              <a:ext uri="{FF2B5EF4-FFF2-40B4-BE49-F238E27FC236}">
                <a16:creationId xmlns:a16="http://schemas.microsoft.com/office/drawing/2014/main" id="{D28FF623-E8C4-5C42-6796-85B3968A8DCA}"/>
              </a:ext>
            </a:extLst>
          </xdr:cNvPr>
          <xdr:cNvCxnSpPr/>
        </xdr:nvCxnSpPr>
        <xdr:spPr>
          <a:xfrm>
            <a:off x="4267206" y="1933576"/>
            <a:ext cx="1957382" cy="0"/>
          </a:xfrm>
          <a:prstGeom prst="line">
            <a:avLst/>
          </a:prstGeom>
          <a:ln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" name="Straight Connector 104">
            <a:extLst>
              <a:ext uri="{FF2B5EF4-FFF2-40B4-BE49-F238E27FC236}">
                <a16:creationId xmlns:a16="http://schemas.microsoft.com/office/drawing/2014/main" id="{202210DB-705B-4CD7-A2B1-9DDE3246342E}"/>
              </a:ext>
            </a:extLst>
          </xdr:cNvPr>
          <xdr:cNvCxnSpPr/>
        </xdr:nvCxnSpPr>
        <xdr:spPr>
          <a:xfrm>
            <a:off x="6315082" y="1933576"/>
            <a:ext cx="1562093" cy="0"/>
          </a:xfrm>
          <a:prstGeom prst="line">
            <a:avLst/>
          </a:prstGeom>
          <a:ln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9" name="Straight Connector 108">
            <a:extLst>
              <a:ext uri="{FF2B5EF4-FFF2-40B4-BE49-F238E27FC236}">
                <a16:creationId xmlns:a16="http://schemas.microsoft.com/office/drawing/2014/main" id="{C0361092-6E5E-95B5-8944-8AD3C8932FA0}"/>
              </a:ext>
            </a:extLst>
          </xdr:cNvPr>
          <xdr:cNvCxnSpPr/>
        </xdr:nvCxnSpPr>
        <xdr:spPr>
          <a:xfrm>
            <a:off x="7981955" y="1933575"/>
            <a:ext cx="50482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" name="Straight Connector 110">
            <a:extLst>
              <a:ext uri="{FF2B5EF4-FFF2-40B4-BE49-F238E27FC236}">
                <a16:creationId xmlns:a16="http://schemas.microsoft.com/office/drawing/2014/main" id="{7A915A3D-D9F5-294E-8DB3-B3CEFBD80CF2}"/>
              </a:ext>
            </a:extLst>
          </xdr:cNvPr>
          <xdr:cNvCxnSpPr/>
        </xdr:nvCxnSpPr>
        <xdr:spPr>
          <a:xfrm>
            <a:off x="8420103" y="1866899"/>
            <a:ext cx="0" cy="501967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Straight Connector 112">
            <a:extLst>
              <a:ext uri="{FF2B5EF4-FFF2-40B4-BE49-F238E27FC236}">
                <a16:creationId xmlns:a16="http://schemas.microsoft.com/office/drawing/2014/main" id="{CCBF6109-335B-BEEB-6471-EF66802A0780}"/>
              </a:ext>
            </a:extLst>
          </xdr:cNvPr>
          <xdr:cNvCxnSpPr/>
        </xdr:nvCxnSpPr>
        <xdr:spPr>
          <a:xfrm>
            <a:off x="7962904" y="2605087"/>
            <a:ext cx="8572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>
            <a:extLst>
              <a:ext uri="{FF2B5EF4-FFF2-40B4-BE49-F238E27FC236}">
                <a16:creationId xmlns:a16="http://schemas.microsoft.com/office/drawing/2014/main" id="{2083D6FF-D7FD-4D55-B6FB-554E530743EF}"/>
              </a:ext>
            </a:extLst>
          </xdr:cNvPr>
          <xdr:cNvCxnSpPr/>
        </xdr:nvCxnSpPr>
        <xdr:spPr>
          <a:xfrm flipH="1">
            <a:off x="8382000" y="190023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" name="Straight Connector 115">
            <a:extLst>
              <a:ext uri="{FF2B5EF4-FFF2-40B4-BE49-F238E27FC236}">
                <a16:creationId xmlns:a16="http://schemas.microsoft.com/office/drawing/2014/main" id="{43F653E6-07F2-4576-B2CA-E664E19D0C3D}"/>
              </a:ext>
            </a:extLst>
          </xdr:cNvPr>
          <xdr:cNvCxnSpPr/>
        </xdr:nvCxnSpPr>
        <xdr:spPr>
          <a:xfrm flipH="1">
            <a:off x="8381999" y="2571750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" name="Straight Connector 117">
            <a:extLst>
              <a:ext uri="{FF2B5EF4-FFF2-40B4-BE49-F238E27FC236}">
                <a16:creationId xmlns:a16="http://schemas.microsoft.com/office/drawing/2014/main" id="{CF8DF815-94A8-452E-BF13-6C42600DDA8B}"/>
              </a:ext>
            </a:extLst>
          </xdr:cNvPr>
          <xdr:cNvCxnSpPr/>
        </xdr:nvCxnSpPr>
        <xdr:spPr>
          <a:xfrm>
            <a:off x="8743950" y="2533651"/>
            <a:ext cx="0" cy="349091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Straight Connector 119">
            <a:extLst>
              <a:ext uri="{FF2B5EF4-FFF2-40B4-BE49-F238E27FC236}">
                <a16:creationId xmlns:a16="http://schemas.microsoft.com/office/drawing/2014/main" id="{FBBD632C-177B-42F1-A7FE-24ED5D5BAFC9}"/>
              </a:ext>
            </a:extLst>
          </xdr:cNvPr>
          <xdr:cNvCxnSpPr/>
        </xdr:nvCxnSpPr>
        <xdr:spPr>
          <a:xfrm flipH="1">
            <a:off x="8705853" y="2571746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Straight Connector 120">
            <a:extLst>
              <a:ext uri="{FF2B5EF4-FFF2-40B4-BE49-F238E27FC236}">
                <a16:creationId xmlns:a16="http://schemas.microsoft.com/office/drawing/2014/main" id="{5EB29583-DD4A-4EC1-A447-E0BCB133E2D1}"/>
              </a:ext>
            </a:extLst>
          </xdr:cNvPr>
          <xdr:cNvCxnSpPr/>
        </xdr:nvCxnSpPr>
        <xdr:spPr>
          <a:xfrm>
            <a:off x="7962908" y="5972173"/>
            <a:ext cx="8572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" name="Straight Connector 121">
            <a:extLst>
              <a:ext uri="{FF2B5EF4-FFF2-40B4-BE49-F238E27FC236}">
                <a16:creationId xmlns:a16="http://schemas.microsoft.com/office/drawing/2014/main" id="{F1E66C62-3FFC-4829-8555-CCD758425448}"/>
              </a:ext>
            </a:extLst>
          </xdr:cNvPr>
          <xdr:cNvCxnSpPr/>
        </xdr:nvCxnSpPr>
        <xdr:spPr>
          <a:xfrm flipH="1">
            <a:off x="8382003" y="5938836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" name="Straight Connector 122">
            <a:extLst>
              <a:ext uri="{FF2B5EF4-FFF2-40B4-BE49-F238E27FC236}">
                <a16:creationId xmlns:a16="http://schemas.microsoft.com/office/drawing/2014/main" id="{2AF32AF6-3720-4CB9-AA83-7AD7A0839D61}"/>
              </a:ext>
            </a:extLst>
          </xdr:cNvPr>
          <xdr:cNvCxnSpPr/>
        </xdr:nvCxnSpPr>
        <xdr:spPr>
          <a:xfrm flipH="1">
            <a:off x="8705857" y="5938832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" name="Straight Connector 127">
            <a:extLst>
              <a:ext uri="{FF2B5EF4-FFF2-40B4-BE49-F238E27FC236}">
                <a16:creationId xmlns:a16="http://schemas.microsoft.com/office/drawing/2014/main" id="{44EC27C5-3C4C-7F5E-1550-28E51C7D1B24}"/>
              </a:ext>
            </a:extLst>
          </xdr:cNvPr>
          <xdr:cNvCxnSpPr/>
        </xdr:nvCxnSpPr>
        <xdr:spPr>
          <a:xfrm>
            <a:off x="6291268" y="6810375"/>
            <a:ext cx="1609720" cy="0"/>
          </a:xfrm>
          <a:prstGeom prst="line">
            <a:avLst/>
          </a:prstGeom>
          <a:ln>
            <a:prstDash val="solid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" name="Straight Connector 130">
            <a:extLst>
              <a:ext uri="{FF2B5EF4-FFF2-40B4-BE49-F238E27FC236}">
                <a16:creationId xmlns:a16="http://schemas.microsoft.com/office/drawing/2014/main" id="{05A4FE8F-4498-61E9-C5D9-96C251F9871F}"/>
              </a:ext>
            </a:extLst>
          </xdr:cNvPr>
          <xdr:cNvCxnSpPr/>
        </xdr:nvCxnSpPr>
        <xdr:spPr>
          <a:xfrm>
            <a:off x="7986724" y="6810374"/>
            <a:ext cx="5000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" name="Straight Connector 133">
            <a:extLst>
              <a:ext uri="{FF2B5EF4-FFF2-40B4-BE49-F238E27FC236}">
                <a16:creationId xmlns:a16="http://schemas.microsoft.com/office/drawing/2014/main" id="{D057CA59-3F14-463F-AC1F-915B9FE7FDE9}"/>
              </a:ext>
            </a:extLst>
          </xdr:cNvPr>
          <xdr:cNvCxnSpPr/>
        </xdr:nvCxnSpPr>
        <xdr:spPr>
          <a:xfrm flipH="1">
            <a:off x="8381996" y="6777033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Straight Connector 134">
            <a:extLst>
              <a:ext uri="{FF2B5EF4-FFF2-40B4-BE49-F238E27FC236}">
                <a16:creationId xmlns:a16="http://schemas.microsoft.com/office/drawing/2014/main" id="{10A68F73-11C9-42A6-91E8-9C1F4B305DFA}"/>
              </a:ext>
            </a:extLst>
          </xdr:cNvPr>
          <xdr:cNvCxnSpPr/>
        </xdr:nvCxnSpPr>
        <xdr:spPr>
          <a:xfrm>
            <a:off x="7953375" y="4286249"/>
            <a:ext cx="5429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" name="Straight Connector 135">
            <a:extLst>
              <a:ext uri="{FF2B5EF4-FFF2-40B4-BE49-F238E27FC236}">
                <a16:creationId xmlns:a16="http://schemas.microsoft.com/office/drawing/2014/main" id="{390F9E1C-20CD-40DB-8197-7DF228539CA7}"/>
              </a:ext>
            </a:extLst>
          </xdr:cNvPr>
          <xdr:cNvCxnSpPr/>
        </xdr:nvCxnSpPr>
        <xdr:spPr>
          <a:xfrm flipH="1">
            <a:off x="8382013" y="425290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38" name="Group 137">
            <a:extLst>
              <a:ext uri="{FF2B5EF4-FFF2-40B4-BE49-F238E27FC236}">
                <a16:creationId xmlns:a16="http://schemas.microsoft.com/office/drawing/2014/main" id="{3AE2DFC7-5880-42FB-8002-F2E270A3CDE8}"/>
              </a:ext>
            </a:extLst>
          </xdr:cNvPr>
          <xdr:cNvGrpSpPr/>
        </xdr:nvGrpSpPr>
        <xdr:grpSpPr>
          <a:xfrm>
            <a:off x="4295775" y="1724025"/>
            <a:ext cx="216414" cy="212671"/>
            <a:chOff x="10263188" y="252188663"/>
            <a:chExt cx="214312" cy="214312"/>
          </a:xfrm>
        </xdr:grpSpPr>
        <xdr:sp macro="" textlink="">
          <xdr:nvSpPr>
            <xdr:cNvPr id="139" name="Oval 138">
              <a:extLst>
                <a:ext uri="{FF2B5EF4-FFF2-40B4-BE49-F238E27FC236}">
                  <a16:creationId xmlns:a16="http://schemas.microsoft.com/office/drawing/2014/main" id="{288C5754-1275-5228-B624-43BB28F40E5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0" name="Straight Connector 139">
              <a:extLst>
                <a:ext uri="{FF2B5EF4-FFF2-40B4-BE49-F238E27FC236}">
                  <a16:creationId xmlns:a16="http://schemas.microsoft.com/office/drawing/2014/main" id="{E5E8EE32-4A62-C63A-2B1D-E5EEED1E5DF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1" name="Straight Connector 140">
              <a:extLst>
                <a:ext uri="{FF2B5EF4-FFF2-40B4-BE49-F238E27FC236}">
                  <a16:creationId xmlns:a16="http://schemas.microsoft.com/office/drawing/2014/main" id="{023EF9AE-8B0A-4239-8F31-B8CDEC528E4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2" name="Group 141">
            <a:extLst>
              <a:ext uri="{FF2B5EF4-FFF2-40B4-BE49-F238E27FC236}">
                <a16:creationId xmlns:a16="http://schemas.microsoft.com/office/drawing/2014/main" id="{D064FE25-CCCC-4808-85EB-511A7F86056C}"/>
              </a:ext>
            </a:extLst>
          </xdr:cNvPr>
          <xdr:cNvGrpSpPr/>
        </xdr:nvGrpSpPr>
        <xdr:grpSpPr>
          <a:xfrm>
            <a:off x="7943850" y="2324100"/>
            <a:ext cx="216414" cy="212671"/>
            <a:chOff x="10263188" y="252188663"/>
            <a:chExt cx="214312" cy="214312"/>
          </a:xfrm>
        </xdr:grpSpPr>
        <xdr:sp macro="" textlink="">
          <xdr:nvSpPr>
            <xdr:cNvPr id="143" name="Oval 142">
              <a:extLst>
                <a:ext uri="{FF2B5EF4-FFF2-40B4-BE49-F238E27FC236}">
                  <a16:creationId xmlns:a16="http://schemas.microsoft.com/office/drawing/2014/main" id="{A8670230-DDC1-2D0C-6954-B45617B460A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4" name="Straight Connector 143">
              <a:extLst>
                <a:ext uri="{FF2B5EF4-FFF2-40B4-BE49-F238E27FC236}">
                  <a16:creationId xmlns:a16="http://schemas.microsoft.com/office/drawing/2014/main" id="{697CFFCF-2185-41EA-849E-DD335AA09A1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" name="Straight Connector 144">
              <a:extLst>
                <a:ext uri="{FF2B5EF4-FFF2-40B4-BE49-F238E27FC236}">
                  <a16:creationId xmlns:a16="http://schemas.microsoft.com/office/drawing/2014/main" id="{6B03701A-1FE0-D460-7EC1-455E9838263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6" name="Group 145">
            <a:extLst>
              <a:ext uri="{FF2B5EF4-FFF2-40B4-BE49-F238E27FC236}">
                <a16:creationId xmlns:a16="http://schemas.microsoft.com/office/drawing/2014/main" id="{3BBBDF54-1B70-43C6-B86B-181E5935F4A2}"/>
              </a:ext>
            </a:extLst>
          </xdr:cNvPr>
          <xdr:cNvGrpSpPr/>
        </xdr:nvGrpSpPr>
        <xdr:grpSpPr>
          <a:xfrm>
            <a:off x="4343400" y="2314575"/>
            <a:ext cx="216414" cy="212671"/>
            <a:chOff x="10263188" y="252188663"/>
            <a:chExt cx="214312" cy="214312"/>
          </a:xfrm>
        </xdr:grpSpPr>
        <xdr:sp macro="" textlink="">
          <xdr:nvSpPr>
            <xdr:cNvPr id="147" name="Oval 146">
              <a:extLst>
                <a:ext uri="{FF2B5EF4-FFF2-40B4-BE49-F238E27FC236}">
                  <a16:creationId xmlns:a16="http://schemas.microsoft.com/office/drawing/2014/main" id="{21F593D3-EB09-79E6-4146-F2EAB795A6F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8" name="Straight Connector 147">
              <a:extLst>
                <a:ext uri="{FF2B5EF4-FFF2-40B4-BE49-F238E27FC236}">
                  <a16:creationId xmlns:a16="http://schemas.microsoft.com/office/drawing/2014/main" id="{875C5968-5758-F9F3-1231-823C8C4D276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" name="Straight Connector 148">
              <a:extLst>
                <a:ext uri="{FF2B5EF4-FFF2-40B4-BE49-F238E27FC236}">
                  <a16:creationId xmlns:a16="http://schemas.microsoft.com/office/drawing/2014/main" id="{5A4A5786-29C3-7870-2D32-184658A923B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0" name="Group 149">
            <a:extLst>
              <a:ext uri="{FF2B5EF4-FFF2-40B4-BE49-F238E27FC236}">
                <a16:creationId xmlns:a16="http://schemas.microsoft.com/office/drawing/2014/main" id="{294FCA45-2828-40FC-92F7-B59FF76BF9DE}"/>
              </a:ext>
            </a:extLst>
          </xdr:cNvPr>
          <xdr:cNvGrpSpPr/>
        </xdr:nvGrpSpPr>
        <xdr:grpSpPr>
          <a:xfrm>
            <a:off x="1619250" y="1695450"/>
            <a:ext cx="216414" cy="212671"/>
            <a:chOff x="10263188" y="252188663"/>
            <a:chExt cx="214312" cy="214312"/>
          </a:xfrm>
        </xdr:grpSpPr>
        <xdr:sp macro="" textlink="">
          <xdr:nvSpPr>
            <xdr:cNvPr id="151" name="Oval 150">
              <a:extLst>
                <a:ext uri="{FF2B5EF4-FFF2-40B4-BE49-F238E27FC236}">
                  <a16:creationId xmlns:a16="http://schemas.microsoft.com/office/drawing/2014/main" id="{95388F9B-AEDF-BB1D-FDD6-A3F4727C545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2" name="Straight Connector 151">
              <a:extLst>
                <a:ext uri="{FF2B5EF4-FFF2-40B4-BE49-F238E27FC236}">
                  <a16:creationId xmlns:a16="http://schemas.microsoft.com/office/drawing/2014/main" id="{EA138539-F217-FFC9-7046-813A3FB3C71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" name="Straight Connector 152">
              <a:extLst>
                <a:ext uri="{FF2B5EF4-FFF2-40B4-BE49-F238E27FC236}">
                  <a16:creationId xmlns:a16="http://schemas.microsoft.com/office/drawing/2014/main" id="{3E6B9C39-6FFA-1759-927A-120D5CE5776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4" name="Group 153">
            <a:extLst>
              <a:ext uri="{FF2B5EF4-FFF2-40B4-BE49-F238E27FC236}">
                <a16:creationId xmlns:a16="http://schemas.microsoft.com/office/drawing/2014/main" id="{92A47377-0ED2-452C-99A5-493A40A761CE}"/>
              </a:ext>
            </a:extLst>
          </xdr:cNvPr>
          <xdr:cNvGrpSpPr/>
        </xdr:nvGrpSpPr>
        <xdr:grpSpPr>
          <a:xfrm>
            <a:off x="1619250" y="3324225"/>
            <a:ext cx="216414" cy="212671"/>
            <a:chOff x="10263188" y="252188663"/>
            <a:chExt cx="214312" cy="214312"/>
          </a:xfrm>
        </xdr:grpSpPr>
        <xdr:sp macro="" textlink="">
          <xdr:nvSpPr>
            <xdr:cNvPr id="155" name="Oval 154">
              <a:extLst>
                <a:ext uri="{FF2B5EF4-FFF2-40B4-BE49-F238E27FC236}">
                  <a16:creationId xmlns:a16="http://schemas.microsoft.com/office/drawing/2014/main" id="{375A2122-FC22-8E5F-98FD-E6B828A3693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56" name="Straight Connector 155">
              <a:extLst>
                <a:ext uri="{FF2B5EF4-FFF2-40B4-BE49-F238E27FC236}">
                  <a16:creationId xmlns:a16="http://schemas.microsoft.com/office/drawing/2014/main" id="{AD227E10-F7C8-3233-F512-ED7D49FCC96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7" name="Straight Connector 156">
              <a:extLst>
                <a:ext uri="{FF2B5EF4-FFF2-40B4-BE49-F238E27FC236}">
                  <a16:creationId xmlns:a16="http://schemas.microsoft.com/office/drawing/2014/main" id="{6BC707FD-0169-64D2-EC80-6C96B1360ED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8" name="Group 157">
            <a:extLst>
              <a:ext uri="{FF2B5EF4-FFF2-40B4-BE49-F238E27FC236}">
                <a16:creationId xmlns:a16="http://schemas.microsoft.com/office/drawing/2014/main" id="{287460BE-DA97-4F3E-A53F-0F8D97053ECF}"/>
              </a:ext>
            </a:extLst>
          </xdr:cNvPr>
          <xdr:cNvGrpSpPr/>
        </xdr:nvGrpSpPr>
        <xdr:grpSpPr>
          <a:xfrm>
            <a:off x="1123950" y="3362325"/>
            <a:ext cx="216414" cy="212671"/>
            <a:chOff x="10263188" y="252188663"/>
            <a:chExt cx="214312" cy="214312"/>
          </a:xfrm>
        </xdr:grpSpPr>
        <xdr:sp macro="" textlink="">
          <xdr:nvSpPr>
            <xdr:cNvPr id="159" name="Oval 158">
              <a:extLst>
                <a:ext uri="{FF2B5EF4-FFF2-40B4-BE49-F238E27FC236}">
                  <a16:creationId xmlns:a16="http://schemas.microsoft.com/office/drawing/2014/main" id="{97307183-C2BE-2161-0275-75711EFD1FE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0" name="Straight Connector 159">
              <a:extLst>
                <a:ext uri="{FF2B5EF4-FFF2-40B4-BE49-F238E27FC236}">
                  <a16:creationId xmlns:a16="http://schemas.microsoft.com/office/drawing/2014/main" id="{227B6DEC-36F8-0F1E-4BAA-DA1173D905E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1" name="Straight Connector 160">
              <a:extLst>
                <a:ext uri="{FF2B5EF4-FFF2-40B4-BE49-F238E27FC236}">
                  <a16:creationId xmlns:a16="http://schemas.microsoft.com/office/drawing/2014/main" id="{00CBC73C-3EE5-EB0A-A2F1-776374A6B9F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2" name="Group 161">
            <a:extLst>
              <a:ext uri="{FF2B5EF4-FFF2-40B4-BE49-F238E27FC236}">
                <a16:creationId xmlns:a16="http://schemas.microsoft.com/office/drawing/2014/main" id="{C1B18514-C0DD-4C35-AC23-F4471311784E}"/>
              </a:ext>
            </a:extLst>
          </xdr:cNvPr>
          <xdr:cNvGrpSpPr/>
        </xdr:nvGrpSpPr>
        <xdr:grpSpPr>
          <a:xfrm>
            <a:off x="1104900" y="6038850"/>
            <a:ext cx="216414" cy="212671"/>
            <a:chOff x="10263188" y="252188663"/>
            <a:chExt cx="214312" cy="214312"/>
          </a:xfrm>
        </xdr:grpSpPr>
        <xdr:sp macro="" textlink="">
          <xdr:nvSpPr>
            <xdr:cNvPr id="163" name="Oval 162">
              <a:extLst>
                <a:ext uri="{FF2B5EF4-FFF2-40B4-BE49-F238E27FC236}">
                  <a16:creationId xmlns:a16="http://schemas.microsoft.com/office/drawing/2014/main" id="{4D32F27D-D832-23A6-8562-3A856279BD3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4" name="Straight Connector 163">
              <a:extLst>
                <a:ext uri="{FF2B5EF4-FFF2-40B4-BE49-F238E27FC236}">
                  <a16:creationId xmlns:a16="http://schemas.microsoft.com/office/drawing/2014/main" id="{4A65523C-8DDE-E8B8-1B66-67A9A10EE6C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5" name="Straight Connector 164">
              <a:extLst>
                <a:ext uri="{FF2B5EF4-FFF2-40B4-BE49-F238E27FC236}">
                  <a16:creationId xmlns:a16="http://schemas.microsoft.com/office/drawing/2014/main" id="{7AFF2249-0F25-81F7-3635-3C9C0549BC4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6" name="Group 165">
            <a:extLst>
              <a:ext uri="{FF2B5EF4-FFF2-40B4-BE49-F238E27FC236}">
                <a16:creationId xmlns:a16="http://schemas.microsoft.com/office/drawing/2014/main" id="{D2E0501F-13CE-4ABA-8B3E-D94157DE641A}"/>
              </a:ext>
            </a:extLst>
          </xdr:cNvPr>
          <xdr:cNvGrpSpPr/>
        </xdr:nvGrpSpPr>
        <xdr:grpSpPr>
          <a:xfrm>
            <a:off x="3114675" y="6057900"/>
            <a:ext cx="216414" cy="212671"/>
            <a:chOff x="10263188" y="252188663"/>
            <a:chExt cx="214312" cy="214312"/>
          </a:xfrm>
        </xdr:grpSpPr>
        <xdr:sp macro="" textlink="">
          <xdr:nvSpPr>
            <xdr:cNvPr id="167" name="Oval 166">
              <a:extLst>
                <a:ext uri="{FF2B5EF4-FFF2-40B4-BE49-F238E27FC236}">
                  <a16:creationId xmlns:a16="http://schemas.microsoft.com/office/drawing/2014/main" id="{62D64BF7-C359-D86D-8DBF-476D80809E9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8" name="Straight Connector 167">
              <a:extLst>
                <a:ext uri="{FF2B5EF4-FFF2-40B4-BE49-F238E27FC236}">
                  <a16:creationId xmlns:a16="http://schemas.microsoft.com/office/drawing/2014/main" id="{9B730EB4-EF39-5F6B-F61C-13C3BE732D4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9" name="Straight Connector 168">
              <a:extLst>
                <a:ext uri="{FF2B5EF4-FFF2-40B4-BE49-F238E27FC236}">
                  <a16:creationId xmlns:a16="http://schemas.microsoft.com/office/drawing/2014/main" id="{AF9312B0-2022-8478-A730-AB9BE13DE42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0" name="Group 169">
            <a:extLst>
              <a:ext uri="{FF2B5EF4-FFF2-40B4-BE49-F238E27FC236}">
                <a16:creationId xmlns:a16="http://schemas.microsoft.com/office/drawing/2014/main" id="{77CC5D76-CE3E-443F-A2F1-7DE265410C46}"/>
              </a:ext>
            </a:extLst>
          </xdr:cNvPr>
          <xdr:cNvGrpSpPr/>
        </xdr:nvGrpSpPr>
        <xdr:grpSpPr>
          <a:xfrm>
            <a:off x="6315075" y="6067425"/>
            <a:ext cx="216414" cy="212671"/>
            <a:chOff x="10263188" y="252188663"/>
            <a:chExt cx="214312" cy="214312"/>
          </a:xfrm>
        </xdr:grpSpPr>
        <xdr:sp macro="" textlink="">
          <xdr:nvSpPr>
            <xdr:cNvPr id="171" name="Oval 170">
              <a:extLst>
                <a:ext uri="{FF2B5EF4-FFF2-40B4-BE49-F238E27FC236}">
                  <a16:creationId xmlns:a16="http://schemas.microsoft.com/office/drawing/2014/main" id="{A35B5023-DE29-22C9-BC06-6DDE3CD0EAC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2" name="Straight Connector 171">
              <a:extLst>
                <a:ext uri="{FF2B5EF4-FFF2-40B4-BE49-F238E27FC236}">
                  <a16:creationId xmlns:a16="http://schemas.microsoft.com/office/drawing/2014/main" id="{C51C90E6-3EF8-1FDA-1C75-B89CA3D1E8F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3" name="Straight Connector 172">
              <a:extLst>
                <a:ext uri="{FF2B5EF4-FFF2-40B4-BE49-F238E27FC236}">
                  <a16:creationId xmlns:a16="http://schemas.microsoft.com/office/drawing/2014/main" id="{519E254A-3A54-F9E3-CB00-6D92E6AE1E0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4" name="Group 173">
            <a:extLst>
              <a:ext uri="{FF2B5EF4-FFF2-40B4-BE49-F238E27FC236}">
                <a16:creationId xmlns:a16="http://schemas.microsoft.com/office/drawing/2014/main" id="{249ED788-769A-4B58-9550-64AD7CA83509}"/>
              </a:ext>
            </a:extLst>
          </xdr:cNvPr>
          <xdr:cNvGrpSpPr/>
        </xdr:nvGrpSpPr>
        <xdr:grpSpPr>
          <a:xfrm>
            <a:off x="3152775" y="6848475"/>
            <a:ext cx="216414" cy="212671"/>
            <a:chOff x="10263188" y="252188663"/>
            <a:chExt cx="214312" cy="214312"/>
          </a:xfrm>
        </xdr:grpSpPr>
        <xdr:sp macro="" textlink="">
          <xdr:nvSpPr>
            <xdr:cNvPr id="175" name="Oval 174">
              <a:extLst>
                <a:ext uri="{FF2B5EF4-FFF2-40B4-BE49-F238E27FC236}">
                  <a16:creationId xmlns:a16="http://schemas.microsoft.com/office/drawing/2014/main" id="{03F3AF8E-DE85-9CDB-2D4E-05B3808B17B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6" name="Straight Connector 175">
              <a:extLst>
                <a:ext uri="{FF2B5EF4-FFF2-40B4-BE49-F238E27FC236}">
                  <a16:creationId xmlns:a16="http://schemas.microsoft.com/office/drawing/2014/main" id="{5C50E50E-D8EB-8F89-8B4D-518836C8982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7" name="Straight Connector 176">
              <a:extLst>
                <a:ext uri="{FF2B5EF4-FFF2-40B4-BE49-F238E27FC236}">
                  <a16:creationId xmlns:a16="http://schemas.microsoft.com/office/drawing/2014/main" id="{131A51E5-BE21-183F-5ED2-81199B03360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8" name="Group 177">
            <a:extLst>
              <a:ext uri="{FF2B5EF4-FFF2-40B4-BE49-F238E27FC236}">
                <a16:creationId xmlns:a16="http://schemas.microsoft.com/office/drawing/2014/main" id="{5A24B3ED-1392-4D80-BAF9-9DA52BE7EC9F}"/>
              </a:ext>
            </a:extLst>
          </xdr:cNvPr>
          <xdr:cNvGrpSpPr/>
        </xdr:nvGrpSpPr>
        <xdr:grpSpPr>
          <a:xfrm>
            <a:off x="6257925" y="6848475"/>
            <a:ext cx="216414" cy="212671"/>
            <a:chOff x="10263188" y="252188663"/>
            <a:chExt cx="214312" cy="214312"/>
          </a:xfrm>
        </xdr:grpSpPr>
        <xdr:sp macro="" textlink="">
          <xdr:nvSpPr>
            <xdr:cNvPr id="179" name="Oval 178">
              <a:extLst>
                <a:ext uri="{FF2B5EF4-FFF2-40B4-BE49-F238E27FC236}">
                  <a16:creationId xmlns:a16="http://schemas.microsoft.com/office/drawing/2014/main" id="{75DA95EA-6AFE-DA23-D1A6-A549446E7A1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0" name="Straight Connector 179">
              <a:extLst>
                <a:ext uri="{FF2B5EF4-FFF2-40B4-BE49-F238E27FC236}">
                  <a16:creationId xmlns:a16="http://schemas.microsoft.com/office/drawing/2014/main" id="{BC799565-1657-5801-6438-20058272C1B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1" name="Straight Connector 180">
              <a:extLst>
                <a:ext uri="{FF2B5EF4-FFF2-40B4-BE49-F238E27FC236}">
                  <a16:creationId xmlns:a16="http://schemas.microsoft.com/office/drawing/2014/main" id="{F42F970D-39BA-37C3-3FE5-0CA8C8EBD00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2" name="Group 181">
            <a:extLst>
              <a:ext uri="{FF2B5EF4-FFF2-40B4-BE49-F238E27FC236}">
                <a16:creationId xmlns:a16="http://schemas.microsoft.com/office/drawing/2014/main" id="{8A37DA95-13B0-4669-A489-D925A3AAE741}"/>
              </a:ext>
            </a:extLst>
          </xdr:cNvPr>
          <xdr:cNvGrpSpPr/>
        </xdr:nvGrpSpPr>
        <xdr:grpSpPr>
          <a:xfrm>
            <a:off x="7943850" y="5981700"/>
            <a:ext cx="216414" cy="212671"/>
            <a:chOff x="10263188" y="252188663"/>
            <a:chExt cx="214312" cy="214312"/>
          </a:xfrm>
        </xdr:grpSpPr>
        <xdr:sp macro="" textlink="">
          <xdr:nvSpPr>
            <xdr:cNvPr id="183" name="Oval 182">
              <a:extLst>
                <a:ext uri="{FF2B5EF4-FFF2-40B4-BE49-F238E27FC236}">
                  <a16:creationId xmlns:a16="http://schemas.microsoft.com/office/drawing/2014/main" id="{2DFC259D-1F91-9BF2-6FF5-25CCB37E46F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4" name="Straight Connector 183">
              <a:extLst>
                <a:ext uri="{FF2B5EF4-FFF2-40B4-BE49-F238E27FC236}">
                  <a16:creationId xmlns:a16="http://schemas.microsoft.com/office/drawing/2014/main" id="{D1AD61ED-9377-E63A-330F-006082C597E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5" name="Straight Connector 184">
              <a:extLst>
                <a:ext uri="{FF2B5EF4-FFF2-40B4-BE49-F238E27FC236}">
                  <a16:creationId xmlns:a16="http://schemas.microsoft.com/office/drawing/2014/main" id="{67E47063-3A9F-EDB0-6C3F-4671268D374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86" name="Straight Connector 185">
            <a:extLst>
              <a:ext uri="{FF2B5EF4-FFF2-40B4-BE49-F238E27FC236}">
                <a16:creationId xmlns:a16="http://schemas.microsoft.com/office/drawing/2014/main" id="{012877DD-248E-4438-95B1-73458DA20F0F}"/>
              </a:ext>
            </a:extLst>
          </xdr:cNvPr>
          <xdr:cNvCxnSpPr/>
        </xdr:nvCxnSpPr>
        <xdr:spPr>
          <a:xfrm>
            <a:off x="4829197" y="6834188"/>
            <a:ext cx="0" cy="44292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" name="Straight Connector 186">
            <a:extLst>
              <a:ext uri="{FF2B5EF4-FFF2-40B4-BE49-F238E27FC236}">
                <a16:creationId xmlns:a16="http://schemas.microsoft.com/office/drawing/2014/main" id="{52C8FBF8-45FF-4A68-9E8A-820BF640D2D3}"/>
              </a:ext>
            </a:extLst>
          </xdr:cNvPr>
          <xdr:cNvCxnSpPr/>
        </xdr:nvCxnSpPr>
        <xdr:spPr>
          <a:xfrm flipH="1">
            <a:off x="4791074" y="7177098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" name="Straight Connector 189">
            <a:extLst>
              <a:ext uri="{FF2B5EF4-FFF2-40B4-BE49-F238E27FC236}">
                <a16:creationId xmlns:a16="http://schemas.microsoft.com/office/drawing/2014/main" id="{37CCF6D1-F91B-42A8-A467-DF133CD92230}"/>
              </a:ext>
            </a:extLst>
          </xdr:cNvPr>
          <xdr:cNvCxnSpPr/>
        </xdr:nvCxnSpPr>
        <xdr:spPr>
          <a:xfrm>
            <a:off x="2562227" y="6848475"/>
            <a:ext cx="0" cy="4286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" name="Straight Connector 190">
            <a:extLst>
              <a:ext uri="{FF2B5EF4-FFF2-40B4-BE49-F238E27FC236}">
                <a16:creationId xmlns:a16="http://schemas.microsoft.com/office/drawing/2014/main" id="{2FAE23CB-D141-46CB-A91C-76FEFC6C8EE4}"/>
              </a:ext>
            </a:extLst>
          </xdr:cNvPr>
          <xdr:cNvCxnSpPr/>
        </xdr:nvCxnSpPr>
        <xdr:spPr>
          <a:xfrm flipH="1">
            <a:off x="2524104" y="7177094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" name="Straight Connector 192">
            <a:extLst>
              <a:ext uri="{FF2B5EF4-FFF2-40B4-BE49-F238E27FC236}">
                <a16:creationId xmlns:a16="http://schemas.microsoft.com/office/drawing/2014/main" id="{3FEBB5E2-C5E9-490A-A5A1-F02690AF6FDA}"/>
              </a:ext>
            </a:extLst>
          </xdr:cNvPr>
          <xdr:cNvCxnSpPr/>
        </xdr:nvCxnSpPr>
        <xdr:spPr>
          <a:xfrm>
            <a:off x="2562227" y="6076950"/>
            <a:ext cx="0" cy="6762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" name="Straight Connector 194">
            <a:extLst>
              <a:ext uri="{FF2B5EF4-FFF2-40B4-BE49-F238E27FC236}">
                <a16:creationId xmlns:a16="http://schemas.microsoft.com/office/drawing/2014/main" id="{3C13E097-33B5-4917-96C0-06075947C0D6}"/>
              </a:ext>
            </a:extLst>
          </xdr:cNvPr>
          <xdr:cNvCxnSpPr/>
        </xdr:nvCxnSpPr>
        <xdr:spPr>
          <a:xfrm>
            <a:off x="2562227" y="4867275"/>
            <a:ext cx="0" cy="106679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7" name="Straight Connector 196">
            <a:extLst>
              <a:ext uri="{FF2B5EF4-FFF2-40B4-BE49-F238E27FC236}">
                <a16:creationId xmlns:a16="http://schemas.microsoft.com/office/drawing/2014/main" id="{E8FA3373-5B98-4DF5-842A-A18D20269840}"/>
              </a:ext>
            </a:extLst>
          </xdr:cNvPr>
          <xdr:cNvCxnSpPr/>
        </xdr:nvCxnSpPr>
        <xdr:spPr>
          <a:xfrm>
            <a:off x="3067054" y="6848483"/>
            <a:ext cx="0" cy="4286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8" name="Straight Connector 197">
            <a:extLst>
              <a:ext uri="{FF2B5EF4-FFF2-40B4-BE49-F238E27FC236}">
                <a16:creationId xmlns:a16="http://schemas.microsoft.com/office/drawing/2014/main" id="{9BDD5CE5-CF60-4FBF-A231-D0ABCD8A4289}"/>
              </a:ext>
            </a:extLst>
          </xdr:cNvPr>
          <xdr:cNvCxnSpPr/>
        </xdr:nvCxnSpPr>
        <xdr:spPr>
          <a:xfrm flipH="1">
            <a:off x="3028931" y="7177102"/>
            <a:ext cx="71437" cy="714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9" name="Straight Connector 198">
            <a:extLst>
              <a:ext uri="{FF2B5EF4-FFF2-40B4-BE49-F238E27FC236}">
                <a16:creationId xmlns:a16="http://schemas.microsoft.com/office/drawing/2014/main" id="{2E61E94F-6A86-4DB7-8647-1BF36D3F5927}"/>
              </a:ext>
            </a:extLst>
          </xdr:cNvPr>
          <xdr:cNvCxnSpPr/>
        </xdr:nvCxnSpPr>
        <xdr:spPr>
          <a:xfrm>
            <a:off x="3067054" y="6076958"/>
            <a:ext cx="0" cy="6762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" name="Straight Connector 199">
            <a:extLst>
              <a:ext uri="{FF2B5EF4-FFF2-40B4-BE49-F238E27FC236}">
                <a16:creationId xmlns:a16="http://schemas.microsoft.com/office/drawing/2014/main" id="{86FFB770-C98B-49E7-A532-8D8512BF0A97}"/>
              </a:ext>
            </a:extLst>
          </xdr:cNvPr>
          <xdr:cNvCxnSpPr/>
        </xdr:nvCxnSpPr>
        <xdr:spPr>
          <a:xfrm>
            <a:off x="3067054" y="4867283"/>
            <a:ext cx="0" cy="106679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2" name="Straight Connector 201">
            <a:extLst>
              <a:ext uri="{FF2B5EF4-FFF2-40B4-BE49-F238E27FC236}">
                <a16:creationId xmlns:a16="http://schemas.microsoft.com/office/drawing/2014/main" id="{1BBE3C36-D24C-674A-C02A-92F50282218E}"/>
              </a:ext>
            </a:extLst>
          </xdr:cNvPr>
          <xdr:cNvCxnSpPr/>
        </xdr:nvCxnSpPr>
        <xdr:spPr>
          <a:xfrm>
            <a:off x="4895850" y="4543425"/>
            <a:ext cx="5334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4" name="Straight Connector 203">
            <a:extLst>
              <a:ext uri="{FF2B5EF4-FFF2-40B4-BE49-F238E27FC236}">
                <a16:creationId xmlns:a16="http://schemas.microsoft.com/office/drawing/2014/main" id="{CBD5255C-68D7-E2C4-08E5-59F16F7CD894}"/>
              </a:ext>
            </a:extLst>
          </xdr:cNvPr>
          <xdr:cNvCxnSpPr/>
        </xdr:nvCxnSpPr>
        <xdr:spPr>
          <a:xfrm>
            <a:off x="5343525" y="4229100"/>
            <a:ext cx="0" cy="3952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7" name="Straight Connector 206">
            <a:extLst>
              <a:ext uri="{FF2B5EF4-FFF2-40B4-BE49-F238E27FC236}">
                <a16:creationId xmlns:a16="http://schemas.microsoft.com/office/drawing/2014/main" id="{7E609378-ECD7-9AB3-54A5-234EEDE3D0F4}"/>
              </a:ext>
            </a:extLst>
          </xdr:cNvPr>
          <xdr:cNvCxnSpPr/>
        </xdr:nvCxnSpPr>
        <xdr:spPr>
          <a:xfrm flipH="1">
            <a:off x="5310187" y="4252913"/>
            <a:ext cx="66675" cy="666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8" name="Straight Connector 207">
            <a:extLst>
              <a:ext uri="{FF2B5EF4-FFF2-40B4-BE49-F238E27FC236}">
                <a16:creationId xmlns:a16="http://schemas.microsoft.com/office/drawing/2014/main" id="{1C4F264B-426F-42CF-8ACF-67D0F1B4B65A}"/>
              </a:ext>
            </a:extLst>
          </xdr:cNvPr>
          <xdr:cNvCxnSpPr/>
        </xdr:nvCxnSpPr>
        <xdr:spPr>
          <a:xfrm flipH="1">
            <a:off x="5310182" y="4510091"/>
            <a:ext cx="66675" cy="666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" name="Straight Connector 209">
            <a:extLst>
              <a:ext uri="{FF2B5EF4-FFF2-40B4-BE49-F238E27FC236}">
                <a16:creationId xmlns:a16="http://schemas.microsoft.com/office/drawing/2014/main" id="{9E4D5FBB-3FA8-22FE-DCA6-0AB296413C37}"/>
              </a:ext>
            </a:extLst>
          </xdr:cNvPr>
          <xdr:cNvCxnSpPr/>
        </xdr:nvCxnSpPr>
        <xdr:spPr>
          <a:xfrm>
            <a:off x="3138488" y="3776663"/>
            <a:ext cx="9572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" name="Straight Connector 212">
            <a:extLst>
              <a:ext uri="{FF2B5EF4-FFF2-40B4-BE49-F238E27FC236}">
                <a16:creationId xmlns:a16="http://schemas.microsoft.com/office/drawing/2014/main" id="{1FFC3BF4-624A-2E8A-4B4E-13ABD36F7DE1}"/>
              </a:ext>
            </a:extLst>
          </xdr:cNvPr>
          <xdr:cNvCxnSpPr/>
        </xdr:nvCxnSpPr>
        <xdr:spPr>
          <a:xfrm>
            <a:off x="4048125" y="3719513"/>
            <a:ext cx="0" cy="112871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" name="Straight Connector 214">
            <a:extLst>
              <a:ext uri="{FF2B5EF4-FFF2-40B4-BE49-F238E27FC236}">
                <a16:creationId xmlns:a16="http://schemas.microsoft.com/office/drawing/2014/main" id="{E8A2906A-0664-26EF-ED92-06E9FD62F904}"/>
              </a:ext>
            </a:extLst>
          </xdr:cNvPr>
          <xdr:cNvCxnSpPr/>
        </xdr:nvCxnSpPr>
        <xdr:spPr>
          <a:xfrm flipH="1">
            <a:off x="4014787" y="3748089"/>
            <a:ext cx="61913" cy="619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" name="Straight Connector 215">
            <a:extLst>
              <a:ext uri="{FF2B5EF4-FFF2-40B4-BE49-F238E27FC236}">
                <a16:creationId xmlns:a16="http://schemas.microsoft.com/office/drawing/2014/main" id="{2BC91F26-500F-4EE0-8329-1B3CD2EC237F}"/>
              </a:ext>
            </a:extLst>
          </xdr:cNvPr>
          <xdr:cNvCxnSpPr/>
        </xdr:nvCxnSpPr>
        <xdr:spPr>
          <a:xfrm>
            <a:off x="3143251" y="4791076"/>
            <a:ext cx="96202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" name="Straight Connector 216">
            <a:extLst>
              <a:ext uri="{FF2B5EF4-FFF2-40B4-BE49-F238E27FC236}">
                <a16:creationId xmlns:a16="http://schemas.microsoft.com/office/drawing/2014/main" id="{D32733C1-2CFE-4000-8200-B2816B47ADB9}"/>
              </a:ext>
            </a:extLst>
          </xdr:cNvPr>
          <xdr:cNvCxnSpPr/>
        </xdr:nvCxnSpPr>
        <xdr:spPr>
          <a:xfrm flipH="1">
            <a:off x="4019550" y="4762502"/>
            <a:ext cx="61913" cy="619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" name="Straight Connector 220">
            <a:extLst>
              <a:ext uri="{FF2B5EF4-FFF2-40B4-BE49-F238E27FC236}">
                <a16:creationId xmlns:a16="http://schemas.microsoft.com/office/drawing/2014/main" id="{334936D4-F03A-4363-9E40-A9A44D6AE1F2}"/>
              </a:ext>
            </a:extLst>
          </xdr:cNvPr>
          <xdr:cNvCxnSpPr/>
        </xdr:nvCxnSpPr>
        <xdr:spPr>
          <a:xfrm flipH="1">
            <a:off x="4014783" y="4257684"/>
            <a:ext cx="61913" cy="619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22" name="Group 221">
            <a:extLst>
              <a:ext uri="{FF2B5EF4-FFF2-40B4-BE49-F238E27FC236}">
                <a16:creationId xmlns:a16="http://schemas.microsoft.com/office/drawing/2014/main" id="{27BEFEE4-AC48-496E-8ED3-DA43F5E0B51C}"/>
              </a:ext>
            </a:extLst>
          </xdr:cNvPr>
          <xdr:cNvGrpSpPr/>
        </xdr:nvGrpSpPr>
        <xdr:grpSpPr>
          <a:xfrm>
            <a:off x="4619625" y="4381500"/>
            <a:ext cx="216414" cy="212671"/>
            <a:chOff x="10263188" y="252188663"/>
            <a:chExt cx="214312" cy="214312"/>
          </a:xfrm>
        </xdr:grpSpPr>
        <xdr:sp macro="" textlink="">
          <xdr:nvSpPr>
            <xdr:cNvPr id="223" name="Oval 222">
              <a:extLst>
                <a:ext uri="{FF2B5EF4-FFF2-40B4-BE49-F238E27FC236}">
                  <a16:creationId xmlns:a16="http://schemas.microsoft.com/office/drawing/2014/main" id="{F62F57D0-0BA0-9507-B951-E2F41191FF2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4" name="Straight Connector 223">
              <a:extLst>
                <a:ext uri="{FF2B5EF4-FFF2-40B4-BE49-F238E27FC236}">
                  <a16:creationId xmlns:a16="http://schemas.microsoft.com/office/drawing/2014/main" id="{EAE87F0E-AAB4-2395-13B0-83931AC2F0C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5" name="Straight Connector 224">
              <a:extLst>
                <a:ext uri="{FF2B5EF4-FFF2-40B4-BE49-F238E27FC236}">
                  <a16:creationId xmlns:a16="http://schemas.microsoft.com/office/drawing/2014/main" id="{1B2FEFE8-32AF-EC45-D657-C4E602E2A57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6" name="Group 225">
            <a:extLst>
              <a:ext uri="{FF2B5EF4-FFF2-40B4-BE49-F238E27FC236}">
                <a16:creationId xmlns:a16="http://schemas.microsoft.com/office/drawing/2014/main" id="{02DBECC4-A442-49CB-B429-E4E87EB37F83}"/>
              </a:ext>
            </a:extLst>
          </xdr:cNvPr>
          <xdr:cNvGrpSpPr/>
        </xdr:nvGrpSpPr>
        <xdr:grpSpPr>
          <a:xfrm>
            <a:off x="4829175" y="5200650"/>
            <a:ext cx="216414" cy="212671"/>
            <a:chOff x="10263188" y="252188663"/>
            <a:chExt cx="214312" cy="214312"/>
          </a:xfrm>
        </xdr:grpSpPr>
        <xdr:sp macro="" textlink="">
          <xdr:nvSpPr>
            <xdr:cNvPr id="227" name="Oval 226">
              <a:extLst>
                <a:ext uri="{FF2B5EF4-FFF2-40B4-BE49-F238E27FC236}">
                  <a16:creationId xmlns:a16="http://schemas.microsoft.com/office/drawing/2014/main" id="{EB4CB5A0-3F57-A3C9-54C6-54F0DA8AA6F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8" name="Straight Connector 227">
              <a:extLst>
                <a:ext uri="{FF2B5EF4-FFF2-40B4-BE49-F238E27FC236}">
                  <a16:creationId xmlns:a16="http://schemas.microsoft.com/office/drawing/2014/main" id="{8D7D1EA5-FAC2-8954-D93F-4F90E7EA1B6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9" name="Straight Connector 228">
              <a:extLst>
                <a:ext uri="{FF2B5EF4-FFF2-40B4-BE49-F238E27FC236}">
                  <a16:creationId xmlns:a16="http://schemas.microsoft.com/office/drawing/2014/main" id="{C5EFB3AB-E3A7-3754-0BAD-416EB4521F1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0" name="Group 229">
            <a:extLst>
              <a:ext uri="{FF2B5EF4-FFF2-40B4-BE49-F238E27FC236}">
                <a16:creationId xmlns:a16="http://schemas.microsoft.com/office/drawing/2014/main" id="{F583826C-DF19-43FB-B3B6-01F862DC98A5}"/>
              </a:ext>
            </a:extLst>
          </xdr:cNvPr>
          <xdr:cNvGrpSpPr/>
        </xdr:nvGrpSpPr>
        <xdr:grpSpPr>
          <a:xfrm>
            <a:off x="2952750" y="4533900"/>
            <a:ext cx="216414" cy="212671"/>
            <a:chOff x="10263188" y="252188663"/>
            <a:chExt cx="214312" cy="214312"/>
          </a:xfrm>
        </xdr:grpSpPr>
        <xdr:sp macro="" textlink="">
          <xdr:nvSpPr>
            <xdr:cNvPr id="231" name="Oval 230">
              <a:extLst>
                <a:ext uri="{FF2B5EF4-FFF2-40B4-BE49-F238E27FC236}">
                  <a16:creationId xmlns:a16="http://schemas.microsoft.com/office/drawing/2014/main" id="{4827B12E-836E-BE72-4E87-9BB6421009F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2" name="Straight Connector 231">
              <a:extLst>
                <a:ext uri="{FF2B5EF4-FFF2-40B4-BE49-F238E27FC236}">
                  <a16:creationId xmlns:a16="http://schemas.microsoft.com/office/drawing/2014/main" id="{9B5E597B-EFBA-6D99-3295-4A59D77E9C8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3" name="Straight Connector 232">
              <a:extLst>
                <a:ext uri="{FF2B5EF4-FFF2-40B4-BE49-F238E27FC236}">
                  <a16:creationId xmlns:a16="http://schemas.microsoft.com/office/drawing/2014/main" id="{E4226ADE-28B7-300C-57C6-42DBAA0BB7C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4" name="Group 233">
            <a:extLst>
              <a:ext uri="{FF2B5EF4-FFF2-40B4-BE49-F238E27FC236}">
                <a16:creationId xmlns:a16="http://schemas.microsoft.com/office/drawing/2014/main" id="{498EC3C9-E2F6-4ABD-BA26-7E3562ADBB48}"/>
              </a:ext>
            </a:extLst>
          </xdr:cNvPr>
          <xdr:cNvGrpSpPr/>
        </xdr:nvGrpSpPr>
        <xdr:grpSpPr>
          <a:xfrm>
            <a:off x="2257425" y="4619625"/>
            <a:ext cx="216414" cy="212671"/>
            <a:chOff x="10263188" y="252188663"/>
            <a:chExt cx="214312" cy="214312"/>
          </a:xfrm>
        </xdr:grpSpPr>
        <xdr:sp macro="" textlink="">
          <xdr:nvSpPr>
            <xdr:cNvPr id="235" name="Oval 234">
              <a:extLst>
                <a:ext uri="{FF2B5EF4-FFF2-40B4-BE49-F238E27FC236}">
                  <a16:creationId xmlns:a16="http://schemas.microsoft.com/office/drawing/2014/main" id="{5E0E1645-7819-2B09-BD43-C6706E03D35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6" name="Straight Connector 235">
              <a:extLst>
                <a:ext uri="{FF2B5EF4-FFF2-40B4-BE49-F238E27FC236}">
                  <a16:creationId xmlns:a16="http://schemas.microsoft.com/office/drawing/2014/main" id="{66DB63BD-736D-CB37-8F4E-B2836F9B857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7" name="Straight Connector 236">
              <a:extLst>
                <a:ext uri="{FF2B5EF4-FFF2-40B4-BE49-F238E27FC236}">
                  <a16:creationId xmlns:a16="http://schemas.microsoft.com/office/drawing/2014/main" id="{59B1921A-2C55-3B22-16E8-627186DF9AD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8" name="Group 237">
            <a:extLst>
              <a:ext uri="{FF2B5EF4-FFF2-40B4-BE49-F238E27FC236}">
                <a16:creationId xmlns:a16="http://schemas.microsoft.com/office/drawing/2014/main" id="{7AAD9052-AFBA-47E5-ADC7-D330711DEEA5}"/>
              </a:ext>
            </a:extLst>
          </xdr:cNvPr>
          <xdr:cNvGrpSpPr/>
        </xdr:nvGrpSpPr>
        <xdr:grpSpPr>
          <a:xfrm>
            <a:off x="3429000" y="4067175"/>
            <a:ext cx="216414" cy="212671"/>
            <a:chOff x="10263188" y="252188663"/>
            <a:chExt cx="214312" cy="214312"/>
          </a:xfrm>
        </xdr:grpSpPr>
        <xdr:sp macro="" textlink="">
          <xdr:nvSpPr>
            <xdr:cNvPr id="239" name="Oval 238">
              <a:extLst>
                <a:ext uri="{FF2B5EF4-FFF2-40B4-BE49-F238E27FC236}">
                  <a16:creationId xmlns:a16="http://schemas.microsoft.com/office/drawing/2014/main" id="{5D1B7F3E-7F85-478A-167D-17FC8837B22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0" name="Straight Connector 239">
              <a:extLst>
                <a:ext uri="{FF2B5EF4-FFF2-40B4-BE49-F238E27FC236}">
                  <a16:creationId xmlns:a16="http://schemas.microsoft.com/office/drawing/2014/main" id="{DD8AD088-C932-397D-2AA8-0DB581BF35D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1" name="Straight Connector 240">
              <a:extLst>
                <a:ext uri="{FF2B5EF4-FFF2-40B4-BE49-F238E27FC236}">
                  <a16:creationId xmlns:a16="http://schemas.microsoft.com/office/drawing/2014/main" id="{A115D30E-B95F-49E5-04E3-3C990F038EE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2" name="Group 241">
            <a:extLst>
              <a:ext uri="{FF2B5EF4-FFF2-40B4-BE49-F238E27FC236}">
                <a16:creationId xmlns:a16="http://schemas.microsoft.com/office/drawing/2014/main" id="{09F605ED-0599-4389-B229-9CB7C0B00424}"/>
              </a:ext>
            </a:extLst>
          </xdr:cNvPr>
          <xdr:cNvGrpSpPr/>
        </xdr:nvGrpSpPr>
        <xdr:grpSpPr>
          <a:xfrm>
            <a:off x="6105525" y="4067175"/>
            <a:ext cx="216414" cy="212671"/>
            <a:chOff x="10263188" y="252188663"/>
            <a:chExt cx="214312" cy="214312"/>
          </a:xfrm>
        </xdr:grpSpPr>
        <xdr:sp macro="" textlink="">
          <xdr:nvSpPr>
            <xdr:cNvPr id="243" name="Oval 242">
              <a:extLst>
                <a:ext uri="{FF2B5EF4-FFF2-40B4-BE49-F238E27FC236}">
                  <a16:creationId xmlns:a16="http://schemas.microsoft.com/office/drawing/2014/main" id="{DC429154-9F0E-E24E-88EA-0C9C141A426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4" name="Straight Connector 243">
              <a:extLst>
                <a:ext uri="{FF2B5EF4-FFF2-40B4-BE49-F238E27FC236}">
                  <a16:creationId xmlns:a16="http://schemas.microsoft.com/office/drawing/2014/main" id="{9AA7A04B-1736-3032-B740-FD28BDA01DD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5" name="Straight Connector 244">
              <a:extLst>
                <a:ext uri="{FF2B5EF4-FFF2-40B4-BE49-F238E27FC236}">
                  <a16:creationId xmlns:a16="http://schemas.microsoft.com/office/drawing/2014/main" id="{0DD57C6E-553F-1C4A-347C-28A6D9B057B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6" name="Group 245">
            <a:extLst>
              <a:ext uri="{FF2B5EF4-FFF2-40B4-BE49-F238E27FC236}">
                <a16:creationId xmlns:a16="http://schemas.microsoft.com/office/drawing/2014/main" id="{AEBA6F5B-93A2-4CC5-A446-9212A243EAA0}"/>
              </a:ext>
            </a:extLst>
          </xdr:cNvPr>
          <xdr:cNvGrpSpPr/>
        </xdr:nvGrpSpPr>
        <xdr:grpSpPr>
          <a:xfrm>
            <a:off x="3028950" y="2876550"/>
            <a:ext cx="216414" cy="212671"/>
            <a:chOff x="10263188" y="252188663"/>
            <a:chExt cx="214312" cy="214312"/>
          </a:xfrm>
        </xdr:grpSpPr>
        <xdr:sp macro="" textlink="">
          <xdr:nvSpPr>
            <xdr:cNvPr id="247" name="Oval 246">
              <a:extLst>
                <a:ext uri="{FF2B5EF4-FFF2-40B4-BE49-F238E27FC236}">
                  <a16:creationId xmlns:a16="http://schemas.microsoft.com/office/drawing/2014/main" id="{766E51FB-08AC-2363-FDEB-AE648A841B1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8" name="Straight Connector 247">
              <a:extLst>
                <a:ext uri="{FF2B5EF4-FFF2-40B4-BE49-F238E27FC236}">
                  <a16:creationId xmlns:a16="http://schemas.microsoft.com/office/drawing/2014/main" id="{582BFB16-11BA-4D8D-A0C7-C6BCDE73E8B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9" name="Straight Connector 248">
              <a:extLst>
                <a:ext uri="{FF2B5EF4-FFF2-40B4-BE49-F238E27FC236}">
                  <a16:creationId xmlns:a16="http://schemas.microsoft.com/office/drawing/2014/main" id="{9E81E726-C642-1129-AA6E-4CB0FA23DF4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0" name="Group 249">
            <a:extLst>
              <a:ext uri="{FF2B5EF4-FFF2-40B4-BE49-F238E27FC236}">
                <a16:creationId xmlns:a16="http://schemas.microsoft.com/office/drawing/2014/main" id="{F9BF3DB8-4186-4DC7-8820-C2B78D531CAB}"/>
              </a:ext>
            </a:extLst>
          </xdr:cNvPr>
          <xdr:cNvGrpSpPr/>
        </xdr:nvGrpSpPr>
        <xdr:grpSpPr>
          <a:xfrm>
            <a:off x="2828925" y="3590925"/>
            <a:ext cx="216414" cy="212671"/>
            <a:chOff x="10263188" y="252188663"/>
            <a:chExt cx="214312" cy="214312"/>
          </a:xfrm>
        </xdr:grpSpPr>
        <xdr:sp macro="" textlink="">
          <xdr:nvSpPr>
            <xdr:cNvPr id="251" name="Oval 250">
              <a:extLst>
                <a:ext uri="{FF2B5EF4-FFF2-40B4-BE49-F238E27FC236}">
                  <a16:creationId xmlns:a16="http://schemas.microsoft.com/office/drawing/2014/main" id="{2E5E6C73-BF35-6839-F0A4-CCD226E6362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2" name="Straight Connector 251">
              <a:extLst>
                <a:ext uri="{FF2B5EF4-FFF2-40B4-BE49-F238E27FC236}">
                  <a16:creationId xmlns:a16="http://schemas.microsoft.com/office/drawing/2014/main" id="{85742B4F-156F-588D-329B-05A54716028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3" name="Straight Connector 252">
              <a:extLst>
                <a:ext uri="{FF2B5EF4-FFF2-40B4-BE49-F238E27FC236}">
                  <a16:creationId xmlns:a16="http://schemas.microsoft.com/office/drawing/2014/main" id="{428210B0-D3FA-738E-B737-2286B1B46C8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55</xdr:row>
      <xdr:rowOff>138113</xdr:rowOff>
    </xdr:from>
    <xdr:to>
      <xdr:col>21</xdr:col>
      <xdr:colOff>119063</xdr:colOff>
      <xdr:row>58</xdr:row>
      <xdr:rowOff>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FF25276D-B81F-4737-9549-FCD382CF4C8F}"/>
            </a:ext>
          </a:extLst>
        </xdr:cNvPr>
        <xdr:cNvGrpSpPr/>
      </xdr:nvGrpSpPr>
      <xdr:grpSpPr>
        <a:xfrm>
          <a:off x="3200400" y="8710613"/>
          <a:ext cx="319088" cy="290512"/>
          <a:chOff x="4819650" y="10625138"/>
          <a:chExt cx="319088" cy="290512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38C78504-023A-5BF9-A8BA-1B1B46A6E548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5" name="Straight Connector 14">
            <a:extLst>
              <a:ext uri="{FF2B5EF4-FFF2-40B4-BE49-F238E27FC236}">
                <a16:creationId xmlns:a16="http://schemas.microsoft.com/office/drawing/2014/main" id="{B2B1535A-68B0-DBBE-FA27-FDB778AC8872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6C1FCDBA-ED51-CC62-C002-57F4911384C3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54</xdr:row>
      <xdr:rowOff>76201</xdr:rowOff>
    </xdr:from>
    <xdr:to>
      <xdr:col>7</xdr:col>
      <xdr:colOff>57150</xdr:colOff>
      <xdr:row>57</xdr:row>
      <xdr:rowOff>71438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87ECEE75-6F06-40C5-82DB-3DBAA755217A}"/>
            </a:ext>
          </a:extLst>
        </xdr:cNvPr>
        <xdr:cNvGrpSpPr/>
      </xdr:nvGrpSpPr>
      <xdr:grpSpPr>
        <a:xfrm>
          <a:off x="647700" y="8505826"/>
          <a:ext cx="542925" cy="423862"/>
          <a:chOff x="647700" y="9963151"/>
          <a:chExt cx="542925" cy="423862"/>
        </a:xfrm>
      </xdr:grpSpPr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AE85E655-5464-5CD6-713B-D0C018E12D4C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Straight Connector 22">
            <a:extLst>
              <a:ext uri="{FF2B5EF4-FFF2-40B4-BE49-F238E27FC236}">
                <a16:creationId xmlns:a16="http://schemas.microsoft.com/office/drawing/2014/main" id="{A42CADD6-AACE-E650-41D7-EE204888B340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Arc 24">
            <a:extLst>
              <a:ext uri="{FF2B5EF4-FFF2-40B4-BE49-F238E27FC236}">
                <a16:creationId xmlns:a16="http://schemas.microsoft.com/office/drawing/2014/main" id="{32A04BAD-6095-DAA6-C1FE-934BE003DAA8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104775</xdr:colOff>
      <xdr:row>58</xdr:row>
      <xdr:rowOff>71430</xdr:rowOff>
    </xdr:from>
    <xdr:to>
      <xdr:col>54</xdr:col>
      <xdr:colOff>61921</xdr:colOff>
      <xdr:row>108</xdr:row>
      <xdr:rowOff>76200</xdr:rowOff>
    </xdr:to>
    <xdr:grpSp>
      <xdr:nvGrpSpPr>
        <xdr:cNvPr id="598" name="Group 597">
          <a:extLst>
            <a:ext uri="{FF2B5EF4-FFF2-40B4-BE49-F238E27FC236}">
              <a16:creationId xmlns:a16="http://schemas.microsoft.com/office/drawing/2014/main" id="{840CB6A7-BA6C-DBAC-D89A-E5B61C1ACF71}"/>
            </a:ext>
          </a:extLst>
        </xdr:cNvPr>
        <xdr:cNvGrpSpPr/>
      </xdr:nvGrpSpPr>
      <xdr:grpSpPr>
        <a:xfrm>
          <a:off x="428625" y="9072555"/>
          <a:ext cx="8377246" cy="7148520"/>
          <a:chOff x="434975" y="8897930"/>
          <a:chExt cx="8542346" cy="6989770"/>
        </a:xfrm>
      </xdr:grpSpPr>
      <xdr:sp macro="" textlink="">
        <xdr:nvSpPr>
          <xdr:cNvPr id="412" name="Freeform: Shape 411">
            <a:extLst>
              <a:ext uri="{FF2B5EF4-FFF2-40B4-BE49-F238E27FC236}">
                <a16:creationId xmlns:a16="http://schemas.microsoft.com/office/drawing/2014/main" id="{CE886310-942C-31E3-C83C-A24AC8C702F6}"/>
              </a:ext>
            </a:extLst>
          </xdr:cNvPr>
          <xdr:cNvSpPr/>
        </xdr:nvSpPr>
        <xdr:spPr>
          <a:xfrm>
            <a:off x="1157645" y="9533108"/>
            <a:ext cx="7082986" cy="5565111"/>
          </a:xfrm>
          <a:custGeom>
            <a:avLst/>
            <a:gdLst>
              <a:gd name="csX0" fmla="*/ 1533525 w 6953250"/>
              <a:gd name="csY0" fmla="*/ 0 h 5686425"/>
              <a:gd name="csX1" fmla="*/ 5905500 w 6953250"/>
              <a:gd name="csY1" fmla="*/ 0 h 5686425"/>
              <a:gd name="csX2" fmla="*/ 5905500 w 6953250"/>
              <a:gd name="csY2" fmla="*/ 3943350 h 5686425"/>
              <a:gd name="csX3" fmla="*/ 6953250 w 6953250"/>
              <a:gd name="csY3" fmla="*/ 3943350 h 5686425"/>
              <a:gd name="csX4" fmla="*/ 6953250 w 6953250"/>
              <a:gd name="csY4" fmla="*/ 5686425 h 5686425"/>
              <a:gd name="csX5" fmla="*/ 771525 w 6953250"/>
              <a:gd name="csY5" fmla="*/ 5686425 h 5686425"/>
              <a:gd name="csX6" fmla="*/ 771525 w 6953250"/>
              <a:gd name="csY6" fmla="*/ 3057525 h 5686425"/>
              <a:gd name="csX7" fmla="*/ 0 w 6953250"/>
              <a:gd name="csY7" fmla="*/ 3057525 h 5686425"/>
              <a:gd name="csX8" fmla="*/ 0 w 6953250"/>
              <a:gd name="csY8" fmla="*/ 1743075 h 5686425"/>
              <a:gd name="csX9" fmla="*/ 1543050 w 6953250"/>
              <a:gd name="csY9" fmla="*/ 1743075 h 5686425"/>
              <a:gd name="csX10" fmla="*/ 1533525 w 6953250"/>
              <a:gd name="csY10" fmla="*/ 0 h 568642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</a:cxnLst>
            <a:rect l="l" t="t" r="r" b="b"/>
            <a:pathLst>
              <a:path w="6953250" h="5686425">
                <a:moveTo>
                  <a:pt x="1533525" y="0"/>
                </a:moveTo>
                <a:lnTo>
                  <a:pt x="5905500" y="0"/>
                </a:lnTo>
                <a:lnTo>
                  <a:pt x="5905500" y="3943350"/>
                </a:lnTo>
                <a:lnTo>
                  <a:pt x="6953250" y="3943350"/>
                </a:lnTo>
                <a:lnTo>
                  <a:pt x="6953250" y="5686425"/>
                </a:lnTo>
                <a:lnTo>
                  <a:pt x="771525" y="5686425"/>
                </a:lnTo>
                <a:lnTo>
                  <a:pt x="771525" y="3057525"/>
                </a:lnTo>
                <a:lnTo>
                  <a:pt x="0" y="3057525"/>
                </a:lnTo>
                <a:lnTo>
                  <a:pt x="0" y="1743075"/>
                </a:lnTo>
                <a:lnTo>
                  <a:pt x="1543050" y="1743075"/>
                </a:lnTo>
                <a:lnTo>
                  <a:pt x="153352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8" name="Picture 27">
            <a:extLst>
              <a:ext uri="{FF2B5EF4-FFF2-40B4-BE49-F238E27FC236}">
                <a16:creationId xmlns:a16="http://schemas.microsoft.com/office/drawing/2014/main" id="{0A6BB076-EFE3-BD6F-A83C-1035265DAF37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9248" t="12806" r="56138" b="39712"/>
          <a:stretch>
            <a:fillRect/>
          </a:stretch>
        </xdr:blipFill>
        <xdr:spPr bwMode="auto">
          <a:xfrm>
            <a:off x="1057949" y="9425199"/>
            <a:ext cx="7273039" cy="577118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A9528CC2-22C2-5CD6-45D9-42CF00971DB6}"/>
              </a:ext>
            </a:extLst>
          </xdr:cNvPr>
          <xdr:cNvCxnSpPr/>
        </xdr:nvCxnSpPr>
        <xdr:spPr>
          <a:xfrm flipV="1">
            <a:off x="1166986" y="8897938"/>
            <a:ext cx="0" cy="23164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Straight Connector 41">
            <a:extLst>
              <a:ext uri="{FF2B5EF4-FFF2-40B4-BE49-F238E27FC236}">
                <a16:creationId xmlns:a16="http://schemas.microsoft.com/office/drawing/2014/main" id="{61902308-ED8B-0D66-F808-A5F4EC3A4557}"/>
              </a:ext>
            </a:extLst>
          </xdr:cNvPr>
          <xdr:cNvCxnSpPr/>
        </xdr:nvCxnSpPr>
        <xdr:spPr>
          <a:xfrm>
            <a:off x="1095313" y="9247147"/>
            <a:ext cx="71983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AFF15EE8-0CA8-E450-4041-3FE485954FDC}"/>
              </a:ext>
            </a:extLst>
          </xdr:cNvPr>
          <xdr:cNvCxnSpPr/>
        </xdr:nvCxnSpPr>
        <xdr:spPr>
          <a:xfrm>
            <a:off x="1109321" y="8967751"/>
            <a:ext cx="61361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49">
            <a:extLst>
              <a:ext uri="{FF2B5EF4-FFF2-40B4-BE49-F238E27FC236}">
                <a16:creationId xmlns:a16="http://schemas.microsoft.com/office/drawing/2014/main" id="{0BB6091D-B39E-C52F-75E9-920E67936D3D}"/>
              </a:ext>
            </a:extLst>
          </xdr:cNvPr>
          <xdr:cNvCxnSpPr/>
        </xdr:nvCxnSpPr>
        <xdr:spPr>
          <a:xfrm flipH="1">
            <a:off x="1128004" y="8936902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51">
            <a:extLst>
              <a:ext uri="{FF2B5EF4-FFF2-40B4-BE49-F238E27FC236}">
                <a16:creationId xmlns:a16="http://schemas.microsoft.com/office/drawing/2014/main" id="{8D917A4B-C795-4F24-9143-F90FC0C5D7F7}"/>
              </a:ext>
            </a:extLst>
          </xdr:cNvPr>
          <xdr:cNvCxnSpPr/>
        </xdr:nvCxnSpPr>
        <xdr:spPr>
          <a:xfrm flipH="1">
            <a:off x="1127996" y="9216300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53790C7F-C319-4AFA-A78B-8B3C02091040}"/>
              </a:ext>
            </a:extLst>
          </xdr:cNvPr>
          <xdr:cNvCxnSpPr/>
        </xdr:nvCxnSpPr>
        <xdr:spPr>
          <a:xfrm flipV="1">
            <a:off x="1831991" y="9177330"/>
            <a:ext cx="0" cy="204189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B370E587-09BE-44D6-95F7-EC90DACCC27F}"/>
              </a:ext>
            </a:extLst>
          </xdr:cNvPr>
          <xdr:cNvCxnSpPr/>
        </xdr:nvCxnSpPr>
        <xdr:spPr>
          <a:xfrm flipH="1">
            <a:off x="1793008" y="9216294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" name="Straight Connector 65">
            <a:extLst>
              <a:ext uri="{FF2B5EF4-FFF2-40B4-BE49-F238E27FC236}">
                <a16:creationId xmlns:a16="http://schemas.microsoft.com/office/drawing/2014/main" id="{53B9644A-A3E8-13C4-B2CB-EA17829555B2}"/>
              </a:ext>
            </a:extLst>
          </xdr:cNvPr>
          <xdr:cNvCxnSpPr/>
        </xdr:nvCxnSpPr>
        <xdr:spPr>
          <a:xfrm>
            <a:off x="1831994" y="11272801"/>
            <a:ext cx="0" cy="58801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" name="Straight Connector 72">
            <a:extLst>
              <a:ext uri="{FF2B5EF4-FFF2-40B4-BE49-F238E27FC236}">
                <a16:creationId xmlns:a16="http://schemas.microsoft.com/office/drawing/2014/main" id="{653E19FA-3D22-4F37-A0D3-3F3DAF520392}"/>
              </a:ext>
            </a:extLst>
          </xdr:cNvPr>
          <xdr:cNvCxnSpPr/>
        </xdr:nvCxnSpPr>
        <xdr:spPr>
          <a:xfrm flipV="1">
            <a:off x="2722796" y="8897931"/>
            <a:ext cx="0" cy="6075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" name="Straight Connector 73">
            <a:extLst>
              <a:ext uri="{FF2B5EF4-FFF2-40B4-BE49-F238E27FC236}">
                <a16:creationId xmlns:a16="http://schemas.microsoft.com/office/drawing/2014/main" id="{351BC93C-35D8-4EDB-BB78-A63B20F43995}"/>
              </a:ext>
            </a:extLst>
          </xdr:cNvPr>
          <xdr:cNvCxnSpPr/>
        </xdr:nvCxnSpPr>
        <xdr:spPr>
          <a:xfrm flipH="1">
            <a:off x="2690103" y="8936895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" name="Straight Connector 76">
            <a:extLst>
              <a:ext uri="{FF2B5EF4-FFF2-40B4-BE49-F238E27FC236}">
                <a16:creationId xmlns:a16="http://schemas.microsoft.com/office/drawing/2014/main" id="{E084ECB8-8377-4020-8736-4F3E569A17E5}"/>
              </a:ext>
            </a:extLst>
          </xdr:cNvPr>
          <xdr:cNvCxnSpPr/>
        </xdr:nvCxnSpPr>
        <xdr:spPr>
          <a:xfrm flipH="1">
            <a:off x="2690100" y="9216294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" name="Straight Connector 77">
            <a:extLst>
              <a:ext uri="{FF2B5EF4-FFF2-40B4-BE49-F238E27FC236}">
                <a16:creationId xmlns:a16="http://schemas.microsoft.com/office/drawing/2014/main" id="{11261359-965D-4517-94FD-0AB49482F6F2}"/>
              </a:ext>
            </a:extLst>
          </xdr:cNvPr>
          <xdr:cNvCxnSpPr/>
        </xdr:nvCxnSpPr>
        <xdr:spPr>
          <a:xfrm flipV="1">
            <a:off x="4948286" y="9177319"/>
            <a:ext cx="0" cy="3281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>
            <a:extLst>
              <a:ext uri="{FF2B5EF4-FFF2-40B4-BE49-F238E27FC236}">
                <a16:creationId xmlns:a16="http://schemas.microsoft.com/office/drawing/2014/main" id="{181DE446-14A3-4C20-AFBA-4564942125FF}"/>
              </a:ext>
            </a:extLst>
          </xdr:cNvPr>
          <xdr:cNvCxnSpPr/>
        </xdr:nvCxnSpPr>
        <xdr:spPr>
          <a:xfrm flipH="1">
            <a:off x="4915593" y="9216283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Straight Connector 85">
            <a:extLst>
              <a:ext uri="{FF2B5EF4-FFF2-40B4-BE49-F238E27FC236}">
                <a16:creationId xmlns:a16="http://schemas.microsoft.com/office/drawing/2014/main" id="{96995CB4-7E5B-4934-8E20-3A71762F7C45}"/>
              </a:ext>
            </a:extLst>
          </xdr:cNvPr>
          <xdr:cNvCxnSpPr/>
        </xdr:nvCxnSpPr>
        <xdr:spPr>
          <a:xfrm flipV="1">
            <a:off x="7180065" y="8897930"/>
            <a:ext cx="0" cy="6075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3" name="Straight Connector 92">
            <a:extLst>
              <a:ext uri="{FF2B5EF4-FFF2-40B4-BE49-F238E27FC236}">
                <a16:creationId xmlns:a16="http://schemas.microsoft.com/office/drawing/2014/main" id="{FBB19EF3-4FC1-4FE2-BD12-230B0FB0F82F}"/>
              </a:ext>
            </a:extLst>
          </xdr:cNvPr>
          <xdr:cNvCxnSpPr/>
        </xdr:nvCxnSpPr>
        <xdr:spPr>
          <a:xfrm flipH="1">
            <a:off x="7147372" y="8936894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" name="Straight Connector 93">
            <a:extLst>
              <a:ext uri="{FF2B5EF4-FFF2-40B4-BE49-F238E27FC236}">
                <a16:creationId xmlns:a16="http://schemas.microsoft.com/office/drawing/2014/main" id="{14130B98-1A66-4B80-B68B-264ED11F69C0}"/>
              </a:ext>
            </a:extLst>
          </xdr:cNvPr>
          <xdr:cNvCxnSpPr/>
        </xdr:nvCxnSpPr>
        <xdr:spPr>
          <a:xfrm flipH="1">
            <a:off x="7147369" y="9216293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Straight Connector 98">
            <a:extLst>
              <a:ext uri="{FF2B5EF4-FFF2-40B4-BE49-F238E27FC236}">
                <a16:creationId xmlns:a16="http://schemas.microsoft.com/office/drawing/2014/main" id="{566B6448-5B03-4013-87D2-32E9C6CB7C2C}"/>
              </a:ext>
            </a:extLst>
          </xdr:cNvPr>
          <xdr:cNvCxnSpPr/>
        </xdr:nvCxnSpPr>
        <xdr:spPr>
          <a:xfrm flipV="1">
            <a:off x="8231289" y="9196817"/>
            <a:ext cx="0" cy="41470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" name="Straight Connector 100">
            <a:extLst>
              <a:ext uri="{FF2B5EF4-FFF2-40B4-BE49-F238E27FC236}">
                <a16:creationId xmlns:a16="http://schemas.microsoft.com/office/drawing/2014/main" id="{12C5358C-079C-4FF8-8EE8-65BC7368A45F}"/>
              </a:ext>
            </a:extLst>
          </xdr:cNvPr>
          <xdr:cNvCxnSpPr/>
        </xdr:nvCxnSpPr>
        <xdr:spPr>
          <a:xfrm flipH="1">
            <a:off x="8198592" y="9216292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8B62D1DD-6004-7F27-4F1C-654CAF8491BA}"/>
              </a:ext>
            </a:extLst>
          </xdr:cNvPr>
          <xdr:cNvCxnSpPr/>
        </xdr:nvCxnSpPr>
        <xdr:spPr>
          <a:xfrm flipH="1">
            <a:off x="1090641" y="15533555"/>
            <a:ext cx="721699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" name="Straight Connector 118">
            <a:extLst>
              <a:ext uri="{FF2B5EF4-FFF2-40B4-BE49-F238E27FC236}">
                <a16:creationId xmlns:a16="http://schemas.microsoft.com/office/drawing/2014/main" id="{D84B2DFF-2835-4118-5474-88E19BA30CAB}"/>
              </a:ext>
            </a:extLst>
          </xdr:cNvPr>
          <xdr:cNvCxnSpPr/>
        </xdr:nvCxnSpPr>
        <xdr:spPr>
          <a:xfrm>
            <a:off x="8235961" y="15116155"/>
            <a:ext cx="0" cy="77154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" name="Straight Connector 124">
            <a:extLst>
              <a:ext uri="{FF2B5EF4-FFF2-40B4-BE49-F238E27FC236}">
                <a16:creationId xmlns:a16="http://schemas.microsoft.com/office/drawing/2014/main" id="{22A35DAA-A8D7-4E06-988A-A361866DB669}"/>
              </a:ext>
            </a:extLst>
          </xdr:cNvPr>
          <xdr:cNvCxnSpPr/>
        </xdr:nvCxnSpPr>
        <xdr:spPr>
          <a:xfrm flipH="1">
            <a:off x="8203268" y="15502700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" name="Straight Connector 125">
            <a:extLst>
              <a:ext uri="{FF2B5EF4-FFF2-40B4-BE49-F238E27FC236}">
                <a16:creationId xmlns:a16="http://schemas.microsoft.com/office/drawing/2014/main" id="{F6F56B50-F437-4530-84E4-C3D1956B92B8}"/>
              </a:ext>
            </a:extLst>
          </xdr:cNvPr>
          <xdr:cNvCxnSpPr/>
        </xdr:nvCxnSpPr>
        <xdr:spPr>
          <a:xfrm flipH="1">
            <a:off x="1874027" y="15812949"/>
            <a:ext cx="64336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7" name="Straight Connector 126">
            <a:extLst>
              <a:ext uri="{FF2B5EF4-FFF2-40B4-BE49-F238E27FC236}">
                <a16:creationId xmlns:a16="http://schemas.microsoft.com/office/drawing/2014/main" id="{F006179B-A0A7-4C72-B815-C32B83DD823E}"/>
              </a:ext>
            </a:extLst>
          </xdr:cNvPr>
          <xdr:cNvCxnSpPr/>
        </xdr:nvCxnSpPr>
        <xdr:spPr>
          <a:xfrm flipH="1">
            <a:off x="8203269" y="15782094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Straight Connector 128">
            <a:extLst>
              <a:ext uri="{FF2B5EF4-FFF2-40B4-BE49-F238E27FC236}">
                <a16:creationId xmlns:a16="http://schemas.microsoft.com/office/drawing/2014/main" id="{3DAF81FF-1116-4B42-88A9-0AB8010DA122}"/>
              </a:ext>
            </a:extLst>
          </xdr:cNvPr>
          <xdr:cNvCxnSpPr/>
        </xdr:nvCxnSpPr>
        <xdr:spPr>
          <a:xfrm>
            <a:off x="7349823" y="15125893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" name="Straight Connector 129">
            <a:extLst>
              <a:ext uri="{FF2B5EF4-FFF2-40B4-BE49-F238E27FC236}">
                <a16:creationId xmlns:a16="http://schemas.microsoft.com/office/drawing/2014/main" id="{2C6E6A36-8F13-4C3E-88A6-DC4C64F42D30}"/>
              </a:ext>
            </a:extLst>
          </xdr:cNvPr>
          <xdr:cNvCxnSpPr/>
        </xdr:nvCxnSpPr>
        <xdr:spPr>
          <a:xfrm flipH="1">
            <a:off x="7317132" y="15502705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3" name="Straight Connector 132">
            <a:extLst>
              <a:ext uri="{FF2B5EF4-FFF2-40B4-BE49-F238E27FC236}">
                <a16:creationId xmlns:a16="http://schemas.microsoft.com/office/drawing/2014/main" id="{3063D788-7A53-4B61-9107-72F5414DF56C}"/>
              </a:ext>
            </a:extLst>
          </xdr:cNvPr>
          <xdr:cNvCxnSpPr/>
        </xdr:nvCxnSpPr>
        <xdr:spPr>
          <a:xfrm>
            <a:off x="7349824" y="14287706"/>
            <a:ext cx="0" cy="77642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" name="Straight Connector 187">
            <a:extLst>
              <a:ext uri="{FF2B5EF4-FFF2-40B4-BE49-F238E27FC236}">
                <a16:creationId xmlns:a16="http://schemas.microsoft.com/office/drawing/2014/main" id="{31194CB2-20DD-42AB-B751-C27CD165C2D5}"/>
              </a:ext>
            </a:extLst>
          </xdr:cNvPr>
          <xdr:cNvCxnSpPr/>
        </xdr:nvCxnSpPr>
        <xdr:spPr>
          <a:xfrm>
            <a:off x="6298603" y="15125899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" name="Straight Connector 188">
            <a:extLst>
              <a:ext uri="{FF2B5EF4-FFF2-40B4-BE49-F238E27FC236}">
                <a16:creationId xmlns:a16="http://schemas.microsoft.com/office/drawing/2014/main" id="{1A98D884-009D-4BDA-9214-7AB18D9C38CD}"/>
              </a:ext>
            </a:extLst>
          </xdr:cNvPr>
          <xdr:cNvCxnSpPr/>
        </xdr:nvCxnSpPr>
        <xdr:spPr>
          <a:xfrm flipH="1">
            <a:off x="6259623" y="15502711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" name="Straight Connector 191">
            <a:extLst>
              <a:ext uri="{FF2B5EF4-FFF2-40B4-BE49-F238E27FC236}">
                <a16:creationId xmlns:a16="http://schemas.microsoft.com/office/drawing/2014/main" id="{151DA8F9-E0CB-4D33-88C5-8F79FA1C71FB}"/>
              </a:ext>
            </a:extLst>
          </xdr:cNvPr>
          <xdr:cNvCxnSpPr/>
        </xdr:nvCxnSpPr>
        <xdr:spPr>
          <a:xfrm>
            <a:off x="6298604" y="14287712"/>
            <a:ext cx="0" cy="77642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" name="Straight Connector 193">
            <a:extLst>
              <a:ext uri="{FF2B5EF4-FFF2-40B4-BE49-F238E27FC236}">
                <a16:creationId xmlns:a16="http://schemas.microsoft.com/office/drawing/2014/main" id="{F7B15B24-8794-4B4B-97E3-BC13C3712A7D}"/>
              </a:ext>
            </a:extLst>
          </xdr:cNvPr>
          <xdr:cNvCxnSpPr/>
        </xdr:nvCxnSpPr>
        <xdr:spPr>
          <a:xfrm>
            <a:off x="4948289" y="15125902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6" name="Straight Connector 195">
            <a:extLst>
              <a:ext uri="{FF2B5EF4-FFF2-40B4-BE49-F238E27FC236}">
                <a16:creationId xmlns:a16="http://schemas.microsoft.com/office/drawing/2014/main" id="{A0F48FE3-D98A-48E0-BF1E-B9A2772C8ADC}"/>
              </a:ext>
            </a:extLst>
          </xdr:cNvPr>
          <xdr:cNvCxnSpPr/>
        </xdr:nvCxnSpPr>
        <xdr:spPr>
          <a:xfrm flipH="1">
            <a:off x="4915598" y="15502714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1" name="Straight Connector 200">
            <a:extLst>
              <a:ext uri="{FF2B5EF4-FFF2-40B4-BE49-F238E27FC236}">
                <a16:creationId xmlns:a16="http://schemas.microsoft.com/office/drawing/2014/main" id="{1C11DAEA-6306-42CD-89F8-416F164A026C}"/>
              </a:ext>
            </a:extLst>
          </xdr:cNvPr>
          <xdr:cNvCxnSpPr/>
        </xdr:nvCxnSpPr>
        <xdr:spPr>
          <a:xfrm>
            <a:off x="4954579" y="13035295"/>
            <a:ext cx="0" cy="202884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" name="Straight Connector 204">
            <a:extLst>
              <a:ext uri="{FF2B5EF4-FFF2-40B4-BE49-F238E27FC236}">
                <a16:creationId xmlns:a16="http://schemas.microsoft.com/office/drawing/2014/main" id="{FB04F840-2C78-47FA-A94C-8572CE6CA7DA}"/>
              </a:ext>
            </a:extLst>
          </xdr:cNvPr>
          <xdr:cNvCxnSpPr/>
        </xdr:nvCxnSpPr>
        <xdr:spPr>
          <a:xfrm>
            <a:off x="4727154" y="15125899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6" name="Straight Connector 205">
            <a:extLst>
              <a:ext uri="{FF2B5EF4-FFF2-40B4-BE49-F238E27FC236}">
                <a16:creationId xmlns:a16="http://schemas.microsoft.com/office/drawing/2014/main" id="{81C63740-5A61-47B2-AE06-5F3E24569ED6}"/>
              </a:ext>
            </a:extLst>
          </xdr:cNvPr>
          <xdr:cNvCxnSpPr/>
        </xdr:nvCxnSpPr>
        <xdr:spPr>
          <a:xfrm flipH="1">
            <a:off x="4694462" y="15502711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" name="Straight Connector 208">
            <a:extLst>
              <a:ext uri="{FF2B5EF4-FFF2-40B4-BE49-F238E27FC236}">
                <a16:creationId xmlns:a16="http://schemas.microsoft.com/office/drawing/2014/main" id="{D411C7D3-A2B8-45FE-90AD-6883C1CD3443}"/>
              </a:ext>
            </a:extLst>
          </xdr:cNvPr>
          <xdr:cNvCxnSpPr/>
        </xdr:nvCxnSpPr>
        <xdr:spPr>
          <a:xfrm>
            <a:off x="4727155" y="13199347"/>
            <a:ext cx="0" cy="186478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" name="Straight Connector 211">
            <a:extLst>
              <a:ext uri="{FF2B5EF4-FFF2-40B4-BE49-F238E27FC236}">
                <a16:creationId xmlns:a16="http://schemas.microsoft.com/office/drawing/2014/main" id="{12B3C2EF-B9D7-46AB-86E8-3F4928B1B30F}"/>
              </a:ext>
            </a:extLst>
          </xdr:cNvPr>
          <xdr:cNvCxnSpPr/>
        </xdr:nvCxnSpPr>
        <xdr:spPr>
          <a:xfrm>
            <a:off x="3948432" y="15125900"/>
            <a:ext cx="0" cy="4824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" name="Straight Connector 213">
            <a:extLst>
              <a:ext uri="{FF2B5EF4-FFF2-40B4-BE49-F238E27FC236}">
                <a16:creationId xmlns:a16="http://schemas.microsoft.com/office/drawing/2014/main" id="{40D38254-742E-4BC8-A9C3-BB6484AB0D12}"/>
              </a:ext>
            </a:extLst>
          </xdr:cNvPr>
          <xdr:cNvCxnSpPr/>
        </xdr:nvCxnSpPr>
        <xdr:spPr>
          <a:xfrm flipH="1">
            <a:off x="3915741" y="15502712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" name="Straight Connector 217">
            <a:extLst>
              <a:ext uri="{FF2B5EF4-FFF2-40B4-BE49-F238E27FC236}">
                <a16:creationId xmlns:a16="http://schemas.microsoft.com/office/drawing/2014/main" id="{F6B76E5D-C56E-4B26-BDFE-BF0CEC702C0C}"/>
              </a:ext>
            </a:extLst>
          </xdr:cNvPr>
          <xdr:cNvCxnSpPr/>
        </xdr:nvCxnSpPr>
        <xdr:spPr>
          <a:xfrm>
            <a:off x="3948433" y="13199348"/>
            <a:ext cx="0" cy="186478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" name="Straight Connector 254">
            <a:extLst>
              <a:ext uri="{FF2B5EF4-FFF2-40B4-BE49-F238E27FC236}">
                <a16:creationId xmlns:a16="http://schemas.microsoft.com/office/drawing/2014/main" id="{1ED96BB5-03C9-4575-BD89-F78963A45394}"/>
              </a:ext>
            </a:extLst>
          </xdr:cNvPr>
          <xdr:cNvCxnSpPr/>
        </xdr:nvCxnSpPr>
        <xdr:spPr>
          <a:xfrm>
            <a:off x="1939400" y="15125903"/>
            <a:ext cx="0" cy="75692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" name="Straight Connector 256">
            <a:extLst>
              <a:ext uri="{FF2B5EF4-FFF2-40B4-BE49-F238E27FC236}">
                <a16:creationId xmlns:a16="http://schemas.microsoft.com/office/drawing/2014/main" id="{6F4E62DC-4851-4D33-8E9A-FAA20D0A2497}"/>
              </a:ext>
            </a:extLst>
          </xdr:cNvPr>
          <xdr:cNvCxnSpPr/>
        </xdr:nvCxnSpPr>
        <xdr:spPr>
          <a:xfrm flipH="1">
            <a:off x="1906708" y="15502715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0" name="Straight Connector 259">
            <a:extLst>
              <a:ext uri="{FF2B5EF4-FFF2-40B4-BE49-F238E27FC236}">
                <a16:creationId xmlns:a16="http://schemas.microsoft.com/office/drawing/2014/main" id="{D9C48BAD-E1CB-428B-A71A-F6D9D8890F77}"/>
              </a:ext>
            </a:extLst>
          </xdr:cNvPr>
          <xdr:cNvCxnSpPr/>
        </xdr:nvCxnSpPr>
        <xdr:spPr>
          <a:xfrm flipH="1">
            <a:off x="1906700" y="15782117"/>
            <a:ext cx="65386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" name="Straight Connector 260">
            <a:extLst>
              <a:ext uri="{FF2B5EF4-FFF2-40B4-BE49-F238E27FC236}">
                <a16:creationId xmlns:a16="http://schemas.microsoft.com/office/drawing/2014/main" id="{28CBBAB0-638B-4384-862A-F79C9D18DB8E}"/>
              </a:ext>
            </a:extLst>
          </xdr:cNvPr>
          <xdr:cNvCxnSpPr/>
        </xdr:nvCxnSpPr>
        <xdr:spPr>
          <a:xfrm>
            <a:off x="1166992" y="12569047"/>
            <a:ext cx="0" cy="30343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" name="Straight Connector 261">
            <a:extLst>
              <a:ext uri="{FF2B5EF4-FFF2-40B4-BE49-F238E27FC236}">
                <a16:creationId xmlns:a16="http://schemas.microsoft.com/office/drawing/2014/main" id="{0EC795C7-DFEA-4937-B97C-08E3E0D7ECA1}"/>
              </a:ext>
            </a:extLst>
          </xdr:cNvPr>
          <xdr:cNvCxnSpPr/>
        </xdr:nvCxnSpPr>
        <xdr:spPr>
          <a:xfrm flipH="1">
            <a:off x="1128004" y="15502725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Straight Connector 43">
            <a:extLst>
              <a:ext uri="{FF2B5EF4-FFF2-40B4-BE49-F238E27FC236}">
                <a16:creationId xmlns:a16="http://schemas.microsoft.com/office/drawing/2014/main" id="{696C2EF4-E2CE-6134-E41F-B1B7695FDE7D}"/>
              </a:ext>
            </a:extLst>
          </xdr:cNvPr>
          <xdr:cNvCxnSpPr/>
        </xdr:nvCxnSpPr>
        <xdr:spPr>
          <a:xfrm>
            <a:off x="7208098" y="9528237"/>
            <a:ext cx="9951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Straight Connector 64">
            <a:extLst>
              <a:ext uri="{FF2B5EF4-FFF2-40B4-BE49-F238E27FC236}">
                <a16:creationId xmlns:a16="http://schemas.microsoft.com/office/drawing/2014/main" id="{A416D024-4720-5406-1BA9-20B86D1779DC}"/>
              </a:ext>
            </a:extLst>
          </xdr:cNvPr>
          <xdr:cNvCxnSpPr/>
        </xdr:nvCxnSpPr>
        <xdr:spPr>
          <a:xfrm>
            <a:off x="8293630" y="9528238"/>
            <a:ext cx="6743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" name="Straight Connector 74">
            <a:extLst>
              <a:ext uri="{FF2B5EF4-FFF2-40B4-BE49-F238E27FC236}">
                <a16:creationId xmlns:a16="http://schemas.microsoft.com/office/drawing/2014/main" id="{579CB93B-AA5A-C4AC-5477-FAF7D825A995}"/>
              </a:ext>
            </a:extLst>
          </xdr:cNvPr>
          <xdr:cNvCxnSpPr/>
        </xdr:nvCxnSpPr>
        <xdr:spPr>
          <a:xfrm>
            <a:off x="8586430" y="9461604"/>
            <a:ext cx="0" cy="56935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Straight Connector 95">
            <a:extLst>
              <a:ext uri="{FF2B5EF4-FFF2-40B4-BE49-F238E27FC236}">
                <a16:creationId xmlns:a16="http://schemas.microsoft.com/office/drawing/2014/main" id="{AFD96A69-D0A6-CAFD-9C53-AA0EFC6BBCEB}"/>
              </a:ext>
            </a:extLst>
          </xdr:cNvPr>
          <xdr:cNvCxnSpPr/>
        </xdr:nvCxnSpPr>
        <xdr:spPr>
          <a:xfrm>
            <a:off x="5033978" y="11667543"/>
            <a:ext cx="208070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Straight Connector 103">
            <a:extLst>
              <a:ext uri="{FF2B5EF4-FFF2-40B4-BE49-F238E27FC236}">
                <a16:creationId xmlns:a16="http://schemas.microsoft.com/office/drawing/2014/main" id="{3DCA5195-21A2-E121-DBF5-D10A8164CB61}"/>
              </a:ext>
            </a:extLst>
          </xdr:cNvPr>
          <xdr:cNvCxnSpPr/>
        </xdr:nvCxnSpPr>
        <xdr:spPr>
          <a:xfrm>
            <a:off x="7208100" y="11667542"/>
            <a:ext cx="99049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" name="Straight Connector 109">
            <a:extLst>
              <a:ext uri="{FF2B5EF4-FFF2-40B4-BE49-F238E27FC236}">
                <a16:creationId xmlns:a16="http://schemas.microsoft.com/office/drawing/2014/main" id="{A735DEEF-520B-7AB6-85B1-9DECD90A1457}"/>
              </a:ext>
            </a:extLst>
          </xdr:cNvPr>
          <xdr:cNvCxnSpPr/>
        </xdr:nvCxnSpPr>
        <xdr:spPr>
          <a:xfrm>
            <a:off x="8288961" y="11667542"/>
            <a:ext cx="34884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" name="Straight Connector 116">
            <a:extLst>
              <a:ext uri="{FF2B5EF4-FFF2-40B4-BE49-F238E27FC236}">
                <a16:creationId xmlns:a16="http://schemas.microsoft.com/office/drawing/2014/main" id="{9B80F90A-CFD4-43D1-80CD-BAE58AA270D2}"/>
              </a:ext>
            </a:extLst>
          </xdr:cNvPr>
          <xdr:cNvCxnSpPr/>
        </xdr:nvCxnSpPr>
        <xdr:spPr>
          <a:xfrm flipH="1">
            <a:off x="8547443" y="9500559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" name="Straight Connector 123">
            <a:extLst>
              <a:ext uri="{FF2B5EF4-FFF2-40B4-BE49-F238E27FC236}">
                <a16:creationId xmlns:a16="http://schemas.microsoft.com/office/drawing/2014/main" id="{F9147AC4-0E9E-4367-B677-9C8E90CD7AA7}"/>
              </a:ext>
            </a:extLst>
          </xdr:cNvPr>
          <xdr:cNvCxnSpPr/>
        </xdr:nvCxnSpPr>
        <xdr:spPr>
          <a:xfrm>
            <a:off x="8916597" y="9461605"/>
            <a:ext cx="0" cy="57032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2" name="Straight Connector 131">
            <a:extLst>
              <a:ext uri="{FF2B5EF4-FFF2-40B4-BE49-F238E27FC236}">
                <a16:creationId xmlns:a16="http://schemas.microsoft.com/office/drawing/2014/main" id="{4FE44DE5-D7DC-4347-BF55-09DDC0590E65}"/>
              </a:ext>
            </a:extLst>
          </xdr:cNvPr>
          <xdr:cNvCxnSpPr/>
        </xdr:nvCxnSpPr>
        <xdr:spPr>
          <a:xfrm flipH="1">
            <a:off x="8877611" y="9500560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3" name="Straight Connector 202">
            <a:extLst>
              <a:ext uri="{FF2B5EF4-FFF2-40B4-BE49-F238E27FC236}">
                <a16:creationId xmlns:a16="http://schemas.microsoft.com/office/drawing/2014/main" id="{BED4DF7E-5B3F-42B1-AD7E-79373CE3F94A}"/>
              </a:ext>
            </a:extLst>
          </xdr:cNvPr>
          <xdr:cNvCxnSpPr/>
        </xdr:nvCxnSpPr>
        <xdr:spPr>
          <a:xfrm flipH="1">
            <a:off x="8547446" y="11638316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" name="Straight Connector 218">
            <a:extLst>
              <a:ext uri="{FF2B5EF4-FFF2-40B4-BE49-F238E27FC236}">
                <a16:creationId xmlns:a16="http://schemas.microsoft.com/office/drawing/2014/main" id="{2D18E2C9-2285-4C89-8C8D-F3959D568D99}"/>
              </a:ext>
            </a:extLst>
          </xdr:cNvPr>
          <xdr:cNvCxnSpPr/>
        </xdr:nvCxnSpPr>
        <xdr:spPr>
          <a:xfrm>
            <a:off x="8284291" y="13382880"/>
            <a:ext cx="6930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" name="Straight Connector 219">
            <a:extLst>
              <a:ext uri="{FF2B5EF4-FFF2-40B4-BE49-F238E27FC236}">
                <a16:creationId xmlns:a16="http://schemas.microsoft.com/office/drawing/2014/main" id="{F4DF5BE0-5336-4C8B-979D-46C7C26A2125}"/>
              </a:ext>
            </a:extLst>
          </xdr:cNvPr>
          <xdr:cNvCxnSpPr/>
        </xdr:nvCxnSpPr>
        <xdr:spPr>
          <a:xfrm flipH="1">
            <a:off x="8542776" y="13353654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8" name="Straight Connector 257">
            <a:extLst>
              <a:ext uri="{FF2B5EF4-FFF2-40B4-BE49-F238E27FC236}">
                <a16:creationId xmlns:a16="http://schemas.microsoft.com/office/drawing/2014/main" id="{C6BE6108-83A4-46D0-BDBA-022CF2BF4A47}"/>
              </a:ext>
            </a:extLst>
          </xdr:cNvPr>
          <xdr:cNvCxnSpPr/>
        </xdr:nvCxnSpPr>
        <xdr:spPr>
          <a:xfrm flipH="1">
            <a:off x="8877618" y="13348777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9" name="Straight Connector 258">
            <a:extLst>
              <a:ext uri="{FF2B5EF4-FFF2-40B4-BE49-F238E27FC236}">
                <a16:creationId xmlns:a16="http://schemas.microsoft.com/office/drawing/2014/main" id="{EBBCC3B5-79E2-4B35-A228-828782646003}"/>
              </a:ext>
            </a:extLst>
          </xdr:cNvPr>
          <xdr:cNvCxnSpPr/>
        </xdr:nvCxnSpPr>
        <xdr:spPr>
          <a:xfrm>
            <a:off x="8284299" y="15098220"/>
            <a:ext cx="6930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3" name="Straight Connector 262">
            <a:extLst>
              <a:ext uri="{FF2B5EF4-FFF2-40B4-BE49-F238E27FC236}">
                <a16:creationId xmlns:a16="http://schemas.microsoft.com/office/drawing/2014/main" id="{43DC50D9-5032-4688-8A8A-51B3795655DD}"/>
              </a:ext>
            </a:extLst>
          </xdr:cNvPr>
          <xdr:cNvCxnSpPr/>
        </xdr:nvCxnSpPr>
        <xdr:spPr>
          <a:xfrm flipH="1">
            <a:off x="8542784" y="15068994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" name="Straight Connector 263">
            <a:extLst>
              <a:ext uri="{FF2B5EF4-FFF2-40B4-BE49-F238E27FC236}">
                <a16:creationId xmlns:a16="http://schemas.microsoft.com/office/drawing/2014/main" id="{CE51EF67-7FE7-4FD9-8EF1-9780E4F0C6B0}"/>
              </a:ext>
            </a:extLst>
          </xdr:cNvPr>
          <xdr:cNvCxnSpPr/>
        </xdr:nvCxnSpPr>
        <xdr:spPr>
          <a:xfrm flipH="1">
            <a:off x="8877626" y="15064116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" name="Straight Connector 266">
            <a:extLst>
              <a:ext uri="{FF2B5EF4-FFF2-40B4-BE49-F238E27FC236}">
                <a16:creationId xmlns:a16="http://schemas.microsoft.com/office/drawing/2014/main" id="{3A0158E9-AAEB-4B15-B7E3-6A30F30A8C55}"/>
              </a:ext>
            </a:extLst>
          </xdr:cNvPr>
          <xdr:cNvCxnSpPr/>
        </xdr:nvCxnSpPr>
        <xdr:spPr>
          <a:xfrm>
            <a:off x="8265601" y="14240550"/>
            <a:ext cx="38154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" name="Straight Connector 267">
            <a:extLst>
              <a:ext uri="{FF2B5EF4-FFF2-40B4-BE49-F238E27FC236}">
                <a16:creationId xmlns:a16="http://schemas.microsoft.com/office/drawing/2014/main" id="{CEAD73AD-59B8-4CA5-88FF-F5DCAA5604E1}"/>
              </a:ext>
            </a:extLst>
          </xdr:cNvPr>
          <xdr:cNvCxnSpPr/>
        </xdr:nvCxnSpPr>
        <xdr:spPr>
          <a:xfrm flipH="1">
            <a:off x="8547451" y="14206447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" name="Straight Connector 270">
            <a:extLst>
              <a:ext uri="{FF2B5EF4-FFF2-40B4-BE49-F238E27FC236}">
                <a16:creationId xmlns:a16="http://schemas.microsoft.com/office/drawing/2014/main" id="{F439C905-3B2C-1300-7FCC-C128404FE251}"/>
              </a:ext>
            </a:extLst>
          </xdr:cNvPr>
          <xdr:cNvCxnSpPr/>
        </xdr:nvCxnSpPr>
        <xdr:spPr>
          <a:xfrm>
            <a:off x="1897380" y="9528237"/>
            <a:ext cx="7927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" name="Straight Connector 273">
            <a:extLst>
              <a:ext uri="{FF2B5EF4-FFF2-40B4-BE49-F238E27FC236}">
                <a16:creationId xmlns:a16="http://schemas.microsoft.com/office/drawing/2014/main" id="{5B64FD17-BC7D-A80D-C266-198453D8F2BC}"/>
              </a:ext>
            </a:extLst>
          </xdr:cNvPr>
          <xdr:cNvCxnSpPr/>
        </xdr:nvCxnSpPr>
        <xdr:spPr>
          <a:xfrm>
            <a:off x="1213689" y="9528239"/>
            <a:ext cx="5279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" name="Straight Connector 275">
            <a:extLst>
              <a:ext uri="{FF2B5EF4-FFF2-40B4-BE49-F238E27FC236}">
                <a16:creationId xmlns:a16="http://schemas.microsoft.com/office/drawing/2014/main" id="{4952C57A-9D7B-4BD7-B639-1592156BDEDA}"/>
              </a:ext>
            </a:extLst>
          </xdr:cNvPr>
          <xdr:cNvCxnSpPr/>
        </xdr:nvCxnSpPr>
        <xdr:spPr>
          <a:xfrm>
            <a:off x="751132" y="9528240"/>
            <a:ext cx="35819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9" name="Straight Connector 278">
            <a:extLst>
              <a:ext uri="{FF2B5EF4-FFF2-40B4-BE49-F238E27FC236}">
                <a16:creationId xmlns:a16="http://schemas.microsoft.com/office/drawing/2014/main" id="{CAF4FF01-99AC-9403-E0A1-09F5B6D00A13}"/>
              </a:ext>
            </a:extLst>
          </xdr:cNvPr>
          <xdr:cNvCxnSpPr/>
        </xdr:nvCxnSpPr>
        <xdr:spPr>
          <a:xfrm>
            <a:off x="827478" y="9461601"/>
            <a:ext cx="0" cy="56935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1" name="Straight Connector 280">
            <a:extLst>
              <a:ext uri="{FF2B5EF4-FFF2-40B4-BE49-F238E27FC236}">
                <a16:creationId xmlns:a16="http://schemas.microsoft.com/office/drawing/2014/main" id="{51C64613-8F1B-40EF-8B05-4D36A2D1F490}"/>
              </a:ext>
            </a:extLst>
          </xdr:cNvPr>
          <xdr:cNvCxnSpPr/>
        </xdr:nvCxnSpPr>
        <xdr:spPr>
          <a:xfrm flipH="1">
            <a:off x="788493" y="9500567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2" name="Straight Connector 281">
            <a:extLst>
              <a:ext uri="{FF2B5EF4-FFF2-40B4-BE49-F238E27FC236}">
                <a16:creationId xmlns:a16="http://schemas.microsoft.com/office/drawing/2014/main" id="{9BAF8BC9-81EE-4A18-83C6-DF6ED6396E28}"/>
              </a:ext>
            </a:extLst>
          </xdr:cNvPr>
          <xdr:cNvCxnSpPr/>
        </xdr:nvCxnSpPr>
        <xdr:spPr>
          <a:xfrm>
            <a:off x="439646" y="11238708"/>
            <a:ext cx="68835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3" name="Straight Connector 282">
            <a:extLst>
              <a:ext uri="{FF2B5EF4-FFF2-40B4-BE49-F238E27FC236}">
                <a16:creationId xmlns:a16="http://schemas.microsoft.com/office/drawing/2014/main" id="{6ADDD768-D999-46EF-8532-BB9F46E60EBC}"/>
              </a:ext>
            </a:extLst>
          </xdr:cNvPr>
          <xdr:cNvCxnSpPr/>
        </xdr:nvCxnSpPr>
        <xdr:spPr>
          <a:xfrm flipH="1">
            <a:off x="788487" y="11204613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" name="Straight Connector 285">
            <a:extLst>
              <a:ext uri="{FF2B5EF4-FFF2-40B4-BE49-F238E27FC236}">
                <a16:creationId xmlns:a16="http://schemas.microsoft.com/office/drawing/2014/main" id="{E300EAA0-25F6-4701-9FA3-BA2DD212498F}"/>
              </a:ext>
            </a:extLst>
          </xdr:cNvPr>
          <xdr:cNvCxnSpPr/>
        </xdr:nvCxnSpPr>
        <xdr:spPr>
          <a:xfrm>
            <a:off x="439646" y="12525213"/>
            <a:ext cx="6883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" name="Straight Connector 286">
            <a:extLst>
              <a:ext uri="{FF2B5EF4-FFF2-40B4-BE49-F238E27FC236}">
                <a16:creationId xmlns:a16="http://schemas.microsoft.com/office/drawing/2014/main" id="{EFE20D40-02B7-4F3F-82EC-6FD1634BF39C}"/>
              </a:ext>
            </a:extLst>
          </xdr:cNvPr>
          <xdr:cNvCxnSpPr/>
        </xdr:nvCxnSpPr>
        <xdr:spPr>
          <a:xfrm flipH="1">
            <a:off x="788481" y="12491118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9" name="Straight Connector 288">
            <a:extLst>
              <a:ext uri="{FF2B5EF4-FFF2-40B4-BE49-F238E27FC236}">
                <a16:creationId xmlns:a16="http://schemas.microsoft.com/office/drawing/2014/main" id="{A32CF3DD-830B-4EF3-9D74-7FC75FB9E438}"/>
              </a:ext>
            </a:extLst>
          </xdr:cNvPr>
          <xdr:cNvCxnSpPr/>
        </xdr:nvCxnSpPr>
        <xdr:spPr>
          <a:xfrm>
            <a:off x="751122" y="11885173"/>
            <a:ext cx="3768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0" name="Straight Connector 289">
            <a:extLst>
              <a:ext uri="{FF2B5EF4-FFF2-40B4-BE49-F238E27FC236}">
                <a16:creationId xmlns:a16="http://schemas.microsoft.com/office/drawing/2014/main" id="{F168B93A-9ADB-4844-8265-D8EB6F84BD65}"/>
              </a:ext>
            </a:extLst>
          </xdr:cNvPr>
          <xdr:cNvCxnSpPr/>
        </xdr:nvCxnSpPr>
        <xdr:spPr>
          <a:xfrm flipH="1">
            <a:off x="788483" y="11851077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4" name="Straight Connector 293">
            <a:extLst>
              <a:ext uri="{FF2B5EF4-FFF2-40B4-BE49-F238E27FC236}">
                <a16:creationId xmlns:a16="http://schemas.microsoft.com/office/drawing/2014/main" id="{C046C99B-ABF2-4FD1-63BA-F654F31CFEDA}"/>
              </a:ext>
            </a:extLst>
          </xdr:cNvPr>
          <xdr:cNvCxnSpPr/>
        </xdr:nvCxnSpPr>
        <xdr:spPr>
          <a:xfrm>
            <a:off x="497309" y="11181810"/>
            <a:ext cx="0" cy="398304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5" name="Straight Connector 294">
            <a:extLst>
              <a:ext uri="{FF2B5EF4-FFF2-40B4-BE49-F238E27FC236}">
                <a16:creationId xmlns:a16="http://schemas.microsoft.com/office/drawing/2014/main" id="{BEDF253B-03A5-46A6-BF02-F6E2CC4D62A3}"/>
              </a:ext>
            </a:extLst>
          </xdr:cNvPr>
          <xdr:cNvCxnSpPr/>
        </xdr:nvCxnSpPr>
        <xdr:spPr>
          <a:xfrm flipH="1">
            <a:off x="453662" y="11209482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" name="Straight Connector 295">
            <a:extLst>
              <a:ext uri="{FF2B5EF4-FFF2-40B4-BE49-F238E27FC236}">
                <a16:creationId xmlns:a16="http://schemas.microsoft.com/office/drawing/2014/main" id="{B9BD2A36-56B0-4F81-A913-E397A514CB1D}"/>
              </a:ext>
            </a:extLst>
          </xdr:cNvPr>
          <xdr:cNvCxnSpPr/>
        </xdr:nvCxnSpPr>
        <xdr:spPr>
          <a:xfrm flipH="1">
            <a:off x="453656" y="12495987"/>
            <a:ext cx="71675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" name="Straight Connector 301">
            <a:extLst>
              <a:ext uri="{FF2B5EF4-FFF2-40B4-BE49-F238E27FC236}">
                <a16:creationId xmlns:a16="http://schemas.microsoft.com/office/drawing/2014/main" id="{4136D5FD-4792-D459-C0ED-B44143CDB3FA}"/>
              </a:ext>
            </a:extLst>
          </xdr:cNvPr>
          <xdr:cNvCxnSpPr/>
        </xdr:nvCxnSpPr>
        <xdr:spPr>
          <a:xfrm>
            <a:off x="2006418" y="13165252"/>
            <a:ext cx="188598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6" name="Straight Connector 305">
            <a:extLst>
              <a:ext uri="{FF2B5EF4-FFF2-40B4-BE49-F238E27FC236}">
                <a16:creationId xmlns:a16="http://schemas.microsoft.com/office/drawing/2014/main" id="{D26230F1-CE14-C2A8-820D-5D6FF78BF7A5}"/>
              </a:ext>
            </a:extLst>
          </xdr:cNvPr>
          <xdr:cNvCxnSpPr/>
        </xdr:nvCxnSpPr>
        <xdr:spPr>
          <a:xfrm>
            <a:off x="1227703" y="13165254"/>
            <a:ext cx="6743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9" name="Straight Connector 308">
            <a:extLst>
              <a:ext uri="{FF2B5EF4-FFF2-40B4-BE49-F238E27FC236}">
                <a16:creationId xmlns:a16="http://schemas.microsoft.com/office/drawing/2014/main" id="{63F326AF-CCCE-16D7-727B-8074C4A841A0}"/>
              </a:ext>
            </a:extLst>
          </xdr:cNvPr>
          <xdr:cNvCxnSpPr/>
        </xdr:nvCxnSpPr>
        <xdr:spPr>
          <a:xfrm>
            <a:off x="765143" y="13165252"/>
            <a:ext cx="3581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" name="Straight Connector 310">
            <a:extLst>
              <a:ext uri="{FF2B5EF4-FFF2-40B4-BE49-F238E27FC236}">
                <a16:creationId xmlns:a16="http://schemas.microsoft.com/office/drawing/2014/main" id="{F65D83BB-D2E2-4145-B6DB-409FC0CC4102}"/>
              </a:ext>
            </a:extLst>
          </xdr:cNvPr>
          <xdr:cNvCxnSpPr/>
        </xdr:nvCxnSpPr>
        <xdr:spPr>
          <a:xfrm flipH="1">
            <a:off x="788475" y="13137585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" name="Straight Connector 311">
            <a:extLst>
              <a:ext uri="{FF2B5EF4-FFF2-40B4-BE49-F238E27FC236}">
                <a16:creationId xmlns:a16="http://schemas.microsoft.com/office/drawing/2014/main" id="{A13E5C95-B7E3-4067-9D72-E4669BD19EB7}"/>
              </a:ext>
            </a:extLst>
          </xdr:cNvPr>
          <xdr:cNvCxnSpPr/>
        </xdr:nvCxnSpPr>
        <xdr:spPr>
          <a:xfrm>
            <a:off x="434975" y="15098221"/>
            <a:ext cx="6883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" name="Straight Connector 312">
            <a:extLst>
              <a:ext uri="{FF2B5EF4-FFF2-40B4-BE49-F238E27FC236}">
                <a16:creationId xmlns:a16="http://schemas.microsoft.com/office/drawing/2014/main" id="{8893ED4F-F46C-40A9-8B3F-7ACC5768C9DC}"/>
              </a:ext>
            </a:extLst>
          </xdr:cNvPr>
          <xdr:cNvCxnSpPr/>
        </xdr:nvCxnSpPr>
        <xdr:spPr>
          <a:xfrm flipH="1">
            <a:off x="788463" y="15064132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8" name="Straight Connector 317">
            <a:extLst>
              <a:ext uri="{FF2B5EF4-FFF2-40B4-BE49-F238E27FC236}">
                <a16:creationId xmlns:a16="http://schemas.microsoft.com/office/drawing/2014/main" id="{891D6C58-B81A-4843-B300-A20176FA2820}"/>
              </a:ext>
            </a:extLst>
          </xdr:cNvPr>
          <xdr:cNvCxnSpPr/>
        </xdr:nvCxnSpPr>
        <xdr:spPr>
          <a:xfrm flipH="1">
            <a:off x="458289" y="15064128"/>
            <a:ext cx="71675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9" name="Straight Connector 318">
            <a:extLst>
              <a:ext uri="{FF2B5EF4-FFF2-40B4-BE49-F238E27FC236}">
                <a16:creationId xmlns:a16="http://schemas.microsoft.com/office/drawing/2014/main" id="{E8807F5B-9577-4631-9D02-1806674085F1}"/>
              </a:ext>
            </a:extLst>
          </xdr:cNvPr>
          <xdr:cNvCxnSpPr/>
        </xdr:nvCxnSpPr>
        <xdr:spPr>
          <a:xfrm>
            <a:off x="1223036" y="15098221"/>
            <a:ext cx="6883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1" name="Straight Connector 320">
            <a:extLst>
              <a:ext uri="{FF2B5EF4-FFF2-40B4-BE49-F238E27FC236}">
                <a16:creationId xmlns:a16="http://schemas.microsoft.com/office/drawing/2014/main" id="{59B45D83-C385-1C6A-4DBB-6D1934DC02D8}"/>
              </a:ext>
            </a:extLst>
          </xdr:cNvPr>
          <xdr:cNvCxnSpPr/>
        </xdr:nvCxnSpPr>
        <xdr:spPr>
          <a:xfrm>
            <a:off x="4996617" y="12954046"/>
            <a:ext cx="8581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" name="Straight Connector 322">
            <a:extLst>
              <a:ext uri="{FF2B5EF4-FFF2-40B4-BE49-F238E27FC236}">
                <a16:creationId xmlns:a16="http://schemas.microsoft.com/office/drawing/2014/main" id="{FB3E5A33-2A60-F677-7061-5BD1786E426E}"/>
              </a:ext>
            </a:extLst>
          </xdr:cNvPr>
          <xdr:cNvCxnSpPr/>
        </xdr:nvCxnSpPr>
        <xdr:spPr>
          <a:xfrm>
            <a:off x="5241105" y="13165252"/>
            <a:ext cx="59494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" name="Straight Connector 324">
            <a:extLst>
              <a:ext uri="{FF2B5EF4-FFF2-40B4-BE49-F238E27FC236}">
                <a16:creationId xmlns:a16="http://schemas.microsoft.com/office/drawing/2014/main" id="{2C73A5DC-4BAE-737E-B11A-8038A2CAFE2C}"/>
              </a:ext>
            </a:extLst>
          </xdr:cNvPr>
          <xdr:cNvCxnSpPr/>
        </xdr:nvCxnSpPr>
        <xdr:spPr>
          <a:xfrm>
            <a:off x="5780000" y="12880986"/>
            <a:ext cx="0" cy="35245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" name="Straight Connector 329">
            <a:extLst>
              <a:ext uri="{FF2B5EF4-FFF2-40B4-BE49-F238E27FC236}">
                <a16:creationId xmlns:a16="http://schemas.microsoft.com/office/drawing/2014/main" id="{8038A7EE-C1C4-3CE4-7396-38FDE3D462FF}"/>
              </a:ext>
            </a:extLst>
          </xdr:cNvPr>
          <xdr:cNvCxnSpPr/>
        </xdr:nvCxnSpPr>
        <xdr:spPr>
          <a:xfrm flipH="1">
            <a:off x="5736347" y="12919952"/>
            <a:ext cx="76346" cy="730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" name="Straight Connector 330">
            <a:extLst>
              <a:ext uri="{FF2B5EF4-FFF2-40B4-BE49-F238E27FC236}">
                <a16:creationId xmlns:a16="http://schemas.microsoft.com/office/drawing/2014/main" id="{D18C5B6A-CFEA-4C38-8233-377521E485D5}"/>
              </a:ext>
            </a:extLst>
          </xdr:cNvPr>
          <xdr:cNvCxnSpPr/>
        </xdr:nvCxnSpPr>
        <xdr:spPr>
          <a:xfrm flipH="1">
            <a:off x="5736342" y="13137584"/>
            <a:ext cx="76346" cy="666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40" name="Group 339">
            <a:extLst>
              <a:ext uri="{FF2B5EF4-FFF2-40B4-BE49-F238E27FC236}">
                <a16:creationId xmlns:a16="http://schemas.microsoft.com/office/drawing/2014/main" id="{40BFBDDB-F0B0-42B9-8772-CAABE50B24DE}"/>
              </a:ext>
            </a:extLst>
          </xdr:cNvPr>
          <xdr:cNvGrpSpPr/>
        </xdr:nvGrpSpPr>
        <xdr:grpSpPr>
          <a:xfrm>
            <a:off x="7387188" y="14221067"/>
            <a:ext cx="224809" cy="204657"/>
            <a:chOff x="10263188" y="252188663"/>
            <a:chExt cx="214312" cy="214312"/>
          </a:xfrm>
        </xdr:grpSpPr>
        <xdr:sp macro="" textlink="">
          <xdr:nvSpPr>
            <xdr:cNvPr id="341" name="Oval 340">
              <a:extLst>
                <a:ext uri="{FF2B5EF4-FFF2-40B4-BE49-F238E27FC236}">
                  <a16:creationId xmlns:a16="http://schemas.microsoft.com/office/drawing/2014/main" id="{28F00841-75CA-87BC-986F-F1088B7E6BC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2" name="Straight Connector 341">
              <a:extLst>
                <a:ext uri="{FF2B5EF4-FFF2-40B4-BE49-F238E27FC236}">
                  <a16:creationId xmlns:a16="http://schemas.microsoft.com/office/drawing/2014/main" id="{4F29D153-1201-1891-AEA5-2A9F4143A5B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3" name="Straight Connector 342">
              <a:extLst>
                <a:ext uri="{FF2B5EF4-FFF2-40B4-BE49-F238E27FC236}">
                  <a16:creationId xmlns:a16="http://schemas.microsoft.com/office/drawing/2014/main" id="{D5B8B790-0A84-42CD-B469-4EFDFB5321C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4" name="Group 343">
            <a:extLst>
              <a:ext uri="{FF2B5EF4-FFF2-40B4-BE49-F238E27FC236}">
                <a16:creationId xmlns:a16="http://schemas.microsoft.com/office/drawing/2014/main" id="{5E76E89A-3DDC-4385-A2AA-302DF2F8F477}"/>
              </a:ext>
            </a:extLst>
          </xdr:cNvPr>
          <xdr:cNvGrpSpPr/>
        </xdr:nvGrpSpPr>
        <xdr:grpSpPr>
          <a:xfrm>
            <a:off x="6038493" y="14143137"/>
            <a:ext cx="218520" cy="211079"/>
            <a:chOff x="10263188" y="252188663"/>
            <a:chExt cx="214312" cy="214312"/>
          </a:xfrm>
        </xdr:grpSpPr>
        <xdr:sp macro="" textlink="">
          <xdr:nvSpPr>
            <xdr:cNvPr id="345" name="Oval 344">
              <a:extLst>
                <a:ext uri="{FF2B5EF4-FFF2-40B4-BE49-F238E27FC236}">
                  <a16:creationId xmlns:a16="http://schemas.microsoft.com/office/drawing/2014/main" id="{FC13CB15-DDDC-5CBF-3FF0-5290DA578B7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6" name="Straight Connector 345">
              <a:extLst>
                <a:ext uri="{FF2B5EF4-FFF2-40B4-BE49-F238E27FC236}">
                  <a16:creationId xmlns:a16="http://schemas.microsoft.com/office/drawing/2014/main" id="{A1BDD2FE-BD4D-0DB1-6504-B4B6FF0CB61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7" name="Straight Connector 346">
              <a:extLst>
                <a:ext uri="{FF2B5EF4-FFF2-40B4-BE49-F238E27FC236}">
                  <a16:creationId xmlns:a16="http://schemas.microsoft.com/office/drawing/2014/main" id="{42CF59AE-C3F3-FDB6-2D92-A49279021BF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8" name="Group 347">
            <a:extLst>
              <a:ext uri="{FF2B5EF4-FFF2-40B4-BE49-F238E27FC236}">
                <a16:creationId xmlns:a16="http://schemas.microsoft.com/office/drawing/2014/main" id="{887801A0-B62D-448B-BB03-BD53BED9FEBF}"/>
              </a:ext>
            </a:extLst>
          </xdr:cNvPr>
          <xdr:cNvGrpSpPr/>
        </xdr:nvGrpSpPr>
        <xdr:grpSpPr>
          <a:xfrm>
            <a:off x="4736302" y="12731367"/>
            <a:ext cx="224809" cy="207904"/>
            <a:chOff x="10263188" y="252188663"/>
            <a:chExt cx="214312" cy="214312"/>
          </a:xfrm>
        </xdr:grpSpPr>
        <xdr:sp macro="" textlink="">
          <xdr:nvSpPr>
            <xdr:cNvPr id="349" name="Oval 348">
              <a:extLst>
                <a:ext uri="{FF2B5EF4-FFF2-40B4-BE49-F238E27FC236}">
                  <a16:creationId xmlns:a16="http://schemas.microsoft.com/office/drawing/2014/main" id="{8B732BD5-7C12-2AC6-D914-08DEF4E6A9B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0" name="Straight Connector 349">
              <a:extLst>
                <a:ext uri="{FF2B5EF4-FFF2-40B4-BE49-F238E27FC236}">
                  <a16:creationId xmlns:a16="http://schemas.microsoft.com/office/drawing/2014/main" id="{15ABAF72-2ECF-8371-0968-DFF6008D026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1" name="Straight Connector 350">
              <a:extLst>
                <a:ext uri="{FF2B5EF4-FFF2-40B4-BE49-F238E27FC236}">
                  <a16:creationId xmlns:a16="http://schemas.microsoft.com/office/drawing/2014/main" id="{FF439918-1B14-729A-382A-AFC4D9095CB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2" name="Group 351">
            <a:extLst>
              <a:ext uri="{FF2B5EF4-FFF2-40B4-BE49-F238E27FC236}">
                <a16:creationId xmlns:a16="http://schemas.microsoft.com/office/drawing/2014/main" id="{434B505C-171C-49A8-AC5C-AE86C04DAA57}"/>
              </a:ext>
            </a:extLst>
          </xdr:cNvPr>
          <xdr:cNvGrpSpPr/>
        </xdr:nvGrpSpPr>
        <xdr:grpSpPr>
          <a:xfrm>
            <a:off x="4524713" y="13132709"/>
            <a:ext cx="218520" cy="204657"/>
            <a:chOff x="10263188" y="252188663"/>
            <a:chExt cx="214312" cy="214312"/>
          </a:xfrm>
        </xdr:grpSpPr>
        <xdr:sp macro="" textlink="">
          <xdr:nvSpPr>
            <xdr:cNvPr id="353" name="Oval 352">
              <a:extLst>
                <a:ext uri="{FF2B5EF4-FFF2-40B4-BE49-F238E27FC236}">
                  <a16:creationId xmlns:a16="http://schemas.microsoft.com/office/drawing/2014/main" id="{93585F8C-2147-D36E-70D0-62090B24BF0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4" name="Straight Connector 353">
              <a:extLst>
                <a:ext uri="{FF2B5EF4-FFF2-40B4-BE49-F238E27FC236}">
                  <a16:creationId xmlns:a16="http://schemas.microsoft.com/office/drawing/2014/main" id="{BA68486C-1604-7ECC-D0A2-F3CF4E52A66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5" name="Straight Connector 354">
              <a:extLst>
                <a:ext uri="{FF2B5EF4-FFF2-40B4-BE49-F238E27FC236}">
                  <a16:creationId xmlns:a16="http://schemas.microsoft.com/office/drawing/2014/main" id="{605E5BFB-3CF4-6C05-9665-201AD7E8125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6" name="Group 355">
            <a:extLst>
              <a:ext uri="{FF2B5EF4-FFF2-40B4-BE49-F238E27FC236}">
                <a16:creationId xmlns:a16="http://schemas.microsoft.com/office/drawing/2014/main" id="{FFE54D73-0065-4EDF-83C9-F7B02543A0D2}"/>
              </a:ext>
            </a:extLst>
          </xdr:cNvPr>
          <xdr:cNvGrpSpPr/>
        </xdr:nvGrpSpPr>
        <xdr:grpSpPr>
          <a:xfrm>
            <a:off x="3652588" y="13122967"/>
            <a:ext cx="218520" cy="204657"/>
            <a:chOff x="10263188" y="252188663"/>
            <a:chExt cx="214312" cy="214312"/>
          </a:xfrm>
        </xdr:grpSpPr>
        <xdr:sp macro="" textlink="">
          <xdr:nvSpPr>
            <xdr:cNvPr id="357" name="Oval 356">
              <a:extLst>
                <a:ext uri="{FF2B5EF4-FFF2-40B4-BE49-F238E27FC236}">
                  <a16:creationId xmlns:a16="http://schemas.microsoft.com/office/drawing/2014/main" id="{9B0CA013-749C-4503-CB2E-A473D7E5D62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8" name="Straight Connector 357">
              <a:extLst>
                <a:ext uri="{FF2B5EF4-FFF2-40B4-BE49-F238E27FC236}">
                  <a16:creationId xmlns:a16="http://schemas.microsoft.com/office/drawing/2014/main" id="{B0671B60-4820-CD98-6714-DA17922B1FE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9" name="Straight Connector 358">
              <a:extLst>
                <a:ext uri="{FF2B5EF4-FFF2-40B4-BE49-F238E27FC236}">
                  <a16:creationId xmlns:a16="http://schemas.microsoft.com/office/drawing/2014/main" id="{E646FC11-5FF7-13F1-F611-BA6D35D61D4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0" name="Group 359">
            <a:extLst>
              <a:ext uri="{FF2B5EF4-FFF2-40B4-BE49-F238E27FC236}">
                <a16:creationId xmlns:a16="http://schemas.microsoft.com/office/drawing/2014/main" id="{6322F69C-B76B-40E0-8338-DE95FAB45E4D}"/>
              </a:ext>
            </a:extLst>
          </xdr:cNvPr>
          <xdr:cNvGrpSpPr/>
        </xdr:nvGrpSpPr>
        <xdr:grpSpPr>
          <a:xfrm>
            <a:off x="1827323" y="11667541"/>
            <a:ext cx="218520" cy="211079"/>
            <a:chOff x="10263188" y="252188663"/>
            <a:chExt cx="214312" cy="214312"/>
          </a:xfrm>
        </xdr:grpSpPr>
        <xdr:sp macro="" textlink="">
          <xdr:nvSpPr>
            <xdr:cNvPr id="361" name="Oval 360">
              <a:extLst>
                <a:ext uri="{FF2B5EF4-FFF2-40B4-BE49-F238E27FC236}">
                  <a16:creationId xmlns:a16="http://schemas.microsoft.com/office/drawing/2014/main" id="{D56E5720-CD47-1111-23C7-47D61F4FACF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2" name="Straight Connector 361">
              <a:extLst>
                <a:ext uri="{FF2B5EF4-FFF2-40B4-BE49-F238E27FC236}">
                  <a16:creationId xmlns:a16="http://schemas.microsoft.com/office/drawing/2014/main" id="{E62BC3E4-FBD2-C836-3E79-94493ADCF2C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3" name="Straight Connector 362">
              <a:extLst>
                <a:ext uri="{FF2B5EF4-FFF2-40B4-BE49-F238E27FC236}">
                  <a16:creationId xmlns:a16="http://schemas.microsoft.com/office/drawing/2014/main" id="{7C8735B1-3521-CC37-7FDF-21AE8F1994F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4" name="Group 363">
            <a:extLst>
              <a:ext uri="{FF2B5EF4-FFF2-40B4-BE49-F238E27FC236}">
                <a16:creationId xmlns:a16="http://schemas.microsoft.com/office/drawing/2014/main" id="{3E707BF6-145C-4983-9800-9454B7D79DFE}"/>
              </a:ext>
            </a:extLst>
          </xdr:cNvPr>
          <xdr:cNvGrpSpPr/>
        </xdr:nvGrpSpPr>
        <xdr:grpSpPr>
          <a:xfrm>
            <a:off x="2571727" y="11687024"/>
            <a:ext cx="218520" cy="211079"/>
            <a:chOff x="10263188" y="252188663"/>
            <a:chExt cx="214312" cy="214312"/>
          </a:xfrm>
        </xdr:grpSpPr>
        <xdr:sp macro="" textlink="">
          <xdr:nvSpPr>
            <xdr:cNvPr id="365" name="Oval 364">
              <a:extLst>
                <a:ext uri="{FF2B5EF4-FFF2-40B4-BE49-F238E27FC236}">
                  <a16:creationId xmlns:a16="http://schemas.microsoft.com/office/drawing/2014/main" id="{CE0A4E37-004B-90BE-8B31-716C05F29C0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6" name="Straight Connector 365">
              <a:extLst>
                <a:ext uri="{FF2B5EF4-FFF2-40B4-BE49-F238E27FC236}">
                  <a16:creationId xmlns:a16="http://schemas.microsoft.com/office/drawing/2014/main" id="{535F0FA9-A105-051B-D2B4-EA58630653F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" name="Straight Connector 366">
              <a:extLst>
                <a:ext uri="{FF2B5EF4-FFF2-40B4-BE49-F238E27FC236}">
                  <a16:creationId xmlns:a16="http://schemas.microsoft.com/office/drawing/2014/main" id="{C082AA8B-DC32-7661-276C-B001DE1A0FF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8" name="Group 367">
            <a:extLst>
              <a:ext uri="{FF2B5EF4-FFF2-40B4-BE49-F238E27FC236}">
                <a16:creationId xmlns:a16="http://schemas.microsoft.com/office/drawing/2014/main" id="{D621925A-34B2-4430-AFC3-882A1B666CCA}"/>
              </a:ext>
            </a:extLst>
          </xdr:cNvPr>
          <xdr:cNvGrpSpPr/>
        </xdr:nvGrpSpPr>
        <xdr:grpSpPr>
          <a:xfrm>
            <a:off x="4633752" y="11488878"/>
            <a:ext cx="218520" cy="211079"/>
            <a:chOff x="10263188" y="252188663"/>
            <a:chExt cx="214312" cy="214312"/>
          </a:xfrm>
        </xdr:grpSpPr>
        <xdr:sp macro="" textlink="">
          <xdr:nvSpPr>
            <xdr:cNvPr id="369" name="Oval 368">
              <a:extLst>
                <a:ext uri="{FF2B5EF4-FFF2-40B4-BE49-F238E27FC236}">
                  <a16:creationId xmlns:a16="http://schemas.microsoft.com/office/drawing/2014/main" id="{7A2AA03A-D543-9C0B-12CE-582A6C9CCB8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0" name="Straight Connector 369">
              <a:extLst>
                <a:ext uri="{FF2B5EF4-FFF2-40B4-BE49-F238E27FC236}">
                  <a16:creationId xmlns:a16="http://schemas.microsoft.com/office/drawing/2014/main" id="{EC5E0E11-4A8C-ABAA-91C8-9867F0232E8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1" name="Straight Connector 370">
              <a:extLst>
                <a:ext uri="{FF2B5EF4-FFF2-40B4-BE49-F238E27FC236}">
                  <a16:creationId xmlns:a16="http://schemas.microsoft.com/office/drawing/2014/main" id="{684FE4FC-A86C-4564-B9F0-1DAE5ECCA83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2" name="Group 371">
            <a:extLst>
              <a:ext uri="{FF2B5EF4-FFF2-40B4-BE49-F238E27FC236}">
                <a16:creationId xmlns:a16="http://schemas.microsoft.com/office/drawing/2014/main" id="{8E1E4563-C845-48FA-B43C-C8432A2BC563}"/>
              </a:ext>
            </a:extLst>
          </xdr:cNvPr>
          <xdr:cNvGrpSpPr/>
        </xdr:nvGrpSpPr>
        <xdr:grpSpPr>
          <a:xfrm>
            <a:off x="8256260" y="15121022"/>
            <a:ext cx="218520" cy="211079"/>
            <a:chOff x="10263188" y="252188663"/>
            <a:chExt cx="214312" cy="214312"/>
          </a:xfrm>
        </xdr:grpSpPr>
        <xdr:sp macro="" textlink="">
          <xdr:nvSpPr>
            <xdr:cNvPr id="373" name="Oval 372">
              <a:extLst>
                <a:ext uri="{FF2B5EF4-FFF2-40B4-BE49-F238E27FC236}">
                  <a16:creationId xmlns:a16="http://schemas.microsoft.com/office/drawing/2014/main" id="{E6619B49-7CFA-46C5-E0A9-E5FBAD5D8E1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4" name="Straight Connector 373">
              <a:extLst>
                <a:ext uri="{FF2B5EF4-FFF2-40B4-BE49-F238E27FC236}">
                  <a16:creationId xmlns:a16="http://schemas.microsoft.com/office/drawing/2014/main" id="{C9221BAE-E409-CDC6-6E95-1D2FF6F592C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5" name="Straight Connector 374">
              <a:extLst>
                <a:ext uri="{FF2B5EF4-FFF2-40B4-BE49-F238E27FC236}">
                  <a16:creationId xmlns:a16="http://schemas.microsoft.com/office/drawing/2014/main" id="{A23AD3EC-0C8D-435C-9C8E-A4800B230D9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6" name="Group 375">
            <a:extLst>
              <a:ext uri="{FF2B5EF4-FFF2-40B4-BE49-F238E27FC236}">
                <a16:creationId xmlns:a16="http://schemas.microsoft.com/office/drawing/2014/main" id="{A005852E-BF34-47D4-835C-ED5F4966B4B4}"/>
              </a:ext>
            </a:extLst>
          </xdr:cNvPr>
          <xdr:cNvGrpSpPr/>
        </xdr:nvGrpSpPr>
        <xdr:grpSpPr>
          <a:xfrm>
            <a:off x="1618586" y="15098220"/>
            <a:ext cx="224809" cy="204657"/>
            <a:chOff x="10263188" y="252188663"/>
            <a:chExt cx="214312" cy="214312"/>
          </a:xfrm>
        </xdr:grpSpPr>
        <xdr:sp macro="" textlink="">
          <xdr:nvSpPr>
            <xdr:cNvPr id="377" name="Oval 376">
              <a:extLst>
                <a:ext uri="{FF2B5EF4-FFF2-40B4-BE49-F238E27FC236}">
                  <a16:creationId xmlns:a16="http://schemas.microsoft.com/office/drawing/2014/main" id="{AA2CC1CC-C9AB-C408-2CFF-6EAEF209FE7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8" name="Straight Connector 377">
              <a:extLst>
                <a:ext uri="{FF2B5EF4-FFF2-40B4-BE49-F238E27FC236}">
                  <a16:creationId xmlns:a16="http://schemas.microsoft.com/office/drawing/2014/main" id="{2931C5B9-CCB5-9C6D-3DF5-F42BA2D2931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9" name="Straight Connector 378">
              <a:extLst>
                <a:ext uri="{FF2B5EF4-FFF2-40B4-BE49-F238E27FC236}">
                  <a16:creationId xmlns:a16="http://schemas.microsoft.com/office/drawing/2014/main" id="{D9D9024D-21FB-2460-7785-D337EAEAC4A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0" name="Group 379">
            <a:extLst>
              <a:ext uri="{FF2B5EF4-FFF2-40B4-BE49-F238E27FC236}">
                <a16:creationId xmlns:a16="http://schemas.microsoft.com/office/drawing/2014/main" id="{454791F3-6B39-4482-A765-A91CA54475F3}"/>
              </a:ext>
            </a:extLst>
          </xdr:cNvPr>
          <xdr:cNvGrpSpPr/>
        </xdr:nvGrpSpPr>
        <xdr:grpSpPr>
          <a:xfrm>
            <a:off x="1618586" y="12606461"/>
            <a:ext cx="224809" cy="211079"/>
            <a:chOff x="10263188" y="252188663"/>
            <a:chExt cx="214312" cy="214312"/>
          </a:xfrm>
        </xdr:grpSpPr>
        <xdr:sp macro="" textlink="">
          <xdr:nvSpPr>
            <xdr:cNvPr id="381" name="Oval 380">
              <a:extLst>
                <a:ext uri="{FF2B5EF4-FFF2-40B4-BE49-F238E27FC236}">
                  <a16:creationId xmlns:a16="http://schemas.microsoft.com/office/drawing/2014/main" id="{C6B753A9-10A5-5B91-7710-5F993A840AB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2" name="Straight Connector 381">
              <a:extLst>
                <a:ext uri="{FF2B5EF4-FFF2-40B4-BE49-F238E27FC236}">
                  <a16:creationId xmlns:a16="http://schemas.microsoft.com/office/drawing/2014/main" id="{9E2FC4C4-FF07-2708-B9A1-E3BFC1E0125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3" name="Straight Connector 382">
              <a:extLst>
                <a:ext uri="{FF2B5EF4-FFF2-40B4-BE49-F238E27FC236}">
                  <a16:creationId xmlns:a16="http://schemas.microsoft.com/office/drawing/2014/main" id="{6DA2122F-8171-AFEC-CE57-E25C4D5EE69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4" name="Group 383">
            <a:extLst>
              <a:ext uri="{FF2B5EF4-FFF2-40B4-BE49-F238E27FC236}">
                <a16:creationId xmlns:a16="http://schemas.microsoft.com/office/drawing/2014/main" id="{3FC89DE7-C21C-4077-BCF2-0A006F662AE9}"/>
              </a:ext>
            </a:extLst>
          </xdr:cNvPr>
          <xdr:cNvGrpSpPr/>
        </xdr:nvGrpSpPr>
        <xdr:grpSpPr>
          <a:xfrm>
            <a:off x="911545" y="12573917"/>
            <a:ext cx="218520" cy="204657"/>
            <a:chOff x="10263188" y="252188663"/>
            <a:chExt cx="214312" cy="214312"/>
          </a:xfrm>
        </xdr:grpSpPr>
        <xdr:sp macro="" textlink="">
          <xdr:nvSpPr>
            <xdr:cNvPr id="385" name="Oval 384">
              <a:extLst>
                <a:ext uri="{FF2B5EF4-FFF2-40B4-BE49-F238E27FC236}">
                  <a16:creationId xmlns:a16="http://schemas.microsoft.com/office/drawing/2014/main" id="{60823C35-45DF-85B2-7EB9-C3C45BA0780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6" name="Straight Connector 385">
              <a:extLst>
                <a:ext uri="{FF2B5EF4-FFF2-40B4-BE49-F238E27FC236}">
                  <a16:creationId xmlns:a16="http://schemas.microsoft.com/office/drawing/2014/main" id="{EF2A3B9F-FCC4-B074-860F-C73FE409C19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7" name="Straight Connector 386">
              <a:extLst>
                <a:ext uri="{FF2B5EF4-FFF2-40B4-BE49-F238E27FC236}">
                  <a16:creationId xmlns:a16="http://schemas.microsoft.com/office/drawing/2014/main" id="{E6A10BD1-69B3-603F-92A9-C0E3C9AD6DF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8" name="Group 387">
            <a:extLst>
              <a:ext uri="{FF2B5EF4-FFF2-40B4-BE49-F238E27FC236}">
                <a16:creationId xmlns:a16="http://schemas.microsoft.com/office/drawing/2014/main" id="{B6B831BF-07A2-4FB4-B423-23DB0AD39E55}"/>
              </a:ext>
            </a:extLst>
          </xdr:cNvPr>
          <xdr:cNvGrpSpPr/>
        </xdr:nvGrpSpPr>
        <xdr:grpSpPr>
          <a:xfrm>
            <a:off x="902204" y="10978793"/>
            <a:ext cx="218520" cy="211079"/>
            <a:chOff x="10263188" y="252188663"/>
            <a:chExt cx="214312" cy="214312"/>
          </a:xfrm>
        </xdr:grpSpPr>
        <xdr:sp macro="" textlink="">
          <xdr:nvSpPr>
            <xdr:cNvPr id="389" name="Oval 388">
              <a:extLst>
                <a:ext uri="{FF2B5EF4-FFF2-40B4-BE49-F238E27FC236}">
                  <a16:creationId xmlns:a16="http://schemas.microsoft.com/office/drawing/2014/main" id="{59888244-314D-342C-D829-7FB177E75CB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0" name="Straight Connector 389">
              <a:extLst>
                <a:ext uri="{FF2B5EF4-FFF2-40B4-BE49-F238E27FC236}">
                  <a16:creationId xmlns:a16="http://schemas.microsoft.com/office/drawing/2014/main" id="{0D3A465F-C421-8687-A8CA-619CFB4BAB2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1" name="Straight Connector 390">
              <a:extLst>
                <a:ext uri="{FF2B5EF4-FFF2-40B4-BE49-F238E27FC236}">
                  <a16:creationId xmlns:a16="http://schemas.microsoft.com/office/drawing/2014/main" id="{E6086082-CF3C-5093-C474-73CE3B7037B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2" name="Group 391">
            <a:extLst>
              <a:ext uri="{FF2B5EF4-FFF2-40B4-BE49-F238E27FC236}">
                <a16:creationId xmlns:a16="http://schemas.microsoft.com/office/drawing/2014/main" id="{AC597B2A-55CF-410F-96BE-29CA8C414FCC}"/>
              </a:ext>
            </a:extLst>
          </xdr:cNvPr>
          <xdr:cNvGrpSpPr/>
        </xdr:nvGrpSpPr>
        <xdr:grpSpPr>
          <a:xfrm>
            <a:off x="2397302" y="10949569"/>
            <a:ext cx="218520" cy="211079"/>
            <a:chOff x="10263188" y="252188663"/>
            <a:chExt cx="214312" cy="214312"/>
          </a:xfrm>
        </xdr:grpSpPr>
        <xdr:sp macro="" textlink="">
          <xdr:nvSpPr>
            <xdr:cNvPr id="393" name="Oval 392">
              <a:extLst>
                <a:ext uri="{FF2B5EF4-FFF2-40B4-BE49-F238E27FC236}">
                  <a16:creationId xmlns:a16="http://schemas.microsoft.com/office/drawing/2014/main" id="{ED576BF7-92BB-FE86-A593-2A8121C9077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4" name="Straight Connector 393">
              <a:extLst>
                <a:ext uri="{FF2B5EF4-FFF2-40B4-BE49-F238E27FC236}">
                  <a16:creationId xmlns:a16="http://schemas.microsoft.com/office/drawing/2014/main" id="{A3F69F60-10C1-4C6C-9BE8-221676DB32F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5" name="Straight Connector 394">
              <a:extLst>
                <a:ext uri="{FF2B5EF4-FFF2-40B4-BE49-F238E27FC236}">
                  <a16:creationId xmlns:a16="http://schemas.microsoft.com/office/drawing/2014/main" id="{7B3F9504-54D7-8507-2E7A-117ABB69A7C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6" name="Group 395">
            <a:extLst>
              <a:ext uri="{FF2B5EF4-FFF2-40B4-BE49-F238E27FC236}">
                <a16:creationId xmlns:a16="http://schemas.microsoft.com/office/drawing/2014/main" id="{9D575B39-29A4-4C35-A3D4-B1F4325AC060}"/>
              </a:ext>
            </a:extLst>
          </xdr:cNvPr>
          <xdr:cNvGrpSpPr/>
        </xdr:nvGrpSpPr>
        <xdr:grpSpPr>
          <a:xfrm>
            <a:off x="2425325" y="9302419"/>
            <a:ext cx="224809" cy="211079"/>
            <a:chOff x="10263188" y="252188663"/>
            <a:chExt cx="214312" cy="214312"/>
          </a:xfrm>
        </xdr:grpSpPr>
        <xdr:sp macro="" textlink="">
          <xdr:nvSpPr>
            <xdr:cNvPr id="397" name="Oval 396">
              <a:extLst>
                <a:ext uri="{FF2B5EF4-FFF2-40B4-BE49-F238E27FC236}">
                  <a16:creationId xmlns:a16="http://schemas.microsoft.com/office/drawing/2014/main" id="{0F51CE60-1EA2-B873-79A4-E2E6B26626C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8" name="Straight Connector 397">
              <a:extLst>
                <a:ext uri="{FF2B5EF4-FFF2-40B4-BE49-F238E27FC236}">
                  <a16:creationId xmlns:a16="http://schemas.microsoft.com/office/drawing/2014/main" id="{88C2AA82-4F4D-18D6-BD0B-82D90C28FCF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9" name="Straight Connector 398">
              <a:extLst>
                <a:ext uri="{FF2B5EF4-FFF2-40B4-BE49-F238E27FC236}">
                  <a16:creationId xmlns:a16="http://schemas.microsoft.com/office/drawing/2014/main" id="{22CE8108-C73A-08C1-80CA-92C58C21D91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0" name="Group 399">
            <a:extLst>
              <a:ext uri="{FF2B5EF4-FFF2-40B4-BE49-F238E27FC236}">
                <a16:creationId xmlns:a16="http://schemas.microsoft.com/office/drawing/2014/main" id="{555C5C47-F255-4E92-A5A3-B3BC414826B6}"/>
              </a:ext>
            </a:extLst>
          </xdr:cNvPr>
          <xdr:cNvGrpSpPr/>
        </xdr:nvGrpSpPr>
        <xdr:grpSpPr>
          <a:xfrm>
            <a:off x="8231290" y="13142450"/>
            <a:ext cx="224809" cy="204657"/>
            <a:chOff x="10263188" y="252188663"/>
            <a:chExt cx="214312" cy="214312"/>
          </a:xfrm>
        </xdr:grpSpPr>
        <xdr:sp macro="" textlink="">
          <xdr:nvSpPr>
            <xdr:cNvPr id="401" name="Oval 400">
              <a:extLst>
                <a:ext uri="{FF2B5EF4-FFF2-40B4-BE49-F238E27FC236}">
                  <a16:creationId xmlns:a16="http://schemas.microsoft.com/office/drawing/2014/main" id="{E7AED5F6-216F-AF37-15D0-8333F9B1064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2" name="Straight Connector 401">
              <a:extLst>
                <a:ext uri="{FF2B5EF4-FFF2-40B4-BE49-F238E27FC236}">
                  <a16:creationId xmlns:a16="http://schemas.microsoft.com/office/drawing/2014/main" id="{4F9B6E41-F554-84AC-D49B-52113F00977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3" name="Straight Connector 402">
              <a:extLst>
                <a:ext uri="{FF2B5EF4-FFF2-40B4-BE49-F238E27FC236}">
                  <a16:creationId xmlns:a16="http://schemas.microsoft.com/office/drawing/2014/main" id="{5796FFD4-84CD-1ABE-7B11-196857DBB81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4" name="Group 403">
            <a:extLst>
              <a:ext uri="{FF2B5EF4-FFF2-40B4-BE49-F238E27FC236}">
                <a16:creationId xmlns:a16="http://schemas.microsoft.com/office/drawing/2014/main" id="{F3CF2CEC-6549-40A9-B792-3F6314FBC723}"/>
              </a:ext>
            </a:extLst>
          </xdr:cNvPr>
          <xdr:cNvGrpSpPr/>
        </xdr:nvGrpSpPr>
        <xdr:grpSpPr>
          <a:xfrm>
            <a:off x="7250126" y="13113226"/>
            <a:ext cx="224809" cy="204657"/>
            <a:chOff x="10263188" y="252188663"/>
            <a:chExt cx="214312" cy="214312"/>
          </a:xfrm>
        </xdr:grpSpPr>
        <xdr:sp macro="" textlink="">
          <xdr:nvSpPr>
            <xdr:cNvPr id="405" name="Oval 404">
              <a:extLst>
                <a:ext uri="{FF2B5EF4-FFF2-40B4-BE49-F238E27FC236}">
                  <a16:creationId xmlns:a16="http://schemas.microsoft.com/office/drawing/2014/main" id="{0820C6EA-7E43-918F-71ED-3650697A21D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6" name="Straight Connector 405">
              <a:extLst>
                <a:ext uri="{FF2B5EF4-FFF2-40B4-BE49-F238E27FC236}">
                  <a16:creationId xmlns:a16="http://schemas.microsoft.com/office/drawing/2014/main" id="{02BD123E-2B7B-C43D-B83A-FAB9F701996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7" name="Straight Connector 406">
              <a:extLst>
                <a:ext uri="{FF2B5EF4-FFF2-40B4-BE49-F238E27FC236}">
                  <a16:creationId xmlns:a16="http://schemas.microsoft.com/office/drawing/2014/main" id="{AE90D1CC-E626-4CF2-1B37-9DCC40E7F7B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" name="Group 407">
            <a:extLst>
              <a:ext uri="{FF2B5EF4-FFF2-40B4-BE49-F238E27FC236}">
                <a16:creationId xmlns:a16="http://schemas.microsoft.com/office/drawing/2014/main" id="{B15487E0-4A12-428F-83B0-BE17496B932E}"/>
              </a:ext>
            </a:extLst>
          </xdr:cNvPr>
          <xdr:cNvGrpSpPr/>
        </xdr:nvGrpSpPr>
        <xdr:grpSpPr>
          <a:xfrm>
            <a:off x="7231445" y="9302419"/>
            <a:ext cx="224809" cy="211079"/>
            <a:chOff x="10263188" y="252188663"/>
            <a:chExt cx="214312" cy="214312"/>
          </a:xfrm>
        </xdr:grpSpPr>
        <xdr:sp macro="" textlink="">
          <xdr:nvSpPr>
            <xdr:cNvPr id="409" name="Oval 408">
              <a:extLst>
                <a:ext uri="{FF2B5EF4-FFF2-40B4-BE49-F238E27FC236}">
                  <a16:creationId xmlns:a16="http://schemas.microsoft.com/office/drawing/2014/main" id="{C884066C-0645-75D1-0D0D-53D72DA8C8F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0" name="Straight Connector 409">
              <a:extLst>
                <a:ext uri="{FF2B5EF4-FFF2-40B4-BE49-F238E27FC236}">
                  <a16:creationId xmlns:a16="http://schemas.microsoft.com/office/drawing/2014/main" id="{E50A408F-7CEF-87B0-4086-DBBCC88998D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1" name="Straight Connector 410">
              <a:extLst>
                <a:ext uri="{FF2B5EF4-FFF2-40B4-BE49-F238E27FC236}">
                  <a16:creationId xmlns:a16="http://schemas.microsoft.com/office/drawing/2014/main" id="{09FC90F9-6C8F-1E27-B21E-50E2B0CF564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113</xdr:row>
      <xdr:rowOff>138113</xdr:rowOff>
    </xdr:from>
    <xdr:to>
      <xdr:col>21</xdr:col>
      <xdr:colOff>119063</xdr:colOff>
      <xdr:row>116</xdr:row>
      <xdr:rowOff>0</xdr:rowOff>
    </xdr:to>
    <xdr:grpSp>
      <xdr:nvGrpSpPr>
        <xdr:cNvPr id="291" name="Group 290">
          <a:extLst>
            <a:ext uri="{FF2B5EF4-FFF2-40B4-BE49-F238E27FC236}">
              <a16:creationId xmlns:a16="http://schemas.microsoft.com/office/drawing/2014/main" id="{42E60125-5A45-4522-907E-FCB035663CA0}"/>
            </a:ext>
          </a:extLst>
        </xdr:cNvPr>
        <xdr:cNvGrpSpPr/>
      </xdr:nvGrpSpPr>
      <xdr:grpSpPr>
        <a:xfrm>
          <a:off x="3200400" y="17359313"/>
          <a:ext cx="319088" cy="290512"/>
          <a:chOff x="4819650" y="10625138"/>
          <a:chExt cx="319088" cy="290512"/>
        </a:xfrm>
      </xdr:grpSpPr>
      <xdr:sp macro="" textlink="">
        <xdr:nvSpPr>
          <xdr:cNvPr id="292" name="Oval 291">
            <a:extLst>
              <a:ext uri="{FF2B5EF4-FFF2-40B4-BE49-F238E27FC236}">
                <a16:creationId xmlns:a16="http://schemas.microsoft.com/office/drawing/2014/main" id="{F3580125-EE64-0288-99C0-C74C9A7C2B59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93" name="Straight Connector 292">
            <a:extLst>
              <a:ext uri="{FF2B5EF4-FFF2-40B4-BE49-F238E27FC236}">
                <a16:creationId xmlns:a16="http://schemas.microsoft.com/office/drawing/2014/main" id="{3409B543-39CF-8675-2F64-17B8C98E90BA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" name="Straight Connector 296">
            <a:extLst>
              <a:ext uri="{FF2B5EF4-FFF2-40B4-BE49-F238E27FC236}">
                <a16:creationId xmlns:a16="http://schemas.microsoft.com/office/drawing/2014/main" id="{767D6C0A-6E91-1D42-6785-E481DF208FE7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112</xdr:row>
      <xdr:rowOff>76201</xdr:rowOff>
    </xdr:from>
    <xdr:to>
      <xdr:col>7</xdr:col>
      <xdr:colOff>57150</xdr:colOff>
      <xdr:row>115</xdr:row>
      <xdr:rowOff>71438</xdr:rowOff>
    </xdr:to>
    <xdr:grpSp>
      <xdr:nvGrpSpPr>
        <xdr:cNvPr id="298" name="Group 297">
          <a:extLst>
            <a:ext uri="{FF2B5EF4-FFF2-40B4-BE49-F238E27FC236}">
              <a16:creationId xmlns:a16="http://schemas.microsoft.com/office/drawing/2014/main" id="{8CB248B2-1ED3-45EA-B067-C407BAE6F18B}"/>
            </a:ext>
          </a:extLst>
        </xdr:cNvPr>
        <xdr:cNvGrpSpPr/>
      </xdr:nvGrpSpPr>
      <xdr:grpSpPr>
        <a:xfrm>
          <a:off x="647700" y="17154526"/>
          <a:ext cx="542925" cy="423862"/>
          <a:chOff x="647700" y="9963151"/>
          <a:chExt cx="542925" cy="423862"/>
        </a:xfrm>
      </xdr:grpSpPr>
      <xdr:cxnSp macro="">
        <xdr:nvCxnSpPr>
          <xdr:cNvPr id="299" name="Straight Connector 298">
            <a:extLst>
              <a:ext uri="{FF2B5EF4-FFF2-40B4-BE49-F238E27FC236}">
                <a16:creationId xmlns:a16="http://schemas.microsoft.com/office/drawing/2014/main" id="{75F4CE65-62AA-843E-52D3-8DEE485A5626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" name="Straight Connector 299">
            <a:extLst>
              <a:ext uri="{FF2B5EF4-FFF2-40B4-BE49-F238E27FC236}">
                <a16:creationId xmlns:a16="http://schemas.microsoft.com/office/drawing/2014/main" id="{FAA1E773-E366-7483-392E-49FF52A9E66D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1" name="Arc 300">
            <a:extLst>
              <a:ext uri="{FF2B5EF4-FFF2-40B4-BE49-F238E27FC236}">
                <a16:creationId xmlns:a16="http://schemas.microsoft.com/office/drawing/2014/main" id="{D787344B-4F1F-736E-08E7-8C11419D7F25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5</xdr:col>
      <xdr:colOff>100003</xdr:colOff>
      <xdr:row>116</xdr:row>
      <xdr:rowOff>66675</xdr:rowOff>
    </xdr:from>
    <xdr:to>
      <xdr:col>48</xdr:col>
      <xdr:colOff>80975</xdr:colOff>
      <xdr:row>169</xdr:row>
      <xdr:rowOff>66680</xdr:rowOff>
    </xdr:to>
    <xdr:grpSp>
      <xdr:nvGrpSpPr>
        <xdr:cNvPr id="704" name="Group 703">
          <a:extLst>
            <a:ext uri="{FF2B5EF4-FFF2-40B4-BE49-F238E27FC236}">
              <a16:creationId xmlns:a16="http://schemas.microsoft.com/office/drawing/2014/main" id="{A87254FC-BD74-6D6B-5315-BA8E90541754}"/>
            </a:ext>
          </a:extLst>
        </xdr:cNvPr>
        <xdr:cNvGrpSpPr/>
      </xdr:nvGrpSpPr>
      <xdr:grpSpPr>
        <a:xfrm>
          <a:off x="909628" y="17716500"/>
          <a:ext cx="6943747" cy="7572380"/>
          <a:chOff x="925503" y="17364075"/>
          <a:chExt cx="7080272" cy="7404105"/>
        </a:xfrm>
      </xdr:grpSpPr>
      <xdr:sp macro="" textlink="">
        <xdr:nvSpPr>
          <xdr:cNvPr id="587" name="Freeform: Shape 586">
            <a:extLst>
              <a:ext uri="{FF2B5EF4-FFF2-40B4-BE49-F238E27FC236}">
                <a16:creationId xmlns:a16="http://schemas.microsoft.com/office/drawing/2014/main" id="{94A61AA1-1051-C807-C011-C1CBA3DB30CC}"/>
              </a:ext>
            </a:extLst>
          </xdr:cNvPr>
          <xdr:cNvSpPr/>
        </xdr:nvSpPr>
        <xdr:spPr>
          <a:xfrm>
            <a:off x="1817977" y="18137260"/>
            <a:ext cx="5257956" cy="5883708"/>
          </a:xfrm>
          <a:custGeom>
            <a:avLst/>
            <a:gdLst>
              <a:gd name="csX0" fmla="*/ 0 w 5162550"/>
              <a:gd name="csY0" fmla="*/ 0 h 6019800"/>
              <a:gd name="csX1" fmla="*/ 4114800 w 5162550"/>
              <a:gd name="csY1" fmla="*/ 0 h 6019800"/>
              <a:gd name="csX2" fmla="*/ 4114800 w 5162550"/>
              <a:gd name="csY2" fmla="*/ 4295775 h 6019800"/>
              <a:gd name="csX3" fmla="*/ 5162550 w 5162550"/>
              <a:gd name="csY3" fmla="*/ 4295775 h 6019800"/>
              <a:gd name="csX4" fmla="*/ 5162550 w 5162550"/>
              <a:gd name="csY4" fmla="*/ 6019800 h 6019800"/>
              <a:gd name="csX5" fmla="*/ 1038225 w 5162550"/>
              <a:gd name="csY5" fmla="*/ 6019800 h 6019800"/>
              <a:gd name="csX6" fmla="*/ 1038225 w 5162550"/>
              <a:gd name="csY6" fmla="*/ 5162550 h 6019800"/>
              <a:gd name="csX7" fmla="*/ 0 w 5162550"/>
              <a:gd name="csY7" fmla="*/ 5162550 h 6019800"/>
              <a:gd name="csX8" fmla="*/ 0 w 5162550"/>
              <a:gd name="csY8" fmla="*/ 0 h 601980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</a:cxnLst>
            <a:rect l="l" t="t" r="r" b="b"/>
            <a:pathLst>
              <a:path w="5162550" h="6019800">
                <a:moveTo>
                  <a:pt x="0" y="0"/>
                </a:moveTo>
                <a:lnTo>
                  <a:pt x="4114800" y="0"/>
                </a:lnTo>
                <a:lnTo>
                  <a:pt x="4114800" y="4295775"/>
                </a:lnTo>
                <a:lnTo>
                  <a:pt x="5162550" y="4295775"/>
                </a:lnTo>
                <a:lnTo>
                  <a:pt x="5162550" y="6019800"/>
                </a:lnTo>
                <a:lnTo>
                  <a:pt x="1038225" y="6019800"/>
                </a:lnTo>
                <a:lnTo>
                  <a:pt x="1038225" y="5162550"/>
                </a:lnTo>
                <a:lnTo>
                  <a:pt x="0" y="5162550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88" name="Picture 287">
            <a:extLst>
              <a:ext uri="{FF2B5EF4-FFF2-40B4-BE49-F238E27FC236}">
                <a16:creationId xmlns:a16="http://schemas.microsoft.com/office/drawing/2014/main" id="{B47E8E78-1C0B-6A38-9972-87217893A81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257" t="33670" r="60456" b="22446"/>
          <a:stretch>
            <a:fillRect/>
          </a:stretch>
        </xdr:blipFill>
        <xdr:spPr bwMode="auto">
          <a:xfrm>
            <a:off x="1662810" y="17991065"/>
            <a:ext cx="5568291" cy="616960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04" name="Straight Connector 303">
            <a:extLst>
              <a:ext uri="{FF2B5EF4-FFF2-40B4-BE49-F238E27FC236}">
                <a16:creationId xmlns:a16="http://schemas.microsoft.com/office/drawing/2014/main" id="{B876E97C-A176-8790-572A-028C35EAA8C0}"/>
              </a:ext>
            </a:extLst>
          </xdr:cNvPr>
          <xdr:cNvCxnSpPr/>
        </xdr:nvCxnSpPr>
        <xdr:spPr>
          <a:xfrm flipV="1">
            <a:off x="1817977" y="17364075"/>
            <a:ext cx="0" cy="7374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7" name="Straight Connector 306">
            <a:extLst>
              <a:ext uri="{FF2B5EF4-FFF2-40B4-BE49-F238E27FC236}">
                <a16:creationId xmlns:a16="http://schemas.microsoft.com/office/drawing/2014/main" id="{416F6A1B-A153-BC2C-DFF2-48FCA6FA1DA3}"/>
              </a:ext>
            </a:extLst>
          </xdr:cNvPr>
          <xdr:cNvCxnSpPr/>
        </xdr:nvCxnSpPr>
        <xdr:spPr>
          <a:xfrm>
            <a:off x="1746300" y="17718160"/>
            <a:ext cx="54013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" name="Straight Connector 309">
            <a:extLst>
              <a:ext uri="{FF2B5EF4-FFF2-40B4-BE49-F238E27FC236}">
                <a16:creationId xmlns:a16="http://schemas.microsoft.com/office/drawing/2014/main" id="{53D8BB70-1EF5-C6D0-6917-6667A0EFFDE8}"/>
              </a:ext>
            </a:extLst>
          </xdr:cNvPr>
          <xdr:cNvCxnSpPr/>
        </xdr:nvCxnSpPr>
        <xdr:spPr>
          <a:xfrm flipH="1">
            <a:off x="1778993" y="17687311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" name="Straight Connector 313">
            <a:extLst>
              <a:ext uri="{FF2B5EF4-FFF2-40B4-BE49-F238E27FC236}">
                <a16:creationId xmlns:a16="http://schemas.microsoft.com/office/drawing/2014/main" id="{9F6121F4-62D3-49CD-BA74-F61BBF690993}"/>
              </a:ext>
            </a:extLst>
          </xdr:cNvPr>
          <xdr:cNvCxnSpPr/>
        </xdr:nvCxnSpPr>
        <xdr:spPr>
          <a:xfrm>
            <a:off x="1746301" y="17438760"/>
            <a:ext cx="43297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5" name="Straight Connector 314">
            <a:extLst>
              <a:ext uri="{FF2B5EF4-FFF2-40B4-BE49-F238E27FC236}">
                <a16:creationId xmlns:a16="http://schemas.microsoft.com/office/drawing/2014/main" id="{862E0987-7EC9-471D-8636-54A5F6E922BC}"/>
              </a:ext>
            </a:extLst>
          </xdr:cNvPr>
          <xdr:cNvCxnSpPr/>
        </xdr:nvCxnSpPr>
        <xdr:spPr>
          <a:xfrm flipH="1">
            <a:off x="1778994" y="17407911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7" name="Straight Connector 316">
            <a:extLst>
              <a:ext uri="{FF2B5EF4-FFF2-40B4-BE49-F238E27FC236}">
                <a16:creationId xmlns:a16="http://schemas.microsoft.com/office/drawing/2014/main" id="{2E3B4122-ECCA-4251-9B26-2925B6CFF8C4}"/>
              </a:ext>
            </a:extLst>
          </xdr:cNvPr>
          <xdr:cNvCxnSpPr/>
        </xdr:nvCxnSpPr>
        <xdr:spPr>
          <a:xfrm flipV="1">
            <a:off x="6015320" y="17364075"/>
            <a:ext cx="0" cy="7374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0" name="Straight Connector 319">
            <a:extLst>
              <a:ext uri="{FF2B5EF4-FFF2-40B4-BE49-F238E27FC236}">
                <a16:creationId xmlns:a16="http://schemas.microsoft.com/office/drawing/2014/main" id="{7D41DEAC-B2D9-4DD0-B33A-4594FCD9502C}"/>
              </a:ext>
            </a:extLst>
          </xdr:cNvPr>
          <xdr:cNvCxnSpPr/>
        </xdr:nvCxnSpPr>
        <xdr:spPr>
          <a:xfrm flipH="1">
            <a:off x="5982625" y="17687311"/>
            <a:ext cx="65389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2" name="Straight Connector 321">
            <a:extLst>
              <a:ext uri="{FF2B5EF4-FFF2-40B4-BE49-F238E27FC236}">
                <a16:creationId xmlns:a16="http://schemas.microsoft.com/office/drawing/2014/main" id="{F903BD64-B8D3-43BA-A2D9-C84FAB57D7EB}"/>
              </a:ext>
            </a:extLst>
          </xdr:cNvPr>
          <xdr:cNvCxnSpPr/>
        </xdr:nvCxnSpPr>
        <xdr:spPr>
          <a:xfrm flipH="1">
            <a:off x="5982626" y="17407911"/>
            <a:ext cx="65389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" name="Straight Connector 325">
            <a:extLst>
              <a:ext uri="{FF2B5EF4-FFF2-40B4-BE49-F238E27FC236}">
                <a16:creationId xmlns:a16="http://schemas.microsoft.com/office/drawing/2014/main" id="{C1174CF9-E27F-4163-8817-9D01851CC2D2}"/>
              </a:ext>
            </a:extLst>
          </xdr:cNvPr>
          <xdr:cNvCxnSpPr/>
        </xdr:nvCxnSpPr>
        <xdr:spPr>
          <a:xfrm flipV="1">
            <a:off x="7066589" y="17643475"/>
            <a:ext cx="0" cy="46685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" name="Straight Connector 326">
            <a:extLst>
              <a:ext uri="{FF2B5EF4-FFF2-40B4-BE49-F238E27FC236}">
                <a16:creationId xmlns:a16="http://schemas.microsoft.com/office/drawing/2014/main" id="{4A39943F-0AC0-4426-9971-27D1490A1DF6}"/>
              </a:ext>
            </a:extLst>
          </xdr:cNvPr>
          <xdr:cNvCxnSpPr/>
        </xdr:nvCxnSpPr>
        <xdr:spPr>
          <a:xfrm flipH="1">
            <a:off x="7033895" y="17687311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" name="Straight Connector 334">
            <a:extLst>
              <a:ext uri="{FF2B5EF4-FFF2-40B4-BE49-F238E27FC236}">
                <a16:creationId xmlns:a16="http://schemas.microsoft.com/office/drawing/2014/main" id="{FEAC49CA-C25F-43AC-A1F0-2D3350F56883}"/>
              </a:ext>
            </a:extLst>
          </xdr:cNvPr>
          <xdr:cNvCxnSpPr/>
        </xdr:nvCxnSpPr>
        <xdr:spPr>
          <a:xfrm flipV="1">
            <a:off x="3915843" y="17643466"/>
            <a:ext cx="0" cy="462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" name="Straight Connector 335">
            <a:extLst>
              <a:ext uri="{FF2B5EF4-FFF2-40B4-BE49-F238E27FC236}">
                <a16:creationId xmlns:a16="http://schemas.microsoft.com/office/drawing/2014/main" id="{22DFF66B-B244-498E-A349-B74EC0235D22}"/>
              </a:ext>
            </a:extLst>
          </xdr:cNvPr>
          <xdr:cNvCxnSpPr/>
        </xdr:nvCxnSpPr>
        <xdr:spPr>
          <a:xfrm flipH="1">
            <a:off x="3883149" y="17687302"/>
            <a:ext cx="65389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" name="Straight Connector 338">
            <a:extLst>
              <a:ext uri="{FF2B5EF4-FFF2-40B4-BE49-F238E27FC236}">
                <a16:creationId xmlns:a16="http://schemas.microsoft.com/office/drawing/2014/main" id="{0C55362E-7542-A2BF-41D4-74C8A52127B1}"/>
              </a:ext>
            </a:extLst>
          </xdr:cNvPr>
          <xdr:cNvCxnSpPr/>
        </xdr:nvCxnSpPr>
        <xdr:spPr>
          <a:xfrm>
            <a:off x="925513" y="18137261"/>
            <a:ext cx="85348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" name="Straight Connector 414">
            <a:extLst>
              <a:ext uri="{FF2B5EF4-FFF2-40B4-BE49-F238E27FC236}">
                <a16:creationId xmlns:a16="http://schemas.microsoft.com/office/drawing/2014/main" id="{A110584F-303C-6E7C-DBD4-DBA480841EC9}"/>
              </a:ext>
            </a:extLst>
          </xdr:cNvPr>
          <xdr:cNvCxnSpPr/>
        </xdr:nvCxnSpPr>
        <xdr:spPr>
          <a:xfrm>
            <a:off x="1322703" y="18062576"/>
            <a:ext cx="0" cy="60314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8" name="Straight Connector 417">
            <a:extLst>
              <a:ext uri="{FF2B5EF4-FFF2-40B4-BE49-F238E27FC236}">
                <a16:creationId xmlns:a16="http://schemas.microsoft.com/office/drawing/2014/main" id="{3E3FDBB3-910A-4B9D-8D8F-AAD8B6F7A4EA}"/>
              </a:ext>
            </a:extLst>
          </xdr:cNvPr>
          <xdr:cNvCxnSpPr/>
        </xdr:nvCxnSpPr>
        <xdr:spPr>
          <a:xfrm flipH="1">
            <a:off x="1283720" y="18106410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0" name="Straight Connector 419">
            <a:extLst>
              <a:ext uri="{FF2B5EF4-FFF2-40B4-BE49-F238E27FC236}">
                <a16:creationId xmlns:a16="http://schemas.microsoft.com/office/drawing/2014/main" id="{04B5E592-F4FB-4578-BA1E-9E3F129CDEDA}"/>
              </a:ext>
            </a:extLst>
          </xdr:cNvPr>
          <xdr:cNvCxnSpPr/>
        </xdr:nvCxnSpPr>
        <xdr:spPr>
          <a:xfrm>
            <a:off x="992520" y="18062576"/>
            <a:ext cx="0" cy="51981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1" name="Straight Connector 420">
            <a:extLst>
              <a:ext uri="{FF2B5EF4-FFF2-40B4-BE49-F238E27FC236}">
                <a16:creationId xmlns:a16="http://schemas.microsoft.com/office/drawing/2014/main" id="{F87A6F9A-95D5-4781-AF0B-C5229BF422A1}"/>
              </a:ext>
            </a:extLst>
          </xdr:cNvPr>
          <xdr:cNvCxnSpPr/>
        </xdr:nvCxnSpPr>
        <xdr:spPr>
          <a:xfrm flipH="1">
            <a:off x="953537" y="18106410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2" name="Straight Connector 421">
            <a:extLst>
              <a:ext uri="{FF2B5EF4-FFF2-40B4-BE49-F238E27FC236}">
                <a16:creationId xmlns:a16="http://schemas.microsoft.com/office/drawing/2014/main" id="{0A1A6D8E-057E-436C-ABD1-C75AD9BB90AE}"/>
              </a:ext>
            </a:extLst>
          </xdr:cNvPr>
          <xdr:cNvCxnSpPr/>
        </xdr:nvCxnSpPr>
        <xdr:spPr>
          <a:xfrm>
            <a:off x="925503" y="23182771"/>
            <a:ext cx="85348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3" name="Straight Connector 422">
            <a:extLst>
              <a:ext uri="{FF2B5EF4-FFF2-40B4-BE49-F238E27FC236}">
                <a16:creationId xmlns:a16="http://schemas.microsoft.com/office/drawing/2014/main" id="{A417939B-BAC8-4CBD-9952-40BC6FE9C23F}"/>
              </a:ext>
            </a:extLst>
          </xdr:cNvPr>
          <xdr:cNvCxnSpPr/>
        </xdr:nvCxnSpPr>
        <xdr:spPr>
          <a:xfrm flipH="1">
            <a:off x="1283710" y="23155095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4" name="Straight Connector 423">
            <a:extLst>
              <a:ext uri="{FF2B5EF4-FFF2-40B4-BE49-F238E27FC236}">
                <a16:creationId xmlns:a16="http://schemas.microsoft.com/office/drawing/2014/main" id="{D54A7A0A-703C-476E-9EB5-BA8CEC9CB9ED}"/>
              </a:ext>
            </a:extLst>
          </xdr:cNvPr>
          <xdr:cNvCxnSpPr/>
        </xdr:nvCxnSpPr>
        <xdr:spPr>
          <a:xfrm flipH="1">
            <a:off x="953527" y="23155095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6" name="Straight Connector 425">
            <a:extLst>
              <a:ext uri="{FF2B5EF4-FFF2-40B4-BE49-F238E27FC236}">
                <a16:creationId xmlns:a16="http://schemas.microsoft.com/office/drawing/2014/main" id="{AAEA0991-D4D7-4142-8D79-AA71BF4F76AA}"/>
              </a:ext>
            </a:extLst>
          </xdr:cNvPr>
          <xdr:cNvCxnSpPr/>
        </xdr:nvCxnSpPr>
        <xdr:spPr>
          <a:xfrm>
            <a:off x="1255682" y="24020971"/>
            <a:ext cx="159020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7" name="Straight Connector 426">
            <a:extLst>
              <a:ext uri="{FF2B5EF4-FFF2-40B4-BE49-F238E27FC236}">
                <a16:creationId xmlns:a16="http://schemas.microsoft.com/office/drawing/2014/main" id="{3DF05240-0FC3-4C04-89C2-D88DA72DC456}"/>
              </a:ext>
            </a:extLst>
          </xdr:cNvPr>
          <xdr:cNvCxnSpPr/>
        </xdr:nvCxnSpPr>
        <xdr:spPr>
          <a:xfrm flipH="1">
            <a:off x="1283706" y="23993295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1" name="Straight Connector 430">
            <a:extLst>
              <a:ext uri="{FF2B5EF4-FFF2-40B4-BE49-F238E27FC236}">
                <a16:creationId xmlns:a16="http://schemas.microsoft.com/office/drawing/2014/main" id="{592EA813-BD2A-7ADE-B690-D228E508E381}"/>
              </a:ext>
            </a:extLst>
          </xdr:cNvPr>
          <xdr:cNvCxnSpPr/>
        </xdr:nvCxnSpPr>
        <xdr:spPr>
          <a:xfrm>
            <a:off x="1817978" y="23231481"/>
            <a:ext cx="0" cy="7277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4" name="Straight Connector 433">
            <a:extLst>
              <a:ext uri="{FF2B5EF4-FFF2-40B4-BE49-F238E27FC236}">
                <a16:creationId xmlns:a16="http://schemas.microsoft.com/office/drawing/2014/main" id="{6061A086-E645-8ABE-4BF6-81EBFAFC4059}"/>
              </a:ext>
            </a:extLst>
          </xdr:cNvPr>
          <xdr:cNvCxnSpPr/>
        </xdr:nvCxnSpPr>
        <xdr:spPr>
          <a:xfrm>
            <a:off x="1811687" y="24074551"/>
            <a:ext cx="0" cy="4093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6" name="Straight Connector 435">
            <a:extLst>
              <a:ext uri="{FF2B5EF4-FFF2-40B4-BE49-F238E27FC236}">
                <a16:creationId xmlns:a16="http://schemas.microsoft.com/office/drawing/2014/main" id="{8D3C2108-9EA2-BBFF-7D4A-997BF7B90CDB}"/>
              </a:ext>
            </a:extLst>
          </xdr:cNvPr>
          <xdr:cNvCxnSpPr/>
        </xdr:nvCxnSpPr>
        <xdr:spPr>
          <a:xfrm>
            <a:off x="1741627" y="24423760"/>
            <a:ext cx="53873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7" name="Straight Connector 436">
            <a:extLst>
              <a:ext uri="{FF2B5EF4-FFF2-40B4-BE49-F238E27FC236}">
                <a16:creationId xmlns:a16="http://schemas.microsoft.com/office/drawing/2014/main" id="{62F85B9B-20BA-43CF-B9BF-0ECA7915B59E}"/>
              </a:ext>
            </a:extLst>
          </xdr:cNvPr>
          <xdr:cNvCxnSpPr/>
        </xdr:nvCxnSpPr>
        <xdr:spPr>
          <a:xfrm flipH="1">
            <a:off x="1778990" y="24392916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0" name="Straight Connector 439">
            <a:extLst>
              <a:ext uri="{FF2B5EF4-FFF2-40B4-BE49-F238E27FC236}">
                <a16:creationId xmlns:a16="http://schemas.microsoft.com/office/drawing/2014/main" id="{7E02DD98-DA43-483F-B58D-2DBA30859470}"/>
              </a:ext>
            </a:extLst>
          </xdr:cNvPr>
          <xdr:cNvCxnSpPr/>
        </xdr:nvCxnSpPr>
        <xdr:spPr>
          <a:xfrm>
            <a:off x="2873914" y="24074555"/>
            <a:ext cx="0" cy="6936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1" name="Straight Connector 440">
            <a:extLst>
              <a:ext uri="{FF2B5EF4-FFF2-40B4-BE49-F238E27FC236}">
                <a16:creationId xmlns:a16="http://schemas.microsoft.com/office/drawing/2014/main" id="{8D555082-876B-4CA1-ABD5-2FA127F402A5}"/>
              </a:ext>
            </a:extLst>
          </xdr:cNvPr>
          <xdr:cNvCxnSpPr/>
        </xdr:nvCxnSpPr>
        <xdr:spPr>
          <a:xfrm flipH="1">
            <a:off x="2841217" y="24392920"/>
            <a:ext cx="65389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2" name="Straight Connector 441">
            <a:extLst>
              <a:ext uri="{FF2B5EF4-FFF2-40B4-BE49-F238E27FC236}">
                <a16:creationId xmlns:a16="http://schemas.microsoft.com/office/drawing/2014/main" id="{B358E66D-1A18-4E5D-A369-2C1B00C56872}"/>
              </a:ext>
            </a:extLst>
          </xdr:cNvPr>
          <xdr:cNvCxnSpPr/>
        </xdr:nvCxnSpPr>
        <xdr:spPr>
          <a:xfrm>
            <a:off x="4443803" y="24074554"/>
            <a:ext cx="0" cy="4093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3" name="Straight Connector 442">
            <a:extLst>
              <a:ext uri="{FF2B5EF4-FFF2-40B4-BE49-F238E27FC236}">
                <a16:creationId xmlns:a16="http://schemas.microsoft.com/office/drawing/2014/main" id="{2972BEE0-2667-4018-8C63-A964314591B3}"/>
              </a:ext>
            </a:extLst>
          </xdr:cNvPr>
          <xdr:cNvCxnSpPr/>
        </xdr:nvCxnSpPr>
        <xdr:spPr>
          <a:xfrm flipH="1">
            <a:off x="4411106" y="24392919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6" name="Straight Connector 445">
            <a:extLst>
              <a:ext uri="{FF2B5EF4-FFF2-40B4-BE49-F238E27FC236}">
                <a16:creationId xmlns:a16="http://schemas.microsoft.com/office/drawing/2014/main" id="{1B72C01A-63FF-37AA-E589-DA9CDCF68905}"/>
              </a:ext>
            </a:extLst>
          </xdr:cNvPr>
          <xdr:cNvCxnSpPr/>
        </xdr:nvCxnSpPr>
        <xdr:spPr>
          <a:xfrm>
            <a:off x="2813195" y="24703160"/>
            <a:ext cx="431573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7" name="Straight Connector 446">
            <a:extLst>
              <a:ext uri="{FF2B5EF4-FFF2-40B4-BE49-F238E27FC236}">
                <a16:creationId xmlns:a16="http://schemas.microsoft.com/office/drawing/2014/main" id="{264153F8-4DB7-40AA-BBB1-F07BCC1AE8B3}"/>
              </a:ext>
            </a:extLst>
          </xdr:cNvPr>
          <xdr:cNvCxnSpPr/>
        </xdr:nvCxnSpPr>
        <xdr:spPr>
          <a:xfrm flipH="1">
            <a:off x="2841217" y="24672319"/>
            <a:ext cx="65389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8" name="Straight Connector 447">
            <a:extLst>
              <a:ext uri="{FF2B5EF4-FFF2-40B4-BE49-F238E27FC236}">
                <a16:creationId xmlns:a16="http://schemas.microsoft.com/office/drawing/2014/main" id="{F6849D7B-F88C-4911-816A-2EF6875F4C52}"/>
              </a:ext>
            </a:extLst>
          </xdr:cNvPr>
          <xdr:cNvCxnSpPr/>
        </xdr:nvCxnSpPr>
        <xdr:spPr>
          <a:xfrm>
            <a:off x="7066590" y="24074560"/>
            <a:ext cx="0" cy="6936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9" name="Straight Connector 448">
            <a:extLst>
              <a:ext uri="{FF2B5EF4-FFF2-40B4-BE49-F238E27FC236}">
                <a16:creationId xmlns:a16="http://schemas.microsoft.com/office/drawing/2014/main" id="{B5BBC742-5BE7-4CB5-AE76-E109C200A135}"/>
              </a:ext>
            </a:extLst>
          </xdr:cNvPr>
          <xdr:cNvCxnSpPr/>
        </xdr:nvCxnSpPr>
        <xdr:spPr>
          <a:xfrm flipH="1">
            <a:off x="7033893" y="24392925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0" name="Straight Connector 449">
            <a:extLst>
              <a:ext uri="{FF2B5EF4-FFF2-40B4-BE49-F238E27FC236}">
                <a16:creationId xmlns:a16="http://schemas.microsoft.com/office/drawing/2014/main" id="{AAF94F22-4FB4-4FB8-8716-D0932AC0CBA0}"/>
              </a:ext>
            </a:extLst>
          </xdr:cNvPr>
          <xdr:cNvCxnSpPr/>
        </xdr:nvCxnSpPr>
        <xdr:spPr>
          <a:xfrm flipH="1">
            <a:off x="7033893" y="24672324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3" name="Straight Connector 452">
            <a:extLst>
              <a:ext uri="{FF2B5EF4-FFF2-40B4-BE49-F238E27FC236}">
                <a16:creationId xmlns:a16="http://schemas.microsoft.com/office/drawing/2014/main" id="{FA7D6B1C-F596-4E0E-84DA-D4F238E61185}"/>
              </a:ext>
            </a:extLst>
          </xdr:cNvPr>
          <xdr:cNvCxnSpPr/>
        </xdr:nvCxnSpPr>
        <xdr:spPr>
          <a:xfrm>
            <a:off x="5143151" y="24074564"/>
            <a:ext cx="0" cy="4093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4" name="Straight Connector 453">
            <a:extLst>
              <a:ext uri="{FF2B5EF4-FFF2-40B4-BE49-F238E27FC236}">
                <a16:creationId xmlns:a16="http://schemas.microsoft.com/office/drawing/2014/main" id="{FA6A74D1-1336-4A50-B399-D48E5ED51DCA}"/>
              </a:ext>
            </a:extLst>
          </xdr:cNvPr>
          <xdr:cNvCxnSpPr/>
        </xdr:nvCxnSpPr>
        <xdr:spPr>
          <a:xfrm flipH="1">
            <a:off x="5104166" y="24392928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5" name="Straight Connector 454">
            <a:extLst>
              <a:ext uri="{FF2B5EF4-FFF2-40B4-BE49-F238E27FC236}">
                <a16:creationId xmlns:a16="http://schemas.microsoft.com/office/drawing/2014/main" id="{2EA91EA9-C330-41B4-91AC-44119093BE37}"/>
              </a:ext>
            </a:extLst>
          </xdr:cNvPr>
          <xdr:cNvCxnSpPr/>
        </xdr:nvCxnSpPr>
        <xdr:spPr>
          <a:xfrm>
            <a:off x="6194418" y="24074570"/>
            <a:ext cx="0" cy="40935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6" name="Straight Connector 455">
            <a:extLst>
              <a:ext uri="{FF2B5EF4-FFF2-40B4-BE49-F238E27FC236}">
                <a16:creationId xmlns:a16="http://schemas.microsoft.com/office/drawing/2014/main" id="{0FBCCB45-A1D5-4689-BB1C-D98E849356C2}"/>
              </a:ext>
            </a:extLst>
          </xdr:cNvPr>
          <xdr:cNvCxnSpPr/>
        </xdr:nvCxnSpPr>
        <xdr:spPr>
          <a:xfrm flipH="1">
            <a:off x="6161721" y="24392935"/>
            <a:ext cx="65389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7" name="Straight Connector 456">
            <a:extLst>
              <a:ext uri="{FF2B5EF4-FFF2-40B4-BE49-F238E27FC236}">
                <a16:creationId xmlns:a16="http://schemas.microsoft.com/office/drawing/2014/main" id="{E381CE95-846E-41D4-ACD1-8FD4E68480C6}"/>
              </a:ext>
            </a:extLst>
          </xdr:cNvPr>
          <xdr:cNvCxnSpPr/>
        </xdr:nvCxnSpPr>
        <xdr:spPr>
          <a:xfrm>
            <a:off x="4443804" y="22591424"/>
            <a:ext cx="0" cy="137264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8" name="Straight Connector 457">
            <a:extLst>
              <a:ext uri="{FF2B5EF4-FFF2-40B4-BE49-F238E27FC236}">
                <a16:creationId xmlns:a16="http://schemas.microsoft.com/office/drawing/2014/main" id="{D42152AD-63C3-4DF6-A613-B21EA2EB3190}"/>
              </a:ext>
            </a:extLst>
          </xdr:cNvPr>
          <xdr:cNvCxnSpPr/>
        </xdr:nvCxnSpPr>
        <xdr:spPr>
          <a:xfrm>
            <a:off x="5143152" y="23250958"/>
            <a:ext cx="0" cy="713123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9" name="Straight Connector 458">
            <a:extLst>
              <a:ext uri="{FF2B5EF4-FFF2-40B4-BE49-F238E27FC236}">
                <a16:creationId xmlns:a16="http://schemas.microsoft.com/office/drawing/2014/main" id="{EA8E9FD9-A122-4F28-8095-9DBFC0A0FEE9}"/>
              </a:ext>
            </a:extLst>
          </xdr:cNvPr>
          <xdr:cNvCxnSpPr/>
        </xdr:nvCxnSpPr>
        <xdr:spPr>
          <a:xfrm>
            <a:off x="6194419" y="23246088"/>
            <a:ext cx="0" cy="71799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3" name="Straight Connector 462">
            <a:extLst>
              <a:ext uri="{FF2B5EF4-FFF2-40B4-BE49-F238E27FC236}">
                <a16:creationId xmlns:a16="http://schemas.microsoft.com/office/drawing/2014/main" id="{BE93B84D-5A7D-4165-BDDA-359136AC4D27}"/>
              </a:ext>
            </a:extLst>
          </xdr:cNvPr>
          <xdr:cNvCxnSpPr/>
        </xdr:nvCxnSpPr>
        <xdr:spPr>
          <a:xfrm>
            <a:off x="1255683" y="20153205"/>
            <a:ext cx="50929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4" name="Straight Connector 463">
            <a:extLst>
              <a:ext uri="{FF2B5EF4-FFF2-40B4-BE49-F238E27FC236}">
                <a16:creationId xmlns:a16="http://schemas.microsoft.com/office/drawing/2014/main" id="{D3E83EF6-8E18-4950-8A82-C37C091D35E4}"/>
              </a:ext>
            </a:extLst>
          </xdr:cNvPr>
          <xdr:cNvCxnSpPr/>
        </xdr:nvCxnSpPr>
        <xdr:spPr>
          <a:xfrm flipH="1">
            <a:off x="1283707" y="20119107"/>
            <a:ext cx="71678" cy="681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6" name="Straight Connector 465">
            <a:extLst>
              <a:ext uri="{FF2B5EF4-FFF2-40B4-BE49-F238E27FC236}">
                <a16:creationId xmlns:a16="http://schemas.microsoft.com/office/drawing/2014/main" id="{94695D8D-973E-49A0-B18F-55AA01E85C2E}"/>
              </a:ext>
            </a:extLst>
          </xdr:cNvPr>
          <xdr:cNvCxnSpPr/>
        </xdr:nvCxnSpPr>
        <xdr:spPr>
          <a:xfrm>
            <a:off x="1869349" y="20153205"/>
            <a:ext cx="195307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8" name="Straight Connector 467">
            <a:extLst>
              <a:ext uri="{FF2B5EF4-FFF2-40B4-BE49-F238E27FC236}">
                <a16:creationId xmlns:a16="http://schemas.microsoft.com/office/drawing/2014/main" id="{1406CE53-70CD-47D1-B4B4-DCCB086F1F8E}"/>
              </a:ext>
            </a:extLst>
          </xdr:cNvPr>
          <xdr:cNvCxnSpPr/>
        </xdr:nvCxnSpPr>
        <xdr:spPr>
          <a:xfrm>
            <a:off x="1255680" y="21170071"/>
            <a:ext cx="50929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9" name="Straight Connector 468">
            <a:extLst>
              <a:ext uri="{FF2B5EF4-FFF2-40B4-BE49-F238E27FC236}">
                <a16:creationId xmlns:a16="http://schemas.microsoft.com/office/drawing/2014/main" id="{E89F36D7-896E-4DF8-989B-9AE113DEA7D3}"/>
              </a:ext>
            </a:extLst>
          </xdr:cNvPr>
          <xdr:cNvCxnSpPr/>
        </xdr:nvCxnSpPr>
        <xdr:spPr>
          <a:xfrm flipH="1">
            <a:off x="1283704" y="21135973"/>
            <a:ext cx="71678" cy="681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0" name="Straight Connector 469">
            <a:extLst>
              <a:ext uri="{FF2B5EF4-FFF2-40B4-BE49-F238E27FC236}">
                <a16:creationId xmlns:a16="http://schemas.microsoft.com/office/drawing/2014/main" id="{5BE266B5-7402-4B8A-A13A-7ED5EAAAC9AA}"/>
              </a:ext>
            </a:extLst>
          </xdr:cNvPr>
          <xdr:cNvCxnSpPr/>
        </xdr:nvCxnSpPr>
        <xdr:spPr>
          <a:xfrm>
            <a:off x="1869346" y="21170071"/>
            <a:ext cx="195307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2" name="Straight Connector 471">
            <a:extLst>
              <a:ext uri="{FF2B5EF4-FFF2-40B4-BE49-F238E27FC236}">
                <a16:creationId xmlns:a16="http://schemas.microsoft.com/office/drawing/2014/main" id="{DEFFCB12-11CB-074B-2528-274CA89EA356}"/>
              </a:ext>
            </a:extLst>
          </xdr:cNvPr>
          <xdr:cNvCxnSpPr/>
        </xdr:nvCxnSpPr>
        <xdr:spPr>
          <a:xfrm>
            <a:off x="6062036" y="18137260"/>
            <a:ext cx="9391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5" name="Straight Connector 474">
            <a:extLst>
              <a:ext uri="{FF2B5EF4-FFF2-40B4-BE49-F238E27FC236}">
                <a16:creationId xmlns:a16="http://schemas.microsoft.com/office/drawing/2014/main" id="{8D83DCA7-749F-8F08-9A25-38A5FECF8F43}"/>
              </a:ext>
            </a:extLst>
          </xdr:cNvPr>
          <xdr:cNvCxnSpPr/>
        </xdr:nvCxnSpPr>
        <xdr:spPr>
          <a:xfrm>
            <a:off x="7114917" y="18137261"/>
            <a:ext cx="8861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7" name="Straight Connector 476">
            <a:extLst>
              <a:ext uri="{FF2B5EF4-FFF2-40B4-BE49-F238E27FC236}">
                <a16:creationId xmlns:a16="http://schemas.microsoft.com/office/drawing/2014/main" id="{C002B2C8-29CA-D6FA-4455-8345479CF6BD}"/>
              </a:ext>
            </a:extLst>
          </xdr:cNvPr>
          <xdr:cNvCxnSpPr/>
        </xdr:nvCxnSpPr>
        <xdr:spPr>
          <a:xfrm>
            <a:off x="7596178" y="18062575"/>
            <a:ext cx="0" cy="60411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1" name="Straight Connector 480">
            <a:extLst>
              <a:ext uri="{FF2B5EF4-FFF2-40B4-BE49-F238E27FC236}">
                <a16:creationId xmlns:a16="http://schemas.microsoft.com/office/drawing/2014/main" id="{E80B9185-D82E-D113-5B24-FB81DC89FDC4}"/>
              </a:ext>
            </a:extLst>
          </xdr:cNvPr>
          <xdr:cNvCxnSpPr/>
        </xdr:nvCxnSpPr>
        <xdr:spPr>
          <a:xfrm>
            <a:off x="7119589" y="24020966"/>
            <a:ext cx="8861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2" name="Straight Connector 481">
            <a:extLst>
              <a:ext uri="{FF2B5EF4-FFF2-40B4-BE49-F238E27FC236}">
                <a16:creationId xmlns:a16="http://schemas.microsoft.com/office/drawing/2014/main" id="{F4AB10DA-AD67-447F-8534-4D9F48ED29E3}"/>
              </a:ext>
            </a:extLst>
          </xdr:cNvPr>
          <xdr:cNvCxnSpPr/>
        </xdr:nvCxnSpPr>
        <xdr:spPr>
          <a:xfrm flipH="1">
            <a:off x="7557195" y="18106412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4" name="Straight Connector 483">
            <a:extLst>
              <a:ext uri="{FF2B5EF4-FFF2-40B4-BE49-F238E27FC236}">
                <a16:creationId xmlns:a16="http://schemas.microsoft.com/office/drawing/2014/main" id="{FF7231B6-663A-4774-B600-AB66719756D1}"/>
              </a:ext>
            </a:extLst>
          </xdr:cNvPr>
          <xdr:cNvCxnSpPr/>
        </xdr:nvCxnSpPr>
        <xdr:spPr>
          <a:xfrm>
            <a:off x="7926361" y="18062575"/>
            <a:ext cx="0" cy="60411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5" name="Straight Connector 484">
            <a:extLst>
              <a:ext uri="{FF2B5EF4-FFF2-40B4-BE49-F238E27FC236}">
                <a16:creationId xmlns:a16="http://schemas.microsoft.com/office/drawing/2014/main" id="{023F06BA-E0AD-4090-B7A1-F7B584A1DCA2}"/>
              </a:ext>
            </a:extLst>
          </xdr:cNvPr>
          <xdr:cNvCxnSpPr/>
        </xdr:nvCxnSpPr>
        <xdr:spPr>
          <a:xfrm flipH="1">
            <a:off x="7887377" y="18106412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6" name="Straight Connector 485">
            <a:extLst>
              <a:ext uri="{FF2B5EF4-FFF2-40B4-BE49-F238E27FC236}">
                <a16:creationId xmlns:a16="http://schemas.microsoft.com/office/drawing/2014/main" id="{91B5FABF-8C09-4D96-B381-1D6CFA8E638E}"/>
              </a:ext>
            </a:extLst>
          </xdr:cNvPr>
          <xdr:cNvCxnSpPr/>
        </xdr:nvCxnSpPr>
        <xdr:spPr>
          <a:xfrm flipH="1">
            <a:off x="7557200" y="23993292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7" name="Straight Connector 486">
            <a:extLst>
              <a:ext uri="{FF2B5EF4-FFF2-40B4-BE49-F238E27FC236}">
                <a16:creationId xmlns:a16="http://schemas.microsoft.com/office/drawing/2014/main" id="{0DAA92C2-6B67-4FF3-8ADB-0D6E22FBCB62}"/>
              </a:ext>
            </a:extLst>
          </xdr:cNvPr>
          <xdr:cNvCxnSpPr/>
        </xdr:nvCxnSpPr>
        <xdr:spPr>
          <a:xfrm flipH="1">
            <a:off x="7887383" y="23993292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8" name="Straight Connector 487">
            <a:extLst>
              <a:ext uri="{FF2B5EF4-FFF2-40B4-BE49-F238E27FC236}">
                <a16:creationId xmlns:a16="http://schemas.microsoft.com/office/drawing/2014/main" id="{C777A393-2265-47D5-9757-42119444BBDE}"/>
              </a:ext>
            </a:extLst>
          </xdr:cNvPr>
          <xdr:cNvCxnSpPr/>
        </xdr:nvCxnSpPr>
        <xdr:spPr>
          <a:xfrm>
            <a:off x="7119598" y="22339695"/>
            <a:ext cx="8861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9" name="Straight Connector 488">
            <a:extLst>
              <a:ext uri="{FF2B5EF4-FFF2-40B4-BE49-F238E27FC236}">
                <a16:creationId xmlns:a16="http://schemas.microsoft.com/office/drawing/2014/main" id="{CBDEA4BF-3181-4DA6-8407-3A8E31D2C992}"/>
              </a:ext>
            </a:extLst>
          </xdr:cNvPr>
          <xdr:cNvCxnSpPr/>
        </xdr:nvCxnSpPr>
        <xdr:spPr>
          <a:xfrm flipH="1">
            <a:off x="7887393" y="22312021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0" name="Straight Connector 489">
            <a:extLst>
              <a:ext uri="{FF2B5EF4-FFF2-40B4-BE49-F238E27FC236}">
                <a16:creationId xmlns:a16="http://schemas.microsoft.com/office/drawing/2014/main" id="{3DC8864F-4FD2-43FC-AA72-4EE93D8E360D}"/>
              </a:ext>
            </a:extLst>
          </xdr:cNvPr>
          <xdr:cNvCxnSpPr/>
        </xdr:nvCxnSpPr>
        <xdr:spPr>
          <a:xfrm flipH="1">
            <a:off x="7557196" y="22312024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1" name="Straight Connector 490">
            <a:extLst>
              <a:ext uri="{FF2B5EF4-FFF2-40B4-BE49-F238E27FC236}">
                <a16:creationId xmlns:a16="http://schemas.microsoft.com/office/drawing/2014/main" id="{5F1358C3-12B6-4583-9B8A-3C11E91E3876}"/>
              </a:ext>
            </a:extLst>
          </xdr:cNvPr>
          <xdr:cNvCxnSpPr/>
        </xdr:nvCxnSpPr>
        <xdr:spPr>
          <a:xfrm>
            <a:off x="7110245" y="23182767"/>
            <a:ext cx="5653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2" name="Straight Connector 491">
            <a:extLst>
              <a:ext uri="{FF2B5EF4-FFF2-40B4-BE49-F238E27FC236}">
                <a16:creationId xmlns:a16="http://schemas.microsoft.com/office/drawing/2014/main" id="{F3F5AA87-57B6-4B48-84D9-2B84E8DD5DAD}"/>
              </a:ext>
            </a:extLst>
          </xdr:cNvPr>
          <xdr:cNvCxnSpPr/>
        </xdr:nvCxnSpPr>
        <xdr:spPr>
          <a:xfrm flipH="1">
            <a:off x="7557214" y="23155092"/>
            <a:ext cx="71678" cy="61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4" name="Straight Connector 493">
            <a:extLst>
              <a:ext uri="{FF2B5EF4-FFF2-40B4-BE49-F238E27FC236}">
                <a16:creationId xmlns:a16="http://schemas.microsoft.com/office/drawing/2014/main" id="{C6DE620A-D2FE-4389-8C2A-6CABE314FA39}"/>
              </a:ext>
            </a:extLst>
          </xdr:cNvPr>
          <xdr:cNvCxnSpPr/>
        </xdr:nvCxnSpPr>
        <xdr:spPr>
          <a:xfrm>
            <a:off x="7114917" y="21665552"/>
            <a:ext cx="5606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5" name="Straight Connector 494">
            <a:extLst>
              <a:ext uri="{FF2B5EF4-FFF2-40B4-BE49-F238E27FC236}">
                <a16:creationId xmlns:a16="http://schemas.microsoft.com/office/drawing/2014/main" id="{9C760907-F532-443B-8EF1-B3EFB22C9A0F}"/>
              </a:ext>
            </a:extLst>
          </xdr:cNvPr>
          <xdr:cNvCxnSpPr/>
        </xdr:nvCxnSpPr>
        <xdr:spPr>
          <a:xfrm flipH="1">
            <a:off x="7557207" y="21631455"/>
            <a:ext cx="71678" cy="681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8" name="Straight Connector 497">
            <a:extLst>
              <a:ext uri="{FF2B5EF4-FFF2-40B4-BE49-F238E27FC236}">
                <a16:creationId xmlns:a16="http://schemas.microsoft.com/office/drawing/2014/main" id="{BAA76806-8D3B-57D0-0B99-40ED47A4E2C0}"/>
              </a:ext>
            </a:extLst>
          </xdr:cNvPr>
          <xdr:cNvCxnSpPr/>
        </xdr:nvCxnSpPr>
        <xdr:spPr>
          <a:xfrm>
            <a:off x="6199098" y="21665551"/>
            <a:ext cx="79742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0" name="Straight Connector 499">
            <a:extLst>
              <a:ext uri="{FF2B5EF4-FFF2-40B4-BE49-F238E27FC236}">
                <a16:creationId xmlns:a16="http://schemas.microsoft.com/office/drawing/2014/main" id="{7AA5F23F-B5B9-4E9E-B463-FC54AABDBC3D}"/>
              </a:ext>
            </a:extLst>
          </xdr:cNvPr>
          <xdr:cNvCxnSpPr/>
        </xdr:nvCxnSpPr>
        <xdr:spPr>
          <a:xfrm>
            <a:off x="4534166" y="21665551"/>
            <a:ext cx="139079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2" name="Straight Connector 501">
            <a:extLst>
              <a:ext uri="{FF2B5EF4-FFF2-40B4-BE49-F238E27FC236}">
                <a16:creationId xmlns:a16="http://schemas.microsoft.com/office/drawing/2014/main" id="{92392CA3-A840-487A-A62E-CA86AA6752E5}"/>
              </a:ext>
            </a:extLst>
          </xdr:cNvPr>
          <xdr:cNvCxnSpPr/>
        </xdr:nvCxnSpPr>
        <xdr:spPr>
          <a:xfrm>
            <a:off x="7114926" y="21170072"/>
            <a:ext cx="5606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3" name="Straight Connector 502">
            <a:extLst>
              <a:ext uri="{FF2B5EF4-FFF2-40B4-BE49-F238E27FC236}">
                <a16:creationId xmlns:a16="http://schemas.microsoft.com/office/drawing/2014/main" id="{37E1CB57-74B8-41C3-9DCD-47572AC5E443}"/>
              </a:ext>
            </a:extLst>
          </xdr:cNvPr>
          <xdr:cNvCxnSpPr/>
        </xdr:nvCxnSpPr>
        <xdr:spPr>
          <a:xfrm flipH="1">
            <a:off x="7557217" y="21135975"/>
            <a:ext cx="71678" cy="681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4" name="Straight Connector 503">
            <a:extLst>
              <a:ext uri="{FF2B5EF4-FFF2-40B4-BE49-F238E27FC236}">
                <a16:creationId xmlns:a16="http://schemas.microsoft.com/office/drawing/2014/main" id="{7D4EF279-D268-41DF-B46F-5C1604778D29}"/>
              </a:ext>
            </a:extLst>
          </xdr:cNvPr>
          <xdr:cNvCxnSpPr/>
        </xdr:nvCxnSpPr>
        <xdr:spPr>
          <a:xfrm>
            <a:off x="6199108" y="21170071"/>
            <a:ext cx="79742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5" name="Straight Connector 504">
            <a:extLst>
              <a:ext uri="{FF2B5EF4-FFF2-40B4-BE49-F238E27FC236}">
                <a16:creationId xmlns:a16="http://schemas.microsoft.com/office/drawing/2014/main" id="{60E5FC7F-06A1-43EC-AA9F-E855117B9E5A}"/>
              </a:ext>
            </a:extLst>
          </xdr:cNvPr>
          <xdr:cNvCxnSpPr/>
        </xdr:nvCxnSpPr>
        <xdr:spPr>
          <a:xfrm>
            <a:off x="4024885" y="21170071"/>
            <a:ext cx="190008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7" name="Straight Connector 506">
            <a:extLst>
              <a:ext uri="{FF2B5EF4-FFF2-40B4-BE49-F238E27FC236}">
                <a16:creationId xmlns:a16="http://schemas.microsoft.com/office/drawing/2014/main" id="{F5395801-551D-4A19-813B-2499B1C6C9FE}"/>
              </a:ext>
            </a:extLst>
          </xdr:cNvPr>
          <xdr:cNvCxnSpPr/>
        </xdr:nvCxnSpPr>
        <xdr:spPr>
          <a:xfrm>
            <a:off x="7114934" y="20153206"/>
            <a:ext cx="5606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8" name="Straight Connector 507">
            <a:extLst>
              <a:ext uri="{FF2B5EF4-FFF2-40B4-BE49-F238E27FC236}">
                <a16:creationId xmlns:a16="http://schemas.microsoft.com/office/drawing/2014/main" id="{EB880DF7-0BBB-4DE3-B76E-F4DF2713F5C6}"/>
              </a:ext>
            </a:extLst>
          </xdr:cNvPr>
          <xdr:cNvCxnSpPr/>
        </xdr:nvCxnSpPr>
        <xdr:spPr>
          <a:xfrm flipH="1">
            <a:off x="7557225" y="20119109"/>
            <a:ext cx="71678" cy="681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9" name="Straight Connector 508">
            <a:extLst>
              <a:ext uri="{FF2B5EF4-FFF2-40B4-BE49-F238E27FC236}">
                <a16:creationId xmlns:a16="http://schemas.microsoft.com/office/drawing/2014/main" id="{E3B517E3-1914-4532-8B2B-015E6D68E0C1}"/>
              </a:ext>
            </a:extLst>
          </xdr:cNvPr>
          <xdr:cNvCxnSpPr/>
        </xdr:nvCxnSpPr>
        <xdr:spPr>
          <a:xfrm>
            <a:off x="6199116" y="20153205"/>
            <a:ext cx="79742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0" name="Straight Connector 509">
            <a:extLst>
              <a:ext uri="{FF2B5EF4-FFF2-40B4-BE49-F238E27FC236}">
                <a16:creationId xmlns:a16="http://schemas.microsoft.com/office/drawing/2014/main" id="{36233C42-A9AB-4CA1-89E6-3B93FAF4660D}"/>
              </a:ext>
            </a:extLst>
          </xdr:cNvPr>
          <xdr:cNvCxnSpPr/>
        </xdr:nvCxnSpPr>
        <xdr:spPr>
          <a:xfrm>
            <a:off x="4024893" y="20153205"/>
            <a:ext cx="190008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527" name="Group 526">
            <a:extLst>
              <a:ext uri="{FF2B5EF4-FFF2-40B4-BE49-F238E27FC236}">
                <a16:creationId xmlns:a16="http://schemas.microsoft.com/office/drawing/2014/main" id="{C5EEAB6B-8F66-4D15-B87A-3CD08093D18D}"/>
              </a:ext>
            </a:extLst>
          </xdr:cNvPr>
          <xdr:cNvGrpSpPr/>
        </xdr:nvGrpSpPr>
        <xdr:grpSpPr>
          <a:xfrm>
            <a:off x="6057360" y="22952075"/>
            <a:ext cx="224819" cy="211082"/>
            <a:chOff x="10263188" y="252188663"/>
            <a:chExt cx="214312" cy="214312"/>
          </a:xfrm>
        </xdr:grpSpPr>
        <xdr:sp macro="" textlink="">
          <xdr:nvSpPr>
            <xdr:cNvPr id="528" name="Oval 527">
              <a:extLst>
                <a:ext uri="{FF2B5EF4-FFF2-40B4-BE49-F238E27FC236}">
                  <a16:creationId xmlns:a16="http://schemas.microsoft.com/office/drawing/2014/main" id="{7079CC80-A5B4-E1A7-A9A5-6CA0087652E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29" name="Straight Connector 528">
              <a:extLst>
                <a:ext uri="{FF2B5EF4-FFF2-40B4-BE49-F238E27FC236}">
                  <a16:creationId xmlns:a16="http://schemas.microsoft.com/office/drawing/2014/main" id="{826AFF2B-41AE-32D0-F051-21CAE41A509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0" name="Straight Connector 529">
              <a:extLst>
                <a:ext uri="{FF2B5EF4-FFF2-40B4-BE49-F238E27FC236}">
                  <a16:creationId xmlns:a16="http://schemas.microsoft.com/office/drawing/2014/main" id="{967E001E-80E5-E5B8-9CB3-EC3DDA5CB55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31" name="Group 530">
            <a:extLst>
              <a:ext uri="{FF2B5EF4-FFF2-40B4-BE49-F238E27FC236}">
                <a16:creationId xmlns:a16="http://schemas.microsoft.com/office/drawing/2014/main" id="{5828542C-5095-4028-857B-0552AAD79663}"/>
              </a:ext>
            </a:extLst>
          </xdr:cNvPr>
          <xdr:cNvGrpSpPr/>
        </xdr:nvGrpSpPr>
        <xdr:grpSpPr>
          <a:xfrm>
            <a:off x="4873696" y="23062550"/>
            <a:ext cx="218530" cy="211082"/>
            <a:chOff x="10263188" y="252188663"/>
            <a:chExt cx="214312" cy="214312"/>
          </a:xfrm>
        </xdr:grpSpPr>
        <xdr:sp macro="" textlink="">
          <xdr:nvSpPr>
            <xdr:cNvPr id="532" name="Oval 531">
              <a:extLst>
                <a:ext uri="{FF2B5EF4-FFF2-40B4-BE49-F238E27FC236}">
                  <a16:creationId xmlns:a16="http://schemas.microsoft.com/office/drawing/2014/main" id="{6E72381B-7309-8DEF-3DDA-199CA908101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33" name="Straight Connector 532">
              <a:extLst>
                <a:ext uri="{FF2B5EF4-FFF2-40B4-BE49-F238E27FC236}">
                  <a16:creationId xmlns:a16="http://schemas.microsoft.com/office/drawing/2014/main" id="{C8E31BA4-1D85-53EB-1112-BADFC6595C2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4" name="Straight Connector 533">
              <a:extLst>
                <a:ext uri="{FF2B5EF4-FFF2-40B4-BE49-F238E27FC236}">
                  <a16:creationId xmlns:a16="http://schemas.microsoft.com/office/drawing/2014/main" id="{CFB1DC8A-2A79-9C15-2EB6-1B950D94E41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35" name="Group 534">
            <a:extLst>
              <a:ext uri="{FF2B5EF4-FFF2-40B4-BE49-F238E27FC236}">
                <a16:creationId xmlns:a16="http://schemas.microsoft.com/office/drawing/2014/main" id="{CFAB915D-E87A-4BA1-8A6A-6068B6DD1F80}"/>
              </a:ext>
            </a:extLst>
          </xdr:cNvPr>
          <xdr:cNvGrpSpPr/>
        </xdr:nvGrpSpPr>
        <xdr:grpSpPr>
          <a:xfrm>
            <a:off x="4425128" y="22321765"/>
            <a:ext cx="224819" cy="204660"/>
            <a:chOff x="10263188" y="252188663"/>
            <a:chExt cx="214312" cy="214312"/>
          </a:xfrm>
        </xdr:grpSpPr>
        <xdr:sp macro="" textlink="">
          <xdr:nvSpPr>
            <xdr:cNvPr id="536" name="Oval 535">
              <a:extLst>
                <a:ext uri="{FF2B5EF4-FFF2-40B4-BE49-F238E27FC236}">
                  <a16:creationId xmlns:a16="http://schemas.microsoft.com/office/drawing/2014/main" id="{52C86006-F932-EAA1-B47D-E6A1521041F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37" name="Straight Connector 536">
              <a:extLst>
                <a:ext uri="{FF2B5EF4-FFF2-40B4-BE49-F238E27FC236}">
                  <a16:creationId xmlns:a16="http://schemas.microsoft.com/office/drawing/2014/main" id="{C245F5BA-001B-2802-10FD-5D0954FB0E0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38" name="Straight Connector 537">
              <a:extLst>
                <a:ext uri="{FF2B5EF4-FFF2-40B4-BE49-F238E27FC236}">
                  <a16:creationId xmlns:a16="http://schemas.microsoft.com/office/drawing/2014/main" id="{9DEF4200-D82A-9B68-F072-AB4F5A539EA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39" name="Group 538">
            <a:extLst>
              <a:ext uri="{FF2B5EF4-FFF2-40B4-BE49-F238E27FC236}">
                <a16:creationId xmlns:a16="http://schemas.microsoft.com/office/drawing/2014/main" id="{49EB201A-051A-4591-92D8-62659947F77C}"/>
              </a:ext>
            </a:extLst>
          </xdr:cNvPr>
          <xdr:cNvGrpSpPr/>
        </xdr:nvGrpSpPr>
        <xdr:grpSpPr>
          <a:xfrm>
            <a:off x="4378421" y="21464082"/>
            <a:ext cx="218530" cy="204660"/>
            <a:chOff x="10263188" y="252188663"/>
            <a:chExt cx="214312" cy="214312"/>
          </a:xfrm>
        </xdr:grpSpPr>
        <xdr:sp macro="" textlink="">
          <xdr:nvSpPr>
            <xdr:cNvPr id="540" name="Oval 539">
              <a:extLst>
                <a:ext uri="{FF2B5EF4-FFF2-40B4-BE49-F238E27FC236}">
                  <a16:creationId xmlns:a16="http://schemas.microsoft.com/office/drawing/2014/main" id="{0402B176-F4A5-19A1-6CB0-4AD77505753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41" name="Straight Connector 540">
              <a:extLst>
                <a:ext uri="{FF2B5EF4-FFF2-40B4-BE49-F238E27FC236}">
                  <a16:creationId xmlns:a16="http://schemas.microsoft.com/office/drawing/2014/main" id="{93C1189A-B840-CC1A-E884-918275229BB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2" name="Straight Connector 541">
              <a:extLst>
                <a:ext uri="{FF2B5EF4-FFF2-40B4-BE49-F238E27FC236}">
                  <a16:creationId xmlns:a16="http://schemas.microsoft.com/office/drawing/2014/main" id="{A51DEEA9-1CEB-B105-6E1F-DD5DAFE9EB3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43" name="Group 542">
            <a:extLst>
              <a:ext uri="{FF2B5EF4-FFF2-40B4-BE49-F238E27FC236}">
                <a16:creationId xmlns:a16="http://schemas.microsoft.com/office/drawing/2014/main" id="{30D3A0AB-92D0-4E86-86CB-219E55FA2E05}"/>
              </a:ext>
            </a:extLst>
          </xdr:cNvPr>
          <xdr:cNvGrpSpPr/>
        </xdr:nvGrpSpPr>
        <xdr:grpSpPr>
          <a:xfrm>
            <a:off x="3718055" y="21015758"/>
            <a:ext cx="218530" cy="204660"/>
            <a:chOff x="10263188" y="252188663"/>
            <a:chExt cx="214312" cy="214312"/>
          </a:xfrm>
        </xdr:grpSpPr>
        <xdr:sp macro="" textlink="">
          <xdr:nvSpPr>
            <xdr:cNvPr id="544" name="Oval 543">
              <a:extLst>
                <a:ext uri="{FF2B5EF4-FFF2-40B4-BE49-F238E27FC236}">
                  <a16:creationId xmlns:a16="http://schemas.microsoft.com/office/drawing/2014/main" id="{74EED36B-A0CB-E787-FA2E-CE55676EF65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45" name="Straight Connector 544">
              <a:extLst>
                <a:ext uri="{FF2B5EF4-FFF2-40B4-BE49-F238E27FC236}">
                  <a16:creationId xmlns:a16="http://schemas.microsoft.com/office/drawing/2014/main" id="{291AFCE7-8C2F-76DC-6AB2-3A2C43E82FC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46" name="Straight Connector 545">
              <a:extLst>
                <a:ext uri="{FF2B5EF4-FFF2-40B4-BE49-F238E27FC236}">
                  <a16:creationId xmlns:a16="http://schemas.microsoft.com/office/drawing/2014/main" id="{A3E2F8BC-5C36-A2D8-843E-F3604FC4961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47" name="Group 546">
            <a:extLst>
              <a:ext uri="{FF2B5EF4-FFF2-40B4-BE49-F238E27FC236}">
                <a16:creationId xmlns:a16="http://schemas.microsoft.com/office/drawing/2014/main" id="{58321708-E0B3-482B-97CC-3FFF01547117}"/>
              </a:ext>
            </a:extLst>
          </xdr:cNvPr>
          <xdr:cNvGrpSpPr/>
        </xdr:nvGrpSpPr>
        <xdr:grpSpPr>
          <a:xfrm>
            <a:off x="3799075" y="19888416"/>
            <a:ext cx="218530" cy="204660"/>
            <a:chOff x="10263188" y="252188663"/>
            <a:chExt cx="214312" cy="214312"/>
          </a:xfrm>
        </xdr:grpSpPr>
        <xdr:sp macro="" textlink="">
          <xdr:nvSpPr>
            <xdr:cNvPr id="548" name="Oval 547">
              <a:extLst>
                <a:ext uri="{FF2B5EF4-FFF2-40B4-BE49-F238E27FC236}">
                  <a16:creationId xmlns:a16="http://schemas.microsoft.com/office/drawing/2014/main" id="{5D0DBE25-A36E-FF42-4A61-7A86B125732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49" name="Straight Connector 548">
              <a:extLst>
                <a:ext uri="{FF2B5EF4-FFF2-40B4-BE49-F238E27FC236}">
                  <a16:creationId xmlns:a16="http://schemas.microsoft.com/office/drawing/2014/main" id="{EEA05E90-8A2B-278B-684F-158A1ADFE2C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0" name="Straight Connector 549">
              <a:extLst>
                <a:ext uri="{FF2B5EF4-FFF2-40B4-BE49-F238E27FC236}">
                  <a16:creationId xmlns:a16="http://schemas.microsoft.com/office/drawing/2014/main" id="{BD74C115-F552-43EE-5198-D08BABD9AEA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51" name="Group 550">
            <a:extLst>
              <a:ext uri="{FF2B5EF4-FFF2-40B4-BE49-F238E27FC236}">
                <a16:creationId xmlns:a16="http://schemas.microsoft.com/office/drawing/2014/main" id="{31DD7DCD-14FE-4166-99FC-CC9E7E07036B}"/>
              </a:ext>
            </a:extLst>
          </xdr:cNvPr>
          <xdr:cNvGrpSpPr/>
        </xdr:nvGrpSpPr>
        <xdr:grpSpPr>
          <a:xfrm>
            <a:off x="1487794" y="23150224"/>
            <a:ext cx="218530" cy="204660"/>
            <a:chOff x="10263188" y="252188663"/>
            <a:chExt cx="214312" cy="214312"/>
          </a:xfrm>
        </xdr:grpSpPr>
        <xdr:sp macro="" textlink="">
          <xdr:nvSpPr>
            <xdr:cNvPr id="552" name="Oval 551">
              <a:extLst>
                <a:ext uri="{FF2B5EF4-FFF2-40B4-BE49-F238E27FC236}">
                  <a16:creationId xmlns:a16="http://schemas.microsoft.com/office/drawing/2014/main" id="{DEB8A359-D2A7-ABEB-3827-6898163B04E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53" name="Straight Connector 552">
              <a:extLst>
                <a:ext uri="{FF2B5EF4-FFF2-40B4-BE49-F238E27FC236}">
                  <a16:creationId xmlns:a16="http://schemas.microsoft.com/office/drawing/2014/main" id="{567AB6BC-C04E-89EC-AFDF-B1A899E46B0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4" name="Straight Connector 553">
              <a:extLst>
                <a:ext uri="{FF2B5EF4-FFF2-40B4-BE49-F238E27FC236}">
                  <a16:creationId xmlns:a16="http://schemas.microsoft.com/office/drawing/2014/main" id="{3962A5C7-601C-249E-33B8-6E8D012E8A2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55" name="Group 554">
            <a:extLst>
              <a:ext uri="{FF2B5EF4-FFF2-40B4-BE49-F238E27FC236}">
                <a16:creationId xmlns:a16="http://schemas.microsoft.com/office/drawing/2014/main" id="{1FF423D0-6707-43E5-96E3-2A58B710ECD5}"/>
              </a:ext>
            </a:extLst>
          </xdr:cNvPr>
          <xdr:cNvGrpSpPr/>
        </xdr:nvGrpSpPr>
        <xdr:grpSpPr>
          <a:xfrm>
            <a:off x="2515708" y="23289924"/>
            <a:ext cx="218530" cy="204660"/>
            <a:chOff x="10263188" y="252188663"/>
            <a:chExt cx="214312" cy="214312"/>
          </a:xfrm>
        </xdr:grpSpPr>
        <xdr:sp macro="" textlink="">
          <xdr:nvSpPr>
            <xdr:cNvPr id="556" name="Oval 555">
              <a:extLst>
                <a:ext uri="{FF2B5EF4-FFF2-40B4-BE49-F238E27FC236}">
                  <a16:creationId xmlns:a16="http://schemas.microsoft.com/office/drawing/2014/main" id="{52C05723-F52B-0C03-858A-785F1E00D86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57" name="Straight Connector 556">
              <a:extLst>
                <a:ext uri="{FF2B5EF4-FFF2-40B4-BE49-F238E27FC236}">
                  <a16:creationId xmlns:a16="http://schemas.microsoft.com/office/drawing/2014/main" id="{340C54F1-53C5-C099-B2B4-7E27E34D5F8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58" name="Straight Connector 557">
              <a:extLst>
                <a:ext uri="{FF2B5EF4-FFF2-40B4-BE49-F238E27FC236}">
                  <a16:creationId xmlns:a16="http://schemas.microsoft.com/office/drawing/2014/main" id="{795BEF49-76E7-AF4D-0E1A-1D4A2E23789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59" name="Group 558">
            <a:extLst>
              <a:ext uri="{FF2B5EF4-FFF2-40B4-BE49-F238E27FC236}">
                <a16:creationId xmlns:a16="http://schemas.microsoft.com/office/drawing/2014/main" id="{020CA8E5-B657-484D-BD5A-5E2F403CCDAF}"/>
              </a:ext>
            </a:extLst>
          </xdr:cNvPr>
          <xdr:cNvGrpSpPr/>
        </xdr:nvGrpSpPr>
        <xdr:grpSpPr>
          <a:xfrm>
            <a:off x="2515708" y="23978682"/>
            <a:ext cx="218530" cy="204660"/>
            <a:chOff x="10263188" y="252188663"/>
            <a:chExt cx="214312" cy="214312"/>
          </a:xfrm>
        </xdr:grpSpPr>
        <xdr:sp macro="" textlink="">
          <xdr:nvSpPr>
            <xdr:cNvPr id="560" name="Oval 559">
              <a:extLst>
                <a:ext uri="{FF2B5EF4-FFF2-40B4-BE49-F238E27FC236}">
                  <a16:creationId xmlns:a16="http://schemas.microsoft.com/office/drawing/2014/main" id="{C36F01CA-A9A6-64A9-FA4C-8DD5ADE0770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61" name="Straight Connector 560">
              <a:extLst>
                <a:ext uri="{FF2B5EF4-FFF2-40B4-BE49-F238E27FC236}">
                  <a16:creationId xmlns:a16="http://schemas.microsoft.com/office/drawing/2014/main" id="{7AAC5A91-0014-387F-20DC-0AE066010E6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2" name="Straight Connector 561">
              <a:extLst>
                <a:ext uri="{FF2B5EF4-FFF2-40B4-BE49-F238E27FC236}">
                  <a16:creationId xmlns:a16="http://schemas.microsoft.com/office/drawing/2014/main" id="{AD93FA49-F3D0-6488-2969-CA48DB9960B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63" name="Group 562">
            <a:extLst>
              <a:ext uri="{FF2B5EF4-FFF2-40B4-BE49-F238E27FC236}">
                <a16:creationId xmlns:a16="http://schemas.microsoft.com/office/drawing/2014/main" id="{3098E3D7-F105-40A3-93DC-2C0D47BD2FF8}"/>
              </a:ext>
            </a:extLst>
          </xdr:cNvPr>
          <xdr:cNvGrpSpPr/>
        </xdr:nvGrpSpPr>
        <xdr:grpSpPr>
          <a:xfrm>
            <a:off x="7156952" y="23988424"/>
            <a:ext cx="218530" cy="204660"/>
            <a:chOff x="10263188" y="252188663"/>
            <a:chExt cx="214312" cy="214312"/>
          </a:xfrm>
        </xdr:grpSpPr>
        <xdr:sp macro="" textlink="">
          <xdr:nvSpPr>
            <xdr:cNvPr id="564" name="Oval 563">
              <a:extLst>
                <a:ext uri="{FF2B5EF4-FFF2-40B4-BE49-F238E27FC236}">
                  <a16:creationId xmlns:a16="http://schemas.microsoft.com/office/drawing/2014/main" id="{BC5FC78F-9886-A509-9C41-DBB560C954F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65" name="Straight Connector 564">
              <a:extLst>
                <a:ext uri="{FF2B5EF4-FFF2-40B4-BE49-F238E27FC236}">
                  <a16:creationId xmlns:a16="http://schemas.microsoft.com/office/drawing/2014/main" id="{D26D7B8F-B681-F54F-2A05-B3389BFFCC3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66" name="Straight Connector 565">
              <a:extLst>
                <a:ext uri="{FF2B5EF4-FFF2-40B4-BE49-F238E27FC236}">
                  <a16:creationId xmlns:a16="http://schemas.microsoft.com/office/drawing/2014/main" id="{1B2765E8-02B2-181E-F1C7-1DB63346F20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67" name="Group 566">
            <a:extLst>
              <a:ext uri="{FF2B5EF4-FFF2-40B4-BE49-F238E27FC236}">
                <a16:creationId xmlns:a16="http://schemas.microsoft.com/office/drawing/2014/main" id="{4BF223AC-72C9-4017-9FEC-FAA5CEE8B934}"/>
              </a:ext>
            </a:extLst>
          </xdr:cNvPr>
          <xdr:cNvGrpSpPr/>
        </xdr:nvGrpSpPr>
        <xdr:grpSpPr>
          <a:xfrm>
            <a:off x="7047909" y="21883182"/>
            <a:ext cx="224819" cy="204660"/>
            <a:chOff x="10263188" y="252188663"/>
            <a:chExt cx="214312" cy="214312"/>
          </a:xfrm>
        </xdr:grpSpPr>
        <xdr:sp macro="" textlink="">
          <xdr:nvSpPr>
            <xdr:cNvPr id="568" name="Oval 567">
              <a:extLst>
                <a:ext uri="{FF2B5EF4-FFF2-40B4-BE49-F238E27FC236}">
                  <a16:creationId xmlns:a16="http://schemas.microsoft.com/office/drawing/2014/main" id="{FA2D8861-1501-23D8-C613-84F2CD9813D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69" name="Straight Connector 568">
              <a:extLst>
                <a:ext uri="{FF2B5EF4-FFF2-40B4-BE49-F238E27FC236}">
                  <a16:creationId xmlns:a16="http://schemas.microsoft.com/office/drawing/2014/main" id="{D7D05142-46EB-57F1-E70B-95522298B91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0" name="Straight Connector 569">
              <a:extLst>
                <a:ext uri="{FF2B5EF4-FFF2-40B4-BE49-F238E27FC236}">
                  <a16:creationId xmlns:a16="http://schemas.microsoft.com/office/drawing/2014/main" id="{07E23575-6EC1-9495-452B-1995EB51637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1" name="Group 570">
            <a:extLst>
              <a:ext uri="{FF2B5EF4-FFF2-40B4-BE49-F238E27FC236}">
                <a16:creationId xmlns:a16="http://schemas.microsoft.com/office/drawing/2014/main" id="{C0AD0C65-458C-4AE4-960D-120EBDFF238E}"/>
              </a:ext>
            </a:extLst>
          </xdr:cNvPr>
          <xdr:cNvGrpSpPr/>
        </xdr:nvGrpSpPr>
        <xdr:grpSpPr>
          <a:xfrm>
            <a:off x="6110355" y="21883182"/>
            <a:ext cx="218530" cy="204660"/>
            <a:chOff x="10263188" y="252188663"/>
            <a:chExt cx="214312" cy="214312"/>
          </a:xfrm>
        </xdr:grpSpPr>
        <xdr:sp macro="" textlink="">
          <xdr:nvSpPr>
            <xdr:cNvPr id="572" name="Oval 571">
              <a:extLst>
                <a:ext uri="{FF2B5EF4-FFF2-40B4-BE49-F238E27FC236}">
                  <a16:creationId xmlns:a16="http://schemas.microsoft.com/office/drawing/2014/main" id="{E0A4AB67-9095-5CB9-523A-39606B233EC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73" name="Straight Connector 572">
              <a:extLst>
                <a:ext uri="{FF2B5EF4-FFF2-40B4-BE49-F238E27FC236}">
                  <a16:creationId xmlns:a16="http://schemas.microsoft.com/office/drawing/2014/main" id="{8BA1316D-4593-79AE-C521-06841710DF5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4" name="Straight Connector 573">
              <a:extLst>
                <a:ext uri="{FF2B5EF4-FFF2-40B4-BE49-F238E27FC236}">
                  <a16:creationId xmlns:a16="http://schemas.microsoft.com/office/drawing/2014/main" id="{FD347C35-D1EA-ACAC-B967-039B77CFA83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5" name="Group 574">
            <a:extLst>
              <a:ext uri="{FF2B5EF4-FFF2-40B4-BE49-F238E27FC236}">
                <a16:creationId xmlns:a16="http://schemas.microsoft.com/office/drawing/2014/main" id="{CE97F507-9C9F-4C9C-87FC-25C3F42B11BA}"/>
              </a:ext>
            </a:extLst>
          </xdr:cNvPr>
          <xdr:cNvGrpSpPr/>
        </xdr:nvGrpSpPr>
        <xdr:grpSpPr>
          <a:xfrm>
            <a:off x="1543842" y="17812399"/>
            <a:ext cx="218530" cy="204660"/>
            <a:chOff x="10263188" y="252188663"/>
            <a:chExt cx="214312" cy="214312"/>
          </a:xfrm>
        </xdr:grpSpPr>
        <xdr:sp macro="" textlink="">
          <xdr:nvSpPr>
            <xdr:cNvPr id="576" name="Oval 575">
              <a:extLst>
                <a:ext uri="{FF2B5EF4-FFF2-40B4-BE49-F238E27FC236}">
                  <a16:creationId xmlns:a16="http://schemas.microsoft.com/office/drawing/2014/main" id="{FFAFEE78-B868-0B6A-570F-5360A47CF78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77" name="Straight Connector 576">
              <a:extLst>
                <a:ext uri="{FF2B5EF4-FFF2-40B4-BE49-F238E27FC236}">
                  <a16:creationId xmlns:a16="http://schemas.microsoft.com/office/drawing/2014/main" id="{290394AA-AB35-A5E9-C98A-A0110B5D6D3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78" name="Straight Connector 577">
              <a:extLst>
                <a:ext uri="{FF2B5EF4-FFF2-40B4-BE49-F238E27FC236}">
                  <a16:creationId xmlns:a16="http://schemas.microsoft.com/office/drawing/2014/main" id="{85D68838-E3CF-3874-6D22-4F8457F8D51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79" name="Group 578">
            <a:extLst>
              <a:ext uri="{FF2B5EF4-FFF2-40B4-BE49-F238E27FC236}">
                <a16:creationId xmlns:a16="http://schemas.microsoft.com/office/drawing/2014/main" id="{CDC6002D-D7B3-42DB-AA47-11ACB44D01BC}"/>
              </a:ext>
            </a:extLst>
          </xdr:cNvPr>
          <xdr:cNvGrpSpPr/>
        </xdr:nvGrpSpPr>
        <xdr:grpSpPr>
          <a:xfrm>
            <a:off x="6029336" y="17831882"/>
            <a:ext cx="218530" cy="204660"/>
            <a:chOff x="10263188" y="252188663"/>
            <a:chExt cx="214312" cy="214312"/>
          </a:xfrm>
        </xdr:grpSpPr>
        <xdr:sp macro="" textlink="">
          <xdr:nvSpPr>
            <xdr:cNvPr id="580" name="Oval 579">
              <a:extLst>
                <a:ext uri="{FF2B5EF4-FFF2-40B4-BE49-F238E27FC236}">
                  <a16:creationId xmlns:a16="http://schemas.microsoft.com/office/drawing/2014/main" id="{EE4E2DBD-B178-E3ED-C2AA-92105DA50BD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81" name="Straight Connector 580">
              <a:extLst>
                <a:ext uri="{FF2B5EF4-FFF2-40B4-BE49-F238E27FC236}">
                  <a16:creationId xmlns:a16="http://schemas.microsoft.com/office/drawing/2014/main" id="{10847927-3D02-AEF7-60CA-806B2E2C51E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82" name="Straight Connector 581">
              <a:extLst>
                <a:ext uri="{FF2B5EF4-FFF2-40B4-BE49-F238E27FC236}">
                  <a16:creationId xmlns:a16="http://schemas.microsoft.com/office/drawing/2014/main" id="{F856E26A-25CA-EDB3-2252-1329A334467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590" name="Straight Connector 589">
            <a:extLst>
              <a:ext uri="{FF2B5EF4-FFF2-40B4-BE49-F238E27FC236}">
                <a16:creationId xmlns:a16="http://schemas.microsoft.com/office/drawing/2014/main" id="{FBA3C220-0ADF-8492-A3B6-368076683198}"/>
              </a:ext>
            </a:extLst>
          </xdr:cNvPr>
          <xdr:cNvCxnSpPr/>
        </xdr:nvCxnSpPr>
        <xdr:spPr>
          <a:xfrm>
            <a:off x="3855122" y="20791560"/>
            <a:ext cx="6697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2" name="Straight Connector 591">
            <a:extLst>
              <a:ext uri="{FF2B5EF4-FFF2-40B4-BE49-F238E27FC236}">
                <a16:creationId xmlns:a16="http://schemas.microsoft.com/office/drawing/2014/main" id="{D4CD83F3-B12B-CC95-8651-BA39AA0D7750}"/>
              </a:ext>
            </a:extLst>
          </xdr:cNvPr>
          <xdr:cNvCxnSpPr/>
        </xdr:nvCxnSpPr>
        <xdr:spPr>
          <a:xfrm>
            <a:off x="4439143" y="20721746"/>
            <a:ext cx="0" cy="8917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6" name="Straight Connector 595">
            <a:extLst>
              <a:ext uri="{FF2B5EF4-FFF2-40B4-BE49-F238E27FC236}">
                <a16:creationId xmlns:a16="http://schemas.microsoft.com/office/drawing/2014/main" id="{771D18AD-70B5-EE9D-831E-0500AA212A5F}"/>
              </a:ext>
            </a:extLst>
          </xdr:cNvPr>
          <xdr:cNvCxnSpPr/>
        </xdr:nvCxnSpPr>
        <xdr:spPr>
          <a:xfrm flipH="1">
            <a:off x="3873806" y="20760713"/>
            <a:ext cx="74731" cy="715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7" name="Straight Connector 596">
            <a:extLst>
              <a:ext uri="{FF2B5EF4-FFF2-40B4-BE49-F238E27FC236}">
                <a16:creationId xmlns:a16="http://schemas.microsoft.com/office/drawing/2014/main" id="{76FAF216-C427-4771-AD8D-1CEE03B9E04B}"/>
              </a:ext>
            </a:extLst>
          </xdr:cNvPr>
          <xdr:cNvCxnSpPr/>
        </xdr:nvCxnSpPr>
        <xdr:spPr>
          <a:xfrm flipH="1">
            <a:off x="4401786" y="20755838"/>
            <a:ext cx="81019" cy="715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174</xdr:row>
      <xdr:rowOff>138113</xdr:rowOff>
    </xdr:from>
    <xdr:to>
      <xdr:col>21</xdr:col>
      <xdr:colOff>119063</xdr:colOff>
      <xdr:row>177</xdr:row>
      <xdr:rowOff>0</xdr:rowOff>
    </xdr:to>
    <xdr:grpSp>
      <xdr:nvGrpSpPr>
        <xdr:cNvPr id="452" name="Group 451">
          <a:extLst>
            <a:ext uri="{FF2B5EF4-FFF2-40B4-BE49-F238E27FC236}">
              <a16:creationId xmlns:a16="http://schemas.microsoft.com/office/drawing/2014/main" id="{CCA2122B-399F-44D5-B148-73F375BDA5F2}"/>
            </a:ext>
          </a:extLst>
        </xdr:cNvPr>
        <xdr:cNvGrpSpPr/>
      </xdr:nvGrpSpPr>
      <xdr:grpSpPr>
        <a:xfrm>
          <a:off x="3200400" y="26436638"/>
          <a:ext cx="319088" cy="290512"/>
          <a:chOff x="4819650" y="10625138"/>
          <a:chExt cx="319088" cy="290512"/>
        </a:xfrm>
      </xdr:grpSpPr>
      <xdr:sp macro="" textlink="">
        <xdr:nvSpPr>
          <xdr:cNvPr id="460" name="Oval 459">
            <a:extLst>
              <a:ext uri="{FF2B5EF4-FFF2-40B4-BE49-F238E27FC236}">
                <a16:creationId xmlns:a16="http://schemas.microsoft.com/office/drawing/2014/main" id="{B367473A-79C9-5F5D-3E01-30185B63E19D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461" name="Straight Connector 460">
            <a:extLst>
              <a:ext uri="{FF2B5EF4-FFF2-40B4-BE49-F238E27FC236}">
                <a16:creationId xmlns:a16="http://schemas.microsoft.com/office/drawing/2014/main" id="{6C58E966-677E-55F2-725F-7ACCC2B39C2D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2" name="Straight Connector 461">
            <a:extLst>
              <a:ext uri="{FF2B5EF4-FFF2-40B4-BE49-F238E27FC236}">
                <a16:creationId xmlns:a16="http://schemas.microsoft.com/office/drawing/2014/main" id="{8AF0CB2D-2BA3-E6CE-03CA-A1DC95B571C2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173</xdr:row>
      <xdr:rowOff>76201</xdr:rowOff>
    </xdr:from>
    <xdr:to>
      <xdr:col>7</xdr:col>
      <xdr:colOff>57150</xdr:colOff>
      <xdr:row>176</xdr:row>
      <xdr:rowOff>71438</xdr:rowOff>
    </xdr:to>
    <xdr:grpSp>
      <xdr:nvGrpSpPr>
        <xdr:cNvPr id="465" name="Group 464">
          <a:extLst>
            <a:ext uri="{FF2B5EF4-FFF2-40B4-BE49-F238E27FC236}">
              <a16:creationId xmlns:a16="http://schemas.microsoft.com/office/drawing/2014/main" id="{86A4A245-2771-44A3-A635-11B4A23D29A4}"/>
            </a:ext>
          </a:extLst>
        </xdr:cNvPr>
        <xdr:cNvGrpSpPr/>
      </xdr:nvGrpSpPr>
      <xdr:grpSpPr>
        <a:xfrm>
          <a:off x="647700" y="26231851"/>
          <a:ext cx="542925" cy="423862"/>
          <a:chOff x="647700" y="9963151"/>
          <a:chExt cx="542925" cy="423862"/>
        </a:xfrm>
      </xdr:grpSpPr>
      <xdr:cxnSp macro="">
        <xdr:nvCxnSpPr>
          <xdr:cNvPr id="467" name="Straight Connector 466">
            <a:extLst>
              <a:ext uri="{FF2B5EF4-FFF2-40B4-BE49-F238E27FC236}">
                <a16:creationId xmlns:a16="http://schemas.microsoft.com/office/drawing/2014/main" id="{87BD2595-A2C4-0F7B-358E-170D28088773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1" name="Straight Connector 470">
            <a:extLst>
              <a:ext uri="{FF2B5EF4-FFF2-40B4-BE49-F238E27FC236}">
                <a16:creationId xmlns:a16="http://schemas.microsoft.com/office/drawing/2014/main" id="{FB0B037B-B648-461E-EE32-46D5A19AD8A8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3" name="Arc 472">
            <a:extLst>
              <a:ext uri="{FF2B5EF4-FFF2-40B4-BE49-F238E27FC236}">
                <a16:creationId xmlns:a16="http://schemas.microsoft.com/office/drawing/2014/main" id="{6927AB53-A5EB-ADAE-2FF5-76716DFA2E6E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95250</xdr:colOff>
      <xdr:row>177</xdr:row>
      <xdr:rowOff>61908</xdr:rowOff>
    </xdr:from>
    <xdr:to>
      <xdr:col>54</xdr:col>
      <xdr:colOff>76200</xdr:colOff>
      <xdr:row>230</xdr:row>
      <xdr:rowOff>76200</xdr:rowOff>
    </xdr:to>
    <xdr:grpSp>
      <xdr:nvGrpSpPr>
        <xdr:cNvPr id="967" name="Group 966">
          <a:extLst>
            <a:ext uri="{FF2B5EF4-FFF2-40B4-BE49-F238E27FC236}">
              <a16:creationId xmlns:a16="http://schemas.microsoft.com/office/drawing/2014/main" id="{429158B9-1C79-0D49-B033-CCFA486A343F}"/>
            </a:ext>
          </a:extLst>
        </xdr:cNvPr>
        <xdr:cNvGrpSpPr/>
      </xdr:nvGrpSpPr>
      <xdr:grpSpPr>
        <a:xfrm>
          <a:off x="419100" y="26789058"/>
          <a:ext cx="8401050" cy="7586667"/>
          <a:chOff x="425450" y="26249308"/>
          <a:chExt cx="8566150" cy="7418392"/>
        </a:xfrm>
      </xdr:grpSpPr>
      <xdr:sp macro="" textlink="">
        <xdr:nvSpPr>
          <xdr:cNvPr id="435" name="Freeform: Shape 434">
            <a:extLst>
              <a:ext uri="{FF2B5EF4-FFF2-40B4-BE49-F238E27FC236}">
                <a16:creationId xmlns:a16="http://schemas.microsoft.com/office/drawing/2014/main" id="{5EEF9A7D-D86D-D1BF-5C89-E7CCC1A57386}"/>
              </a:ext>
            </a:extLst>
          </xdr:cNvPr>
          <xdr:cNvSpPr/>
        </xdr:nvSpPr>
        <xdr:spPr>
          <a:xfrm>
            <a:off x="1157501" y="26923429"/>
            <a:ext cx="6862225" cy="6006837"/>
          </a:xfrm>
          <a:custGeom>
            <a:avLst/>
            <a:gdLst>
              <a:gd name="csX0" fmla="*/ 304800 w 6734175"/>
              <a:gd name="csY0" fmla="*/ 0 h 6143625"/>
              <a:gd name="csX1" fmla="*/ 5667375 w 6734175"/>
              <a:gd name="csY1" fmla="*/ 0 h 6143625"/>
              <a:gd name="csX2" fmla="*/ 5667375 w 6734175"/>
              <a:gd name="csY2" fmla="*/ 771525 h 6143625"/>
              <a:gd name="csX3" fmla="*/ 6734175 w 6734175"/>
              <a:gd name="csY3" fmla="*/ 771525 h 6143625"/>
              <a:gd name="csX4" fmla="*/ 6734175 w 6734175"/>
              <a:gd name="csY4" fmla="*/ 4752975 h 6143625"/>
              <a:gd name="csX5" fmla="*/ 4895850 w 6734175"/>
              <a:gd name="csY5" fmla="*/ 4752975 h 6143625"/>
              <a:gd name="csX6" fmla="*/ 4895850 w 6734175"/>
              <a:gd name="csY6" fmla="*/ 6143625 h 6143625"/>
              <a:gd name="csX7" fmla="*/ 1219200 w 6734175"/>
              <a:gd name="csY7" fmla="*/ 6143625 h 6143625"/>
              <a:gd name="csX8" fmla="*/ 1219200 w 6734175"/>
              <a:gd name="csY8" fmla="*/ 4752975 h 6143625"/>
              <a:gd name="csX9" fmla="*/ 304800 w 6734175"/>
              <a:gd name="csY9" fmla="*/ 4752975 h 6143625"/>
              <a:gd name="csX10" fmla="*/ 304800 w 6734175"/>
              <a:gd name="csY10" fmla="*/ 3371850 h 6143625"/>
              <a:gd name="csX11" fmla="*/ 0 w 6734175"/>
              <a:gd name="csY11" fmla="*/ 3371850 h 6143625"/>
              <a:gd name="csX12" fmla="*/ 0 w 6734175"/>
              <a:gd name="csY12" fmla="*/ 1543050 h 6143625"/>
              <a:gd name="csX13" fmla="*/ 304800 w 6734175"/>
              <a:gd name="csY13" fmla="*/ 1543050 h 6143625"/>
              <a:gd name="csX14" fmla="*/ 304800 w 6734175"/>
              <a:gd name="csY14" fmla="*/ 0 h 614362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</a:cxnLst>
            <a:rect l="l" t="t" r="r" b="b"/>
            <a:pathLst>
              <a:path w="6734175" h="6143625">
                <a:moveTo>
                  <a:pt x="304800" y="0"/>
                </a:moveTo>
                <a:lnTo>
                  <a:pt x="5667375" y="0"/>
                </a:lnTo>
                <a:lnTo>
                  <a:pt x="5667375" y="771525"/>
                </a:lnTo>
                <a:lnTo>
                  <a:pt x="6734175" y="771525"/>
                </a:lnTo>
                <a:lnTo>
                  <a:pt x="6734175" y="4752975"/>
                </a:lnTo>
                <a:lnTo>
                  <a:pt x="4895850" y="4752975"/>
                </a:lnTo>
                <a:lnTo>
                  <a:pt x="4895850" y="6143625"/>
                </a:lnTo>
                <a:lnTo>
                  <a:pt x="1219200" y="6143625"/>
                </a:lnTo>
                <a:lnTo>
                  <a:pt x="1219200" y="4752975"/>
                </a:lnTo>
                <a:lnTo>
                  <a:pt x="304800" y="4752975"/>
                </a:lnTo>
                <a:lnTo>
                  <a:pt x="304800" y="3371850"/>
                </a:lnTo>
                <a:lnTo>
                  <a:pt x="0" y="3371850"/>
                </a:lnTo>
                <a:lnTo>
                  <a:pt x="0" y="1543050"/>
                </a:lnTo>
                <a:lnTo>
                  <a:pt x="304800" y="1543050"/>
                </a:lnTo>
                <a:lnTo>
                  <a:pt x="30480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451" name="Picture 450">
            <a:extLst>
              <a:ext uri="{FF2B5EF4-FFF2-40B4-BE49-F238E27FC236}">
                <a16:creationId xmlns:a16="http://schemas.microsoft.com/office/drawing/2014/main" id="{2F4D9ADD-8874-7B1D-7DA4-22F3FE31B64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8920" t="28346" r="28871" b="24460"/>
          <a:stretch>
            <a:fillRect/>
          </a:stretch>
        </xdr:blipFill>
        <xdr:spPr bwMode="auto">
          <a:xfrm>
            <a:off x="1039229" y="26822700"/>
            <a:ext cx="7098768" cy="62049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611" name="Straight Connector 610">
            <a:extLst>
              <a:ext uri="{FF2B5EF4-FFF2-40B4-BE49-F238E27FC236}">
                <a16:creationId xmlns:a16="http://schemas.microsoft.com/office/drawing/2014/main" id="{055BD055-0C89-4AFE-AED4-D95551897123}"/>
              </a:ext>
            </a:extLst>
          </xdr:cNvPr>
          <xdr:cNvCxnSpPr/>
        </xdr:nvCxnSpPr>
        <xdr:spPr>
          <a:xfrm>
            <a:off x="434787" y="30228928"/>
            <a:ext cx="6930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1" name="Straight Connector 510">
            <a:extLst>
              <a:ext uri="{FF2B5EF4-FFF2-40B4-BE49-F238E27FC236}">
                <a16:creationId xmlns:a16="http://schemas.microsoft.com/office/drawing/2014/main" id="{31CDEA69-0E96-4107-7DD1-825BFC38367D}"/>
              </a:ext>
            </a:extLst>
          </xdr:cNvPr>
          <xdr:cNvCxnSpPr/>
        </xdr:nvCxnSpPr>
        <xdr:spPr>
          <a:xfrm>
            <a:off x="1467385" y="26249313"/>
            <a:ext cx="0" cy="6400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6" name="Straight Connector 475">
            <a:extLst>
              <a:ext uri="{FF2B5EF4-FFF2-40B4-BE49-F238E27FC236}">
                <a16:creationId xmlns:a16="http://schemas.microsoft.com/office/drawing/2014/main" id="{0E732186-D482-C550-A7F0-4274508373AE}"/>
              </a:ext>
            </a:extLst>
          </xdr:cNvPr>
          <xdr:cNvCxnSpPr/>
        </xdr:nvCxnSpPr>
        <xdr:spPr>
          <a:xfrm flipV="1">
            <a:off x="1151211" y="26538442"/>
            <a:ext cx="0" cy="18598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0" name="Straight Connector 479">
            <a:extLst>
              <a:ext uri="{FF2B5EF4-FFF2-40B4-BE49-F238E27FC236}">
                <a16:creationId xmlns:a16="http://schemas.microsoft.com/office/drawing/2014/main" id="{13313A37-AFCA-6B5B-6B03-B2E394220673}"/>
              </a:ext>
            </a:extLst>
          </xdr:cNvPr>
          <xdr:cNvCxnSpPr/>
        </xdr:nvCxnSpPr>
        <xdr:spPr>
          <a:xfrm>
            <a:off x="1076478" y="26608252"/>
            <a:ext cx="70195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6" name="Straight Connector 495">
            <a:extLst>
              <a:ext uri="{FF2B5EF4-FFF2-40B4-BE49-F238E27FC236}">
                <a16:creationId xmlns:a16="http://schemas.microsoft.com/office/drawing/2014/main" id="{3121D2F0-1428-4993-1407-65C080E63CFC}"/>
              </a:ext>
            </a:extLst>
          </xdr:cNvPr>
          <xdr:cNvCxnSpPr/>
        </xdr:nvCxnSpPr>
        <xdr:spPr>
          <a:xfrm flipH="1">
            <a:off x="1113846" y="26577406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7" name="Straight Connector 496">
            <a:extLst>
              <a:ext uri="{FF2B5EF4-FFF2-40B4-BE49-F238E27FC236}">
                <a16:creationId xmlns:a16="http://schemas.microsoft.com/office/drawing/2014/main" id="{E37DC42A-9A15-4A4A-9E43-71AA5F04C076}"/>
              </a:ext>
            </a:extLst>
          </xdr:cNvPr>
          <xdr:cNvCxnSpPr/>
        </xdr:nvCxnSpPr>
        <xdr:spPr>
          <a:xfrm>
            <a:off x="1392653" y="26328865"/>
            <a:ext cx="55991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9" name="Straight Connector 498">
            <a:extLst>
              <a:ext uri="{FF2B5EF4-FFF2-40B4-BE49-F238E27FC236}">
                <a16:creationId xmlns:a16="http://schemas.microsoft.com/office/drawing/2014/main" id="{B692DC09-B27A-4101-BD3E-833BD9004DC3}"/>
              </a:ext>
            </a:extLst>
          </xdr:cNvPr>
          <xdr:cNvCxnSpPr/>
        </xdr:nvCxnSpPr>
        <xdr:spPr>
          <a:xfrm flipH="1">
            <a:off x="1430020" y="26298018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3" name="Straight Connector 512">
            <a:extLst>
              <a:ext uri="{FF2B5EF4-FFF2-40B4-BE49-F238E27FC236}">
                <a16:creationId xmlns:a16="http://schemas.microsoft.com/office/drawing/2014/main" id="{23609CF0-9BA5-4198-9827-E0F130253D40}"/>
              </a:ext>
            </a:extLst>
          </xdr:cNvPr>
          <xdr:cNvCxnSpPr/>
        </xdr:nvCxnSpPr>
        <xdr:spPr>
          <a:xfrm flipH="1">
            <a:off x="1430021" y="26577406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4" name="Straight Connector 513">
            <a:extLst>
              <a:ext uri="{FF2B5EF4-FFF2-40B4-BE49-F238E27FC236}">
                <a16:creationId xmlns:a16="http://schemas.microsoft.com/office/drawing/2014/main" id="{6E164442-B0C3-49F5-8E04-27E99E93352E}"/>
              </a:ext>
            </a:extLst>
          </xdr:cNvPr>
          <xdr:cNvCxnSpPr/>
        </xdr:nvCxnSpPr>
        <xdr:spPr>
          <a:xfrm>
            <a:off x="6935753" y="26249308"/>
            <a:ext cx="0" cy="6400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5" name="Straight Connector 514">
            <a:extLst>
              <a:ext uri="{FF2B5EF4-FFF2-40B4-BE49-F238E27FC236}">
                <a16:creationId xmlns:a16="http://schemas.microsoft.com/office/drawing/2014/main" id="{4BEADD1A-0364-4552-AF6F-D1D9761E1D84}"/>
              </a:ext>
            </a:extLst>
          </xdr:cNvPr>
          <xdr:cNvCxnSpPr/>
        </xdr:nvCxnSpPr>
        <xdr:spPr>
          <a:xfrm flipH="1">
            <a:off x="6892100" y="26298013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6" name="Straight Connector 515">
            <a:extLst>
              <a:ext uri="{FF2B5EF4-FFF2-40B4-BE49-F238E27FC236}">
                <a16:creationId xmlns:a16="http://schemas.microsoft.com/office/drawing/2014/main" id="{581A0496-B176-46E4-BCCE-CBB931337197}"/>
              </a:ext>
            </a:extLst>
          </xdr:cNvPr>
          <xdr:cNvCxnSpPr/>
        </xdr:nvCxnSpPr>
        <xdr:spPr>
          <a:xfrm flipH="1">
            <a:off x="6892101" y="26577401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7" name="Straight Connector 516">
            <a:extLst>
              <a:ext uri="{FF2B5EF4-FFF2-40B4-BE49-F238E27FC236}">
                <a16:creationId xmlns:a16="http://schemas.microsoft.com/office/drawing/2014/main" id="{9C9ED18C-5270-483C-A0EB-89240227C948}"/>
              </a:ext>
            </a:extLst>
          </xdr:cNvPr>
          <xdr:cNvCxnSpPr/>
        </xdr:nvCxnSpPr>
        <xdr:spPr>
          <a:xfrm>
            <a:off x="8024395" y="26528690"/>
            <a:ext cx="0" cy="112730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8" name="Straight Connector 517">
            <a:extLst>
              <a:ext uri="{FF2B5EF4-FFF2-40B4-BE49-F238E27FC236}">
                <a16:creationId xmlns:a16="http://schemas.microsoft.com/office/drawing/2014/main" id="{BB38D22A-1E5B-4626-A83C-AA8A5B6BFF51}"/>
              </a:ext>
            </a:extLst>
          </xdr:cNvPr>
          <xdr:cNvCxnSpPr/>
        </xdr:nvCxnSpPr>
        <xdr:spPr>
          <a:xfrm flipH="1">
            <a:off x="7987031" y="26577395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2" name="Straight Connector 521">
            <a:extLst>
              <a:ext uri="{FF2B5EF4-FFF2-40B4-BE49-F238E27FC236}">
                <a16:creationId xmlns:a16="http://schemas.microsoft.com/office/drawing/2014/main" id="{59A1ED53-047B-430D-8A8D-7291CF663CF2}"/>
              </a:ext>
            </a:extLst>
          </xdr:cNvPr>
          <xdr:cNvCxnSpPr/>
        </xdr:nvCxnSpPr>
        <xdr:spPr>
          <a:xfrm>
            <a:off x="3887729" y="26528697"/>
            <a:ext cx="0" cy="38012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3" name="Straight Connector 522">
            <a:extLst>
              <a:ext uri="{FF2B5EF4-FFF2-40B4-BE49-F238E27FC236}">
                <a16:creationId xmlns:a16="http://schemas.microsoft.com/office/drawing/2014/main" id="{4819D16C-478C-48C3-A4AF-87D869D7BDAE}"/>
              </a:ext>
            </a:extLst>
          </xdr:cNvPr>
          <xdr:cNvCxnSpPr/>
        </xdr:nvCxnSpPr>
        <xdr:spPr>
          <a:xfrm flipH="1">
            <a:off x="3850364" y="26577402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6" name="Straight Connector 525">
            <a:extLst>
              <a:ext uri="{FF2B5EF4-FFF2-40B4-BE49-F238E27FC236}">
                <a16:creationId xmlns:a16="http://schemas.microsoft.com/office/drawing/2014/main" id="{52C59B1A-5DD8-4912-83E1-5A0FAFD523C5}"/>
              </a:ext>
            </a:extLst>
          </xdr:cNvPr>
          <xdr:cNvCxnSpPr/>
        </xdr:nvCxnSpPr>
        <xdr:spPr>
          <a:xfrm>
            <a:off x="3887729" y="26967266"/>
            <a:ext cx="0" cy="218639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4" name="Straight Connector 583">
            <a:extLst>
              <a:ext uri="{FF2B5EF4-FFF2-40B4-BE49-F238E27FC236}">
                <a16:creationId xmlns:a16="http://schemas.microsoft.com/office/drawing/2014/main" id="{AB6762D8-2A65-44C2-A4D2-8623D305D164}"/>
              </a:ext>
            </a:extLst>
          </xdr:cNvPr>
          <xdr:cNvCxnSpPr/>
        </xdr:nvCxnSpPr>
        <xdr:spPr>
          <a:xfrm>
            <a:off x="4515405" y="26528691"/>
            <a:ext cx="0" cy="38012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5" name="Straight Connector 584">
            <a:extLst>
              <a:ext uri="{FF2B5EF4-FFF2-40B4-BE49-F238E27FC236}">
                <a16:creationId xmlns:a16="http://schemas.microsoft.com/office/drawing/2014/main" id="{F1004439-C55B-4C58-9CF8-23CE8CCF2962}"/>
              </a:ext>
            </a:extLst>
          </xdr:cNvPr>
          <xdr:cNvCxnSpPr/>
        </xdr:nvCxnSpPr>
        <xdr:spPr>
          <a:xfrm flipH="1">
            <a:off x="4478040" y="26577396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6" name="Straight Connector 585">
            <a:extLst>
              <a:ext uri="{FF2B5EF4-FFF2-40B4-BE49-F238E27FC236}">
                <a16:creationId xmlns:a16="http://schemas.microsoft.com/office/drawing/2014/main" id="{764D4269-ED84-4374-8C37-F2A5ABC845B1}"/>
              </a:ext>
            </a:extLst>
          </xdr:cNvPr>
          <xdr:cNvCxnSpPr/>
        </xdr:nvCxnSpPr>
        <xdr:spPr>
          <a:xfrm>
            <a:off x="4515405" y="26967260"/>
            <a:ext cx="0" cy="218639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9" name="Straight Connector 588">
            <a:extLst>
              <a:ext uri="{FF2B5EF4-FFF2-40B4-BE49-F238E27FC236}">
                <a16:creationId xmlns:a16="http://schemas.microsoft.com/office/drawing/2014/main" id="{D7F3750E-F301-9C0C-112B-65047116077C}"/>
              </a:ext>
            </a:extLst>
          </xdr:cNvPr>
          <xdr:cNvCxnSpPr/>
        </xdr:nvCxnSpPr>
        <xdr:spPr>
          <a:xfrm>
            <a:off x="755636" y="26923430"/>
            <a:ext cx="68372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3" name="Straight Connector 592">
            <a:extLst>
              <a:ext uri="{FF2B5EF4-FFF2-40B4-BE49-F238E27FC236}">
                <a16:creationId xmlns:a16="http://schemas.microsoft.com/office/drawing/2014/main" id="{CE27395C-3DEF-BD6C-5292-DE141D74AECE}"/>
              </a:ext>
            </a:extLst>
          </xdr:cNvPr>
          <xdr:cNvCxnSpPr/>
        </xdr:nvCxnSpPr>
        <xdr:spPr>
          <a:xfrm>
            <a:off x="827316" y="26851925"/>
            <a:ext cx="0" cy="61367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5" name="Straight Connector 594">
            <a:extLst>
              <a:ext uri="{FF2B5EF4-FFF2-40B4-BE49-F238E27FC236}">
                <a16:creationId xmlns:a16="http://schemas.microsoft.com/office/drawing/2014/main" id="{F7685629-C8E7-4A7C-9749-6DB15229990B}"/>
              </a:ext>
            </a:extLst>
          </xdr:cNvPr>
          <xdr:cNvCxnSpPr/>
        </xdr:nvCxnSpPr>
        <xdr:spPr>
          <a:xfrm flipH="1">
            <a:off x="783661" y="26889337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0" name="Straight Connector 599">
            <a:extLst>
              <a:ext uri="{FF2B5EF4-FFF2-40B4-BE49-F238E27FC236}">
                <a16:creationId xmlns:a16="http://schemas.microsoft.com/office/drawing/2014/main" id="{83D35462-C9D5-4023-BDB0-5B2126D59A11}"/>
              </a:ext>
            </a:extLst>
          </xdr:cNvPr>
          <xdr:cNvCxnSpPr/>
        </xdr:nvCxnSpPr>
        <xdr:spPr>
          <a:xfrm>
            <a:off x="425450" y="28424273"/>
            <a:ext cx="6930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1" name="Straight Connector 600">
            <a:extLst>
              <a:ext uri="{FF2B5EF4-FFF2-40B4-BE49-F238E27FC236}">
                <a16:creationId xmlns:a16="http://schemas.microsoft.com/office/drawing/2014/main" id="{C3222829-85AD-43ED-A239-D6A43AE2A56F}"/>
              </a:ext>
            </a:extLst>
          </xdr:cNvPr>
          <xdr:cNvCxnSpPr/>
        </xdr:nvCxnSpPr>
        <xdr:spPr>
          <a:xfrm flipH="1">
            <a:off x="783655" y="28393427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6" name="Straight Connector 605">
            <a:extLst>
              <a:ext uri="{FF2B5EF4-FFF2-40B4-BE49-F238E27FC236}">
                <a16:creationId xmlns:a16="http://schemas.microsoft.com/office/drawing/2014/main" id="{E042BBF4-8BFB-12B9-49AE-62BCD1BCC74A}"/>
              </a:ext>
            </a:extLst>
          </xdr:cNvPr>
          <xdr:cNvCxnSpPr/>
        </xdr:nvCxnSpPr>
        <xdr:spPr>
          <a:xfrm>
            <a:off x="497129" y="28354461"/>
            <a:ext cx="0" cy="19362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7" name="Straight Connector 606">
            <a:extLst>
              <a:ext uri="{FF2B5EF4-FFF2-40B4-BE49-F238E27FC236}">
                <a16:creationId xmlns:a16="http://schemas.microsoft.com/office/drawing/2014/main" id="{396918ED-5F8A-436C-A260-2499932D6ADD}"/>
              </a:ext>
            </a:extLst>
          </xdr:cNvPr>
          <xdr:cNvCxnSpPr/>
        </xdr:nvCxnSpPr>
        <xdr:spPr>
          <a:xfrm flipH="1">
            <a:off x="453474" y="28393426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09" name="Straight Connector 608">
            <a:extLst>
              <a:ext uri="{FF2B5EF4-FFF2-40B4-BE49-F238E27FC236}">
                <a16:creationId xmlns:a16="http://schemas.microsoft.com/office/drawing/2014/main" id="{4454E001-B346-42F9-8687-A27342F2FBF1}"/>
              </a:ext>
            </a:extLst>
          </xdr:cNvPr>
          <xdr:cNvCxnSpPr/>
        </xdr:nvCxnSpPr>
        <xdr:spPr>
          <a:xfrm flipH="1">
            <a:off x="783656" y="30194834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0" name="Straight Connector 609">
            <a:extLst>
              <a:ext uri="{FF2B5EF4-FFF2-40B4-BE49-F238E27FC236}">
                <a16:creationId xmlns:a16="http://schemas.microsoft.com/office/drawing/2014/main" id="{89CA0725-8B17-43B0-9799-EF27AB56DAC7}"/>
              </a:ext>
            </a:extLst>
          </xdr:cNvPr>
          <xdr:cNvCxnSpPr/>
        </xdr:nvCxnSpPr>
        <xdr:spPr>
          <a:xfrm flipH="1">
            <a:off x="453475" y="30194833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4" name="Straight Connector 613">
            <a:extLst>
              <a:ext uri="{FF2B5EF4-FFF2-40B4-BE49-F238E27FC236}">
                <a16:creationId xmlns:a16="http://schemas.microsoft.com/office/drawing/2014/main" id="{6FD1EE69-B65E-4B0D-83B2-06283826D71E}"/>
              </a:ext>
            </a:extLst>
          </xdr:cNvPr>
          <xdr:cNvCxnSpPr/>
        </xdr:nvCxnSpPr>
        <xdr:spPr>
          <a:xfrm>
            <a:off x="764967" y="31577162"/>
            <a:ext cx="6930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5" name="Straight Connector 614">
            <a:extLst>
              <a:ext uri="{FF2B5EF4-FFF2-40B4-BE49-F238E27FC236}">
                <a16:creationId xmlns:a16="http://schemas.microsoft.com/office/drawing/2014/main" id="{3B6AE8DF-1046-48E7-97D8-7FDD3CBC40DA}"/>
              </a:ext>
            </a:extLst>
          </xdr:cNvPr>
          <xdr:cNvCxnSpPr/>
        </xdr:nvCxnSpPr>
        <xdr:spPr>
          <a:xfrm flipH="1">
            <a:off x="783654" y="31543067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8" name="Straight Connector 617">
            <a:extLst>
              <a:ext uri="{FF2B5EF4-FFF2-40B4-BE49-F238E27FC236}">
                <a16:creationId xmlns:a16="http://schemas.microsoft.com/office/drawing/2014/main" id="{0FD9DC5D-E16B-4B00-AFF8-338CA840CC81}"/>
              </a:ext>
            </a:extLst>
          </xdr:cNvPr>
          <xdr:cNvCxnSpPr/>
        </xdr:nvCxnSpPr>
        <xdr:spPr>
          <a:xfrm>
            <a:off x="764952" y="32920525"/>
            <a:ext cx="16135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9" name="Straight Connector 618">
            <a:extLst>
              <a:ext uri="{FF2B5EF4-FFF2-40B4-BE49-F238E27FC236}">
                <a16:creationId xmlns:a16="http://schemas.microsoft.com/office/drawing/2014/main" id="{561A8F64-B599-40D7-AE1B-34ACD0D198D9}"/>
              </a:ext>
            </a:extLst>
          </xdr:cNvPr>
          <xdr:cNvCxnSpPr/>
        </xdr:nvCxnSpPr>
        <xdr:spPr>
          <a:xfrm flipH="1">
            <a:off x="783640" y="32892852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3" name="Straight Connector 622">
            <a:extLst>
              <a:ext uri="{FF2B5EF4-FFF2-40B4-BE49-F238E27FC236}">
                <a16:creationId xmlns:a16="http://schemas.microsoft.com/office/drawing/2014/main" id="{469F8307-1B24-9300-1F1C-0A42A6E7A3A3}"/>
              </a:ext>
            </a:extLst>
          </xdr:cNvPr>
          <xdr:cNvCxnSpPr/>
        </xdr:nvCxnSpPr>
        <xdr:spPr>
          <a:xfrm>
            <a:off x="1151211" y="30261473"/>
            <a:ext cx="0" cy="126698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6" name="Straight Connector 625">
            <a:extLst>
              <a:ext uri="{FF2B5EF4-FFF2-40B4-BE49-F238E27FC236}">
                <a16:creationId xmlns:a16="http://schemas.microsoft.com/office/drawing/2014/main" id="{D08FC353-1470-CFAD-D380-77CF6BC2220C}"/>
              </a:ext>
            </a:extLst>
          </xdr:cNvPr>
          <xdr:cNvCxnSpPr/>
        </xdr:nvCxnSpPr>
        <xdr:spPr>
          <a:xfrm>
            <a:off x="1157501" y="31637235"/>
            <a:ext cx="0" cy="12215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9" name="Straight Connector 628">
            <a:extLst>
              <a:ext uri="{FF2B5EF4-FFF2-40B4-BE49-F238E27FC236}">
                <a16:creationId xmlns:a16="http://schemas.microsoft.com/office/drawing/2014/main" id="{1252F206-7A5A-B1E0-02AB-E8FBAF6EC22B}"/>
              </a:ext>
            </a:extLst>
          </xdr:cNvPr>
          <xdr:cNvCxnSpPr/>
        </xdr:nvCxnSpPr>
        <xdr:spPr>
          <a:xfrm>
            <a:off x="1157501" y="32988721"/>
            <a:ext cx="0" cy="3947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1" name="Straight Connector 630">
            <a:extLst>
              <a:ext uri="{FF2B5EF4-FFF2-40B4-BE49-F238E27FC236}">
                <a16:creationId xmlns:a16="http://schemas.microsoft.com/office/drawing/2014/main" id="{BD16477F-67C7-B651-E1B2-4A984E0E8C5E}"/>
              </a:ext>
            </a:extLst>
          </xdr:cNvPr>
          <xdr:cNvCxnSpPr/>
        </xdr:nvCxnSpPr>
        <xdr:spPr>
          <a:xfrm>
            <a:off x="1081152" y="33313560"/>
            <a:ext cx="70242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2" name="Straight Connector 631">
            <a:extLst>
              <a:ext uri="{FF2B5EF4-FFF2-40B4-BE49-F238E27FC236}">
                <a16:creationId xmlns:a16="http://schemas.microsoft.com/office/drawing/2014/main" id="{E0010E73-F3F3-4F75-BAA7-4631856CEFE6}"/>
              </a:ext>
            </a:extLst>
          </xdr:cNvPr>
          <xdr:cNvCxnSpPr/>
        </xdr:nvCxnSpPr>
        <xdr:spPr>
          <a:xfrm flipH="1">
            <a:off x="1113845" y="33282715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3" name="Straight Connector 632">
            <a:extLst>
              <a:ext uri="{FF2B5EF4-FFF2-40B4-BE49-F238E27FC236}">
                <a16:creationId xmlns:a16="http://schemas.microsoft.com/office/drawing/2014/main" id="{2F0FD87E-E39C-4D2B-BDE2-B33D0E8F3498}"/>
              </a:ext>
            </a:extLst>
          </xdr:cNvPr>
          <xdr:cNvCxnSpPr/>
        </xdr:nvCxnSpPr>
        <xdr:spPr>
          <a:xfrm>
            <a:off x="2406566" y="32944878"/>
            <a:ext cx="0" cy="7228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4" name="Straight Connector 633">
            <a:extLst>
              <a:ext uri="{FF2B5EF4-FFF2-40B4-BE49-F238E27FC236}">
                <a16:creationId xmlns:a16="http://schemas.microsoft.com/office/drawing/2014/main" id="{8E80146C-1C7D-4D49-B07D-D20610419D5F}"/>
              </a:ext>
            </a:extLst>
          </xdr:cNvPr>
          <xdr:cNvCxnSpPr/>
        </xdr:nvCxnSpPr>
        <xdr:spPr>
          <a:xfrm flipH="1">
            <a:off x="2369200" y="33282719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6" name="Straight Connector 635">
            <a:extLst>
              <a:ext uri="{FF2B5EF4-FFF2-40B4-BE49-F238E27FC236}">
                <a16:creationId xmlns:a16="http://schemas.microsoft.com/office/drawing/2014/main" id="{55378559-C9EE-40EC-A55B-32BC1EFB9564}"/>
              </a:ext>
            </a:extLst>
          </xdr:cNvPr>
          <xdr:cNvCxnSpPr/>
        </xdr:nvCxnSpPr>
        <xdr:spPr>
          <a:xfrm>
            <a:off x="4273967" y="32940006"/>
            <a:ext cx="0" cy="4385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7" name="Straight Connector 636">
            <a:extLst>
              <a:ext uri="{FF2B5EF4-FFF2-40B4-BE49-F238E27FC236}">
                <a16:creationId xmlns:a16="http://schemas.microsoft.com/office/drawing/2014/main" id="{FB0779E4-C7DC-4B14-ABAB-3008D1860C4C}"/>
              </a:ext>
            </a:extLst>
          </xdr:cNvPr>
          <xdr:cNvCxnSpPr/>
        </xdr:nvCxnSpPr>
        <xdr:spPr>
          <a:xfrm flipH="1">
            <a:off x="4236600" y="33277847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8" name="Straight Connector 637">
            <a:extLst>
              <a:ext uri="{FF2B5EF4-FFF2-40B4-BE49-F238E27FC236}">
                <a16:creationId xmlns:a16="http://schemas.microsoft.com/office/drawing/2014/main" id="{EA03F213-DD41-4A70-96D6-722C64B6FC3D}"/>
              </a:ext>
            </a:extLst>
          </xdr:cNvPr>
          <xdr:cNvCxnSpPr/>
        </xdr:nvCxnSpPr>
        <xdr:spPr>
          <a:xfrm>
            <a:off x="6152326" y="32944878"/>
            <a:ext cx="0" cy="7228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39" name="Straight Connector 638">
            <a:extLst>
              <a:ext uri="{FF2B5EF4-FFF2-40B4-BE49-F238E27FC236}">
                <a16:creationId xmlns:a16="http://schemas.microsoft.com/office/drawing/2014/main" id="{2DA7E774-C643-4CEF-9EF2-6F8E2B396CB4}"/>
              </a:ext>
            </a:extLst>
          </xdr:cNvPr>
          <xdr:cNvCxnSpPr/>
        </xdr:nvCxnSpPr>
        <xdr:spPr>
          <a:xfrm flipH="1">
            <a:off x="6114959" y="33282719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" name="Straight Connector 315">
            <a:extLst>
              <a:ext uri="{FF2B5EF4-FFF2-40B4-BE49-F238E27FC236}">
                <a16:creationId xmlns:a16="http://schemas.microsoft.com/office/drawing/2014/main" id="{0D41C50F-BC65-31E7-DC7F-C821B0E7A7B5}"/>
              </a:ext>
            </a:extLst>
          </xdr:cNvPr>
          <xdr:cNvCxnSpPr/>
        </xdr:nvCxnSpPr>
        <xdr:spPr>
          <a:xfrm>
            <a:off x="2331833" y="33592948"/>
            <a:ext cx="38952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" name="Straight Connector 323">
            <a:extLst>
              <a:ext uri="{FF2B5EF4-FFF2-40B4-BE49-F238E27FC236}">
                <a16:creationId xmlns:a16="http://schemas.microsoft.com/office/drawing/2014/main" id="{243294E9-8865-4940-9802-3B6156CFDDC0}"/>
              </a:ext>
            </a:extLst>
          </xdr:cNvPr>
          <xdr:cNvCxnSpPr/>
        </xdr:nvCxnSpPr>
        <xdr:spPr>
          <a:xfrm flipH="1">
            <a:off x="2369200" y="33562106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" name="Straight Connector 327">
            <a:extLst>
              <a:ext uri="{FF2B5EF4-FFF2-40B4-BE49-F238E27FC236}">
                <a16:creationId xmlns:a16="http://schemas.microsoft.com/office/drawing/2014/main" id="{EF94FE03-416C-425E-8E7B-C894844B84FF}"/>
              </a:ext>
            </a:extLst>
          </xdr:cNvPr>
          <xdr:cNvCxnSpPr/>
        </xdr:nvCxnSpPr>
        <xdr:spPr>
          <a:xfrm flipH="1">
            <a:off x="6114959" y="33562106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" name="Straight Connector 331">
            <a:extLst>
              <a:ext uri="{FF2B5EF4-FFF2-40B4-BE49-F238E27FC236}">
                <a16:creationId xmlns:a16="http://schemas.microsoft.com/office/drawing/2014/main" id="{D1A2D85C-2F4F-4CFD-BEAF-C926515559CA}"/>
              </a:ext>
            </a:extLst>
          </xdr:cNvPr>
          <xdr:cNvCxnSpPr/>
        </xdr:nvCxnSpPr>
        <xdr:spPr>
          <a:xfrm>
            <a:off x="8024396" y="31601515"/>
            <a:ext cx="0" cy="178680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" name="Straight Connector 332">
            <a:extLst>
              <a:ext uri="{FF2B5EF4-FFF2-40B4-BE49-F238E27FC236}">
                <a16:creationId xmlns:a16="http://schemas.microsoft.com/office/drawing/2014/main" id="{15910DBA-7CCD-4FEC-8526-11248DB80E31}"/>
              </a:ext>
            </a:extLst>
          </xdr:cNvPr>
          <xdr:cNvCxnSpPr/>
        </xdr:nvCxnSpPr>
        <xdr:spPr>
          <a:xfrm flipH="1">
            <a:off x="7987030" y="33282725"/>
            <a:ext cx="70061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" name="Straight Connector 413">
            <a:extLst>
              <a:ext uri="{FF2B5EF4-FFF2-40B4-BE49-F238E27FC236}">
                <a16:creationId xmlns:a16="http://schemas.microsoft.com/office/drawing/2014/main" id="{A93D95C5-6F9F-B081-F072-8E286A10CDBE}"/>
              </a:ext>
            </a:extLst>
          </xdr:cNvPr>
          <xdr:cNvCxnSpPr/>
        </xdr:nvCxnSpPr>
        <xdr:spPr>
          <a:xfrm>
            <a:off x="6973120" y="26923429"/>
            <a:ext cx="97187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9" name="Straight Connector 418">
            <a:extLst>
              <a:ext uri="{FF2B5EF4-FFF2-40B4-BE49-F238E27FC236}">
                <a16:creationId xmlns:a16="http://schemas.microsoft.com/office/drawing/2014/main" id="{D600F053-9416-7725-4561-65F97996DAA3}"/>
              </a:ext>
            </a:extLst>
          </xdr:cNvPr>
          <xdr:cNvCxnSpPr/>
        </xdr:nvCxnSpPr>
        <xdr:spPr>
          <a:xfrm>
            <a:off x="8075782" y="26923429"/>
            <a:ext cx="58563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8" name="Straight Connector 427">
            <a:extLst>
              <a:ext uri="{FF2B5EF4-FFF2-40B4-BE49-F238E27FC236}">
                <a16:creationId xmlns:a16="http://schemas.microsoft.com/office/drawing/2014/main" id="{85124285-F03B-2984-ACDB-E47724FF3C36}"/>
              </a:ext>
            </a:extLst>
          </xdr:cNvPr>
          <xdr:cNvCxnSpPr/>
        </xdr:nvCxnSpPr>
        <xdr:spPr>
          <a:xfrm>
            <a:off x="8586687" y="26851924"/>
            <a:ext cx="0" cy="615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9" name="Straight Connector 428">
            <a:extLst>
              <a:ext uri="{FF2B5EF4-FFF2-40B4-BE49-F238E27FC236}">
                <a16:creationId xmlns:a16="http://schemas.microsoft.com/office/drawing/2014/main" id="{28520435-BFD0-4B6A-9F79-90A15C0C6D00}"/>
              </a:ext>
            </a:extLst>
          </xdr:cNvPr>
          <xdr:cNvCxnSpPr/>
        </xdr:nvCxnSpPr>
        <xdr:spPr>
          <a:xfrm flipH="1">
            <a:off x="8543028" y="26889325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2" name="Straight Connector 431">
            <a:extLst>
              <a:ext uri="{FF2B5EF4-FFF2-40B4-BE49-F238E27FC236}">
                <a16:creationId xmlns:a16="http://schemas.microsoft.com/office/drawing/2014/main" id="{81C5808B-73CC-4D3A-9B5E-069EE53C2387}"/>
              </a:ext>
            </a:extLst>
          </xdr:cNvPr>
          <xdr:cNvCxnSpPr/>
        </xdr:nvCxnSpPr>
        <xdr:spPr>
          <a:xfrm>
            <a:off x="8066439" y="27680345"/>
            <a:ext cx="9251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3" name="Straight Connector 432">
            <a:extLst>
              <a:ext uri="{FF2B5EF4-FFF2-40B4-BE49-F238E27FC236}">
                <a16:creationId xmlns:a16="http://schemas.microsoft.com/office/drawing/2014/main" id="{DA655563-0C35-4396-8C92-376E569079C8}"/>
              </a:ext>
            </a:extLst>
          </xdr:cNvPr>
          <xdr:cNvCxnSpPr/>
        </xdr:nvCxnSpPr>
        <xdr:spPr>
          <a:xfrm flipH="1">
            <a:off x="8543028" y="27646241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9" name="Straight Connector 438">
            <a:extLst>
              <a:ext uri="{FF2B5EF4-FFF2-40B4-BE49-F238E27FC236}">
                <a16:creationId xmlns:a16="http://schemas.microsoft.com/office/drawing/2014/main" id="{165064CF-AA3D-4B7E-DBB2-5970528D9D20}"/>
              </a:ext>
            </a:extLst>
          </xdr:cNvPr>
          <xdr:cNvCxnSpPr/>
        </xdr:nvCxnSpPr>
        <xdr:spPr>
          <a:xfrm>
            <a:off x="8916870" y="27597545"/>
            <a:ext cx="0" cy="40396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4" name="Straight Connector 443">
            <a:extLst>
              <a:ext uri="{FF2B5EF4-FFF2-40B4-BE49-F238E27FC236}">
                <a16:creationId xmlns:a16="http://schemas.microsoft.com/office/drawing/2014/main" id="{34914975-6609-4796-BE34-D75357091DCF}"/>
              </a:ext>
            </a:extLst>
          </xdr:cNvPr>
          <xdr:cNvCxnSpPr/>
        </xdr:nvCxnSpPr>
        <xdr:spPr>
          <a:xfrm flipH="1">
            <a:off x="8873213" y="27646241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5" name="Straight Connector 444">
            <a:extLst>
              <a:ext uri="{FF2B5EF4-FFF2-40B4-BE49-F238E27FC236}">
                <a16:creationId xmlns:a16="http://schemas.microsoft.com/office/drawing/2014/main" id="{157AB6D1-6629-4FE4-A481-5DD175D049E9}"/>
              </a:ext>
            </a:extLst>
          </xdr:cNvPr>
          <xdr:cNvCxnSpPr/>
        </xdr:nvCxnSpPr>
        <xdr:spPr>
          <a:xfrm>
            <a:off x="8052421" y="29626319"/>
            <a:ext cx="6090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0" name="Straight Connector 639">
            <a:extLst>
              <a:ext uri="{FF2B5EF4-FFF2-40B4-BE49-F238E27FC236}">
                <a16:creationId xmlns:a16="http://schemas.microsoft.com/office/drawing/2014/main" id="{3583C72C-20C3-4841-B383-8C76C5486046}"/>
              </a:ext>
            </a:extLst>
          </xdr:cNvPr>
          <xdr:cNvCxnSpPr/>
        </xdr:nvCxnSpPr>
        <xdr:spPr>
          <a:xfrm flipH="1">
            <a:off x="8543041" y="29592215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6" name="Straight Connector 645">
            <a:extLst>
              <a:ext uri="{FF2B5EF4-FFF2-40B4-BE49-F238E27FC236}">
                <a16:creationId xmlns:a16="http://schemas.microsoft.com/office/drawing/2014/main" id="{475E9126-A9B5-4A00-80FD-DF8367A532E8}"/>
              </a:ext>
            </a:extLst>
          </xdr:cNvPr>
          <xdr:cNvCxnSpPr/>
        </xdr:nvCxnSpPr>
        <xdr:spPr>
          <a:xfrm>
            <a:off x="8066435" y="31577173"/>
            <a:ext cx="9251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7" name="Straight Connector 646">
            <a:extLst>
              <a:ext uri="{FF2B5EF4-FFF2-40B4-BE49-F238E27FC236}">
                <a16:creationId xmlns:a16="http://schemas.microsoft.com/office/drawing/2014/main" id="{73960277-46E1-4E93-BB39-824DBA99B73E}"/>
              </a:ext>
            </a:extLst>
          </xdr:cNvPr>
          <xdr:cNvCxnSpPr/>
        </xdr:nvCxnSpPr>
        <xdr:spPr>
          <a:xfrm flipH="1">
            <a:off x="8543024" y="31543069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48" name="Straight Connector 647">
            <a:extLst>
              <a:ext uri="{FF2B5EF4-FFF2-40B4-BE49-F238E27FC236}">
                <a16:creationId xmlns:a16="http://schemas.microsoft.com/office/drawing/2014/main" id="{ECDA8824-0DBB-470E-9C41-77ABC4AE9584}"/>
              </a:ext>
            </a:extLst>
          </xdr:cNvPr>
          <xdr:cNvCxnSpPr/>
        </xdr:nvCxnSpPr>
        <xdr:spPr>
          <a:xfrm flipH="1">
            <a:off x="8873209" y="31543069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0" name="Straight Connector 649">
            <a:extLst>
              <a:ext uri="{FF2B5EF4-FFF2-40B4-BE49-F238E27FC236}">
                <a16:creationId xmlns:a16="http://schemas.microsoft.com/office/drawing/2014/main" id="{AFEEEAF3-C33D-45AB-9CD9-E64E4AFB5CF7}"/>
              </a:ext>
            </a:extLst>
          </xdr:cNvPr>
          <xdr:cNvCxnSpPr/>
        </xdr:nvCxnSpPr>
        <xdr:spPr>
          <a:xfrm>
            <a:off x="8091404" y="32920536"/>
            <a:ext cx="57001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1" name="Straight Connector 650">
            <a:extLst>
              <a:ext uri="{FF2B5EF4-FFF2-40B4-BE49-F238E27FC236}">
                <a16:creationId xmlns:a16="http://schemas.microsoft.com/office/drawing/2014/main" id="{9349DC25-58A6-4C84-B9B5-21D86D47B03B}"/>
              </a:ext>
            </a:extLst>
          </xdr:cNvPr>
          <xdr:cNvCxnSpPr/>
        </xdr:nvCxnSpPr>
        <xdr:spPr>
          <a:xfrm flipH="1">
            <a:off x="8543032" y="32892853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4" name="Straight Connector 653">
            <a:extLst>
              <a:ext uri="{FF2B5EF4-FFF2-40B4-BE49-F238E27FC236}">
                <a16:creationId xmlns:a16="http://schemas.microsoft.com/office/drawing/2014/main" id="{83DC6B1E-0874-4ABB-8580-DB1D2FD3E2D4}"/>
              </a:ext>
            </a:extLst>
          </xdr:cNvPr>
          <xdr:cNvCxnSpPr/>
        </xdr:nvCxnSpPr>
        <xdr:spPr>
          <a:xfrm>
            <a:off x="6185020" y="32920538"/>
            <a:ext cx="1755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6" name="Straight Connector 655">
            <a:extLst>
              <a:ext uri="{FF2B5EF4-FFF2-40B4-BE49-F238E27FC236}">
                <a16:creationId xmlns:a16="http://schemas.microsoft.com/office/drawing/2014/main" id="{4A9D81B1-8B7D-41C6-86ED-CBFF8FB0707D}"/>
              </a:ext>
            </a:extLst>
          </xdr:cNvPr>
          <xdr:cNvCxnSpPr/>
        </xdr:nvCxnSpPr>
        <xdr:spPr>
          <a:xfrm>
            <a:off x="755625" y="29327449"/>
            <a:ext cx="3675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7" name="Straight Connector 656">
            <a:extLst>
              <a:ext uri="{FF2B5EF4-FFF2-40B4-BE49-F238E27FC236}">
                <a16:creationId xmlns:a16="http://schemas.microsoft.com/office/drawing/2014/main" id="{02C52AB3-C48F-409D-9F55-82159468F337}"/>
              </a:ext>
            </a:extLst>
          </xdr:cNvPr>
          <xdr:cNvCxnSpPr/>
        </xdr:nvCxnSpPr>
        <xdr:spPr>
          <a:xfrm flipH="1">
            <a:off x="783649" y="29293354"/>
            <a:ext cx="76350" cy="730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9" name="Straight Connector 658">
            <a:extLst>
              <a:ext uri="{FF2B5EF4-FFF2-40B4-BE49-F238E27FC236}">
                <a16:creationId xmlns:a16="http://schemas.microsoft.com/office/drawing/2014/main" id="{2083C532-BDA7-4817-9566-27F4E03FC52A}"/>
              </a:ext>
            </a:extLst>
          </xdr:cNvPr>
          <xdr:cNvCxnSpPr/>
        </xdr:nvCxnSpPr>
        <xdr:spPr>
          <a:xfrm>
            <a:off x="1467386" y="31637237"/>
            <a:ext cx="0" cy="12215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0" name="Straight Connector 659">
            <a:extLst>
              <a:ext uri="{FF2B5EF4-FFF2-40B4-BE49-F238E27FC236}">
                <a16:creationId xmlns:a16="http://schemas.microsoft.com/office/drawing/2014/main" id="{9839780C-41A8-4647-BF94-5980E421D98A}"/>
              </a:ext>
            </a:extLst>
          </xdr:cNvPr>
          <xdr:cNvCxnSpPr/>
        </xdr:nvCxnSpPr>
        <xdr:spPr>
          <a:xfrm>
            <a:off x="1467385" y="32988723"/>
            <a:ext cx="0" cy="3947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1" name="Straight Connector 660">
            <a:extLst>
              <a:ext uri="{FF2B5EF4-FFF2-40B4-BE49-F238E27FC236}">
                <a16:creationId xmlns:a16="http://schemas.microsoft.com/office/drawing/2014/main" id="{E839C05B-8AC7-49AD-9C8A-343C86526EF5}"/>
              </a:ext>
            </a:extLst>
          </xdr:cNvPr>
          <xdr:cNvCxnSpPr/>
        </xdr:nvCxnSpPr>
        <xdr:spPr>
          <a:xfrm flipH="1">
            <a:off x="1430012" y="33282717"/>
            <a:ext cx="76350" cy="666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74" name="Group 473">
            <a:extLst>
              <a:ext uri="{FF2B5EF4-FFF2-40B4-BE49-F238E27FC236}">
                <a16:creationId xmlns:a16="http://schemas.microsoft.com/office/drawing/2014/main" id="{1BE35B43-27F9-4F41-8D94-9261F9B46100}"/>
              </a:ext>
            </a:extLst>
          </xdr:cNvPr>
          <xdr:cNvGrpSpPr/>
        </xdr:nvGrpSpPr>
        <xdr:grpSpPr>
          <a:xfrm>
            <a:off x="4185222" y="29558131"/>
            <a:ext cx="217493" cy="209374"/>
            <a:chOff x="10263188" y="252188663"/>
            <a:chExt cx="214312" cy="214312"/>
          </a:xfrm>
        </xdr:grpSpPr>
        <xdr:sp macro="" textlink="">
          <xdr:nvSpPr>
            <xdr:cNvPr id="478" name="Oval 477">
              <a:extLst>
                <a:ext uri="{FF2B5EF4-FFF2-40B4-BE49-F238E27FC236}">
                  <a16:creationId xmlns:a16="http://schemas.microsoft.com/office/drawing/2014/main" id="{EDD229BB-242A-1573-CD53-D37AFB99C9F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79" name="Straight Connector 478">
              <a:extLst>
                <a:ext uri="{FF2B5EF4-FFF2-40B4-BE49-F238E27FC236}">
                  <a16:creationId xmlns:a16="http://schemas.microsoft.com/office/drawing/2014/main" id="{0C8F728F-518A-4BA9-9ED9-503F5AAFA0B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83" name="Straight Connector 482">
              <a:extLst>
                <a:ext uri="{FF2B5EF4-FFF2-40B4-BE49-F238E27FC236}">
                  <a16:creationId xmlns:a16="http://schemas.microsoft.com/office/drawing/2014/main" id="{4A9253B0-6134-2E81-7782-BFB11CF6DB8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93" name="Group 492">
            <a:extLst>
              <a:ext uri="{FF2B5EF4-FFF2-40B4-BE49-F238E27FC236}">
                <a16:creationId xmlns:a16="http://schemas.microsoft.com/office/drawing/2014/main" id="{0211A9C0-68E9-4E1E-88F5-CB799A7D01C2}"/>
              </a:ext>
            </a:extLst>
          </xdr:cNvPr>
          <xdr:cNvGrpSpPr/>
        </xdr:nvGrpSpPr>
        <xdr:grpSpPr>
          <a:xfrm>
            <a:off x="4029470" y="30912787"/>
            <a:ext cx="217493" cy="202952"/>
            <a:chOff x="10263188" y="252188663"/>
            <a:chExt cx="214312" cy="214312"/>
          </a:xfrm>
        </xdr:grpSpPr>
        <xdr:sp macro="" textlink="">
          <xdr:nvSpPr>
            <xdr:cNvPr id="501" name="Oval 500">
              <a:extLst>
                <a:ext uri="{FF2B5EF4-FFF2-40B4-BE49-F238E27FC236}">
                  <a16:creationId xmlns:a16="http://schemas.microsoft.com/office/drawing/2014/main" id="{0A1914C5-9A3A-8D99-CD0D-42AFBE0395C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06" name="Straight Connector 505">
              <a:extLst>
                <a:ext uri="{FF2B5EF4-FFF2-40B4-BE49-F238E27FC236}">
                  <a16:creationId xmlns:a16="http://schemas.microsoft.com/office/drawing/2014/main" id="{B581CB45-8768-B795-4FB5-E13738B3C52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12" name="Straight Connector 511">
              <a:extLst>
                <a:ext uri="{FF2B5EF4-FFF2-40B4-BE49-F238E27FC236}">
                  <a16:creationId xmlns:a16="http://schemas.microsoft.com/office/drawing/2014/main" id="{CE282FE2-D512-2462-81DB-5C634928298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19" name="Group 518">
            <a:extLst>
              <a:ext uri="{FF2B5EF4-FFF2-40B4-BE49-F238E27FC236}">
                <a16:creationId xmlns:a16="http://schemas.microsoft.com/office/drawing/2014/main" id="{1020BA69-CDBE-4C13-8960-1F2547266794}"/>
              </a:ext>
            </a:extLst>
          </xdr:cNvPr>
          <xdr:cNvGrpSpPr/>
        </xdr:nvGrpSpPr>
        <xdr:grpSpPr>
          <a:xfrm>
            <a:off x="5836151" y="29376154"/>
            <a:ext cx="217493" cy="202952"/>
            <a:chOff x="10263188" y="252188663"/>
            <a:chExt cx="214312" cy="214312"/>
          </a:xfrm>
        </xdr:grpSpPr>
        <xdr:sp macro="" textlink="">
          <xdr:nvSpPr>
            <xdr:cNvPr id="520" name="Oval 519">
              <a:extLst>
                <a:ext uri="{FF2B5EF4-FFF2-40B4-BE49-F238E27FC236}">
                  <a16:creationId xmlns:a16="http://schemas.microsoft.com/office/drawing/2014/main" id="{DEF8388C-087E-7646-E362-EB8416E176B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21" name="Straight Connector 520">
              <a:extLst>
                <a:ext uri="{FF2B5EF4-FFF2-40B4-BE49-F238E27FC236}">
                  <a16:creationId xmlns:a16="http://schemas.microsoft.com/office/drawing/2014/main" id="{06467F18-E1E3-E901-1943-10832BC6D57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24" name="Straight Connector 523">
              <a:extLst>
                <a:ext uri="{FF2B5EF4-FFF2-40B4-BE49-F238E27FC236}">
                  <a16:creationId xmlns:a16="http://schemas.microsoft.com/office/drawing/2014/main" id="{496D0559-CAEF-A4AB-4215-19CF44F6697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25" name="Group 524">
            <a:extLst>
              <a:ext uri="{FF2B5EF4-FFF2-40B4-BE49-F238E27FC236}">
                <a16:creationId xmlns:a16="http://schemas.microsoft.com/office/drawing/2014/main" id="{EE7F2E42-7E98-4D7D-A0C9-C809AE9D7AFB}"/>
              </a:ext>
            </a:extLst>
          </xdr:cNvPr>
          <xdr:cNvGrpSpPr/>
        </xdr:nvGrpSpPr>
        <xdr:grpSpPr>
          <a:xfrm>
            <a:off x="4661818" y="29535330"/>
            <a:ext cx="217493" cy="202952"/>
            <a:chOff x="10263188" y="252188663"/>
            <a:chExt cx="214312" cy="214312"/>
          </a:xfrm>
        </xdr:grpSpPr>
        <xdr:sp macro="" textlink="">
          <xdr:nvSpPr>
            <xdr:cNvPr id="583" name="Oval 582">
              <a:extLst>
                <a:ext uri="{FF2B5EF4-FFF2-40B4-BE49-F238E27FC236}">
                  <a16:creationId xmlns:a16="http://schemas.microsoft.com/office/drawing/2014/main" id="{AAD0768D-4D45-A085-CFE8-D479C3450BA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588" name="Straight Connector 587">
              <a:extLst>
                <a:ext uri="{FF2B5EF4-FFF2-40B4-BE49-F238E27FC236}">
                  <a16:creationId xmlns:a16="http://schemas.microsoft.com/office/drawing/2014/main" id="{C57AD209-3178-8CD5-68F1-5F71C332F5F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591" name="Straight Connector 590">
              <a:extLst>
                <a:ext uri="{FF2B5EF4-FFF2-40B4-BE49-F238E27FC236}">
                  <a16:creationId xmlns:a16="http://schemas.microsoft.com/office/drawing/2014/main" id="{F68FEACB-C430-05FD-C75B-2613881FDB3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94" name="Group 593">
            <a:extLst>
              <a:ext uri="{FF2B5EF4-FFF2-40B4-BE49-F238E27FC236}">
                <a16:creationId xmlns:a16="http://schemas.microsoft.com/office/drawing/2014/main" id="{F84175A7-0BCD-4F64-83CB-4E9BD35288E0}"/>
              </a:ext>
            </a:extLst>
          </xdr:cNvPr>
          <xdr:cNvGrpSpPr/>
        </xdr:nvGrpSpPr>
        <xdr:grpSpPr>
          <a:xfrm>
            <a:off x="4340973" y="28983048"/>
            <a:ext cx="217493" cy="206199"/>
            <a:chOff x="10263188" y="252188663"/>
            <a:chExt cx="214312" cy="214312"/>
          </a:xfrm>
        </xdr:grpSpPr>
        <xdr:sp macro="" textlink="">
          <xdr:nvSpPr>
            <xdr:cNvPr id="602" name="Oval 601">
              <a:extLst>
                <a:ext uri="{FF2B5EF4-FFF2-40B4-BE49-F238E27FC236}">
                  <a16:creationId xmlns:a16="http://schemas.microsoft.com/office/drawing/2014/main" id="{E763B87B-A9C7-483F-85BC-9EA891FE297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03" name="Straight Connector 602">
              <a:extLst>
                <a:ext uri="{FF2B5EF4-FFF2-40B4-BE49-F238E27FC236}">
                  <a16:creationId xmlns:a16="http://schemas.microsoft.com/office/drawing/2014/main" id="{E0ED98A0-3E16-CB69-AA17-6950EAD1C96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04" name="Straight Connector 603">
              <a:extLst>
                <a:ext uri="{FF2B5EF4-FFF2-40B4-BE49-F238E27FC236}">
                  <a16:creationId xmlns:a16="http://schemas.microsoft.com/office/drawing/2014/main" id="{4E84EF3C-6731-C975-ADFB-519DCFB5AF1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16" name="Group 615">
            <a:extLst>
              <a:ext uri="{FF2B5EF4-FFF2-40B4-BE49-F238E27FC236}">
                <a16:creationId xmlns:a16="http://schemas.microsoft.com/office/drawing/2014/main" id="{49EE0957-5F51-4D00-A4D9-A681E9FD0453}"/>
              </a:ext>
            </a:extLst>
          </xdr:cNvPr>
          <xdr:cNvGrpSpPr/>
        </xdr:nvGrpSpPr>
        <xdr:grpSpPr>
          <a:xfrm>
            <a:off x="2113745" y="32780831"/>
            <a:ext cx="223782" cy="209374"/>
            <a:chOff x="10263188" y="252188663"/>
            <a:chExt cx="214312" cy="214312"/>
          </a:xfrm>
        </xdr:grpSpPr>
        <xdr:sp macro="" textlink="">
          <xdr:nvSpPr>
            <xdr:cNvPr id="617" name="Oval 616">
              <a:extLst>
                <a:ext uri="{FF2B5EF4-FFF2-40B4-BE49-F238E27FC236}">
                  <a16:creationId xmlns:a16="http://schemas.microsoft.com/office/drawing/2014/main" id="{47016ED1-635C-B8B0-8687-242D7B38753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20" name="Straight Connector 619">
              <a:extLst>
                <a:ext uri="{FF2B5EF4-FFF2-40B4-BE49-F238E27FC236}">
                  <a16:creationId xmlns:a16="http://schemas.microsoft.com/office/drawing/2014/main" id="{F984653D-A181-184F-7928-25F70E47114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1" name="Straight Connector 620">
              <a:extLst>
                <a:ext uri="{FF2B5EF4-FFF2-40B4-BE49-F238E27FC236}">
                  <a16:creationId xmlns:a16="http://schemas.microsoft.com/office/drawing/2014/main" id="{AF4383D1-1B9E-92D2-0100-5CCE7E8440A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2" name="Group 621">
            <a:extLst>
              <a:ext uri="{FF2B5EF4-FFF2-40B4-BE49-F238E27FC236}">
                <a16:creationId xmlns:a16="http://schemas.microsoft.com/office/drawing/2014/main" id="{62671E2D-E1A9-4750-BBB3-8E07AAC63835}"/>
              </a:ext>
            </a:extLst>
          </xdr:cNvPr>
          <xdr:cNvGrpSpPr/>
        </xdr:nvGrpSpPr>
        <xdr:grpSpPr>
          <a:xfrm>
            <a:off x="6203703" y="32771090"/>
            <a:ext cx="217493" cy="209374"/>
            <a:chOff x="10263188" y="252188663"/>
            <a:chExt cx="214312" cy="214312"/>
          </a:xfrm>
        </xdr:grpSpPr>
        <xdr:sp macro="" textlink="">
          <xdr:nvSpPr>
            <xdr:cNvPr id="624" name="Oval 623">
              <a:extLst>
                <a:ext uri="{FF2B5EF4-FFF2-40B4-BE49-F238E27FC236}">
                  <a16:creationId xmlns:a16="http://schemas.microsoft.com/office/drawing/2014/main" id="{E2E0DE9E-A5ED-EC3B-1379-4F423D42B6C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25" name="Straight Connector 624">
              <a:extLst>
                <a:ext uri="{FF2B5EF4-FFF2-40B4-BE49-F238E27FC236}">
                  <a16:creationId xmlns:a16="http://schemas.microsoft.com/office/drawing/2014/main" id="{8159B39A-244A-7D78-3317-606E753F24D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27" name="Straight Connector 626">
              <a:extLst>
                <a:ext uri="{FF2B5EF4-FFF2-40B4-BE49-F238E27FC236}">
                  <a16:creationId xmlns:a16="http://schemas.microsoft.com/office/drawing/2014/main" id="{088D9C1D-6B63-CCED-9BF2-7E2394CC3E9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28" name="Group 627">
            <a:extLst>
              <a:ext uri="{FF2B5EF4-FFF2-40B4-BE49-F238E27FC236}">
                <a16:creationId xmlns:a16="http://schemas.microsoft.com/office/drawing/2014/main" id="{230A7549-60F3-48DC-B8DA-D94A6591FDCA}"/>
              </a:ext>
            </a:extLst>
          </xdr:cNvPr>
          <xdr:cNvGrpSpPr/>
        </xdr:nvGrpSpPr>
        <xdr:grpSpPr>
          <a:xfrm>
            <a:off x="2067038" y="31630738"/>
            <a:ext cx="217493" cy="202952"/>
            <a:chOff x="10263188" y="252188663"/>
            <a:chExt cx="214312" cy="214312"/>
          </a:xfrm>
        </xdr:grpSpPr>
        <xdr:sp macro="" textlink="">
          <xdr:nvSpPr>
            <xdr:cNvPr id="630" name="Oval 629">
              <a:extLst>
                <a:ext uri="{FF2B5EF4-FFF2-40B4-BE49-F238E27FC236}">
                  <a16:creationId xmlns:a16="http://schemas.microsoft.com/office/drawing/2014/main" id="{3CB5A40B-268E-EE1D-4326-DAA7996FD24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35" name="Straight Connector 634">
              <a:extLst>
                <a:ext uri="{FF2B5EF4-FFF2-40B4-BE49-F238E27FC236}">
                  <a16:creationId xmlns:a16="http://schemas.microsoft.com/office/drawing/2014/main" id="{FF12E152-FE46-8D7D-500F-ADBB9A45CB0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1" name="Straight Connector 640">
              <a:extLst>
                <a:ext uri="{FF2B5EF4-FFF2-40B4-BE49-F238E27FC236}">
                  <a16:creationId xmlns:a16="http://schemas.microsoft.com/office/drawing/2014/main" id="{F5B58444-0F8B-89F9-5A55-DFD51095894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42" name="Group 641">
            <a:extLst>
              <a:ext uri="{FF2B5EF4-FFF2-40B4-BE49-F238E27FC236}">
                <a16:creationId xmlns:a16="http://schemas.microsoft.com/office/drawing/2014/main" id="{4E60120B-6E3D-4475-A71C-637E06506CA9}"/>
              </a:ext>
            </a:extLst>
          </xdr:cNvPr>
          <xdr:cNvGrpSpPr/>
        </xdr:nvGrpSpPr>
        <xdr:grpSpPr>
          <a:xfrm>
            <a:off x="1185525" y="31471562"/>
            <a:ext cx="217493" cy="202952"/>
            <a:chOff x="10263188" y="252188663"/>
            <a:chExt cx="214312" cy="214312"/>
          </a:xfrm>
        </xdr:grpSpPr>
        <xdr:sp macro="" textlink="">
          <xdr:nvSpPr>
            <xdr:cNvPr id="643" name="Oval 642">
              <a:extLst>
                <a:ext uri="{FF2B5EF4-FFF2-40B4-BE49-F238E27FC236}">
                  <a16:creationId xmlns:a16="http://schemas.microsoft.com/office/drawing/2014/main" id="{C91930F6-27B0-B984-AA6D-B6C37761B44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44" name="Straight Connector 643">
              <a:extLst>
                <a:ext uri="{FF2B5EF4-FFF2-40B4-BE49-F238E27FC236}">
                  <a16:creationId xmlns:a16="http://schemas.microsoft.com/office/drawing/2014/main" id="{52354AF0-B644-909A-315A-D9E8A5306BE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45" name="Straight Connector 644">
              <a:extLst>
                <a:ext uri="{FF2B5EF4-FFF2-40B4-BE49-F238E27FC236}">
                  <a16:creationId xmlns:a16="http://schemas.microsoft.com/office/drawing/2014/main" id="{C7131CC6-73C1-1DFA-66C7-06CDD2DD8F4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49" name="Group 648">
            <a:extLst>
              <a:ext uri="{FF2B5EF4-FFF2-40B4-BE49-F238E27FC236}">
                <a16:creationId xmlns:a16="http://schemas.microsoft.com/office/drawing/2014/main" id="{CDD52BEF-C649-4DD8-AEE3-17B5E1B8A3CF}"/>
              </a:ext>
            </a:extLst>
          </xdr:cNvPr>
          <xdr:cNvGrpSpPr/>
        </xdr:nvGrpSpPr>
        <xdr:grpSpPr>
          <a:xfrm>
            <a:off x="920729" y="30276083"/>
            <a:ext cx="217493" cy="209374"/>
            <a:chOff x="10263188" y="252188663"/>
            <a:chExt cx="214312" cy="214312"/>
          </a:xfrm>
        </xdr:grpSpPr>
        <xdr:sp macro="" textlink="">
          <xdr:nvSpPr>
            <xdr:cNvPr id="652" name="Oval 651">
              <a:extLst>
                <a:ext uri="{FF2B5EF4-FFF2-40B4-BE49-F238E27FC236}">
                  <a16:creationId xmlns:a16="http://schemas.microsoft.com/office/drawing/2014/main" id="{71134A63-6CC2-E0B6-5A97-12ECC8E0E0A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53" name="Straight Connector 652">
              <a:extLst>
                <a:ext uri="{FF2B5EF4-FFF2-40B4-BE49-F238E27FC236}">
                  <a16:creationId xmlns:a16="http://schemas.microsoft.com/office/drawing/2014/main" id="{AC60ADA0-A71E-37A4-A732-A4CA9839F3E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55" name="Straight Connector 654">
              <a:extLst>
                <a:ext uri="{FF2B5EF4-FFF2-40B4-BE49-F238E27FC236}">
                  <a16:creationId xmlns:a16="http://schemas.microsoft.com/office/drawing/2014/main" id="{C27526F5-61F3-7E64-B453-C248871F515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58" name="Group 657">
            <a:extLst>
              <a:ext uri="{FF2B5EF4-FFF2-40B4-BE49-F238E27FC236}">
                <a16:creationId xmlns:a16="http://schemas.microsoft.com/office/drawing/2014/main" id="{D3E65981-355C-4DCA-A318-C45CBAEDA6EF}"/>
              </a:ext>
            </a:extLst>
          </xdr:cNvPr>
          <xdr:cNvGrpSpPr/>
        </xdr:nvGrpSpPr>
        <xdr:grpSpPr>
          <a:xfrm>
            <a:off x="1011090" y="28060463"/>
            <a:ext cx="217493" cy="209374"/>
            <a:chOff x="10263188" y="252188663"/>
            <a:chExt cx="214312" cy="214312"/>
          </a:xfrm>
        </xdr:grpSpPr>
        <xdr:sp macro="" textlink="">
          <xdr:nvSpPr>
            <xdr:cNvPr id="662" name="Oval 661">
              <a:extLst>
                <a:ext uri="{FF2B5EF4-FFF2-40B4-BE49-F238E27FC236}">
                  <a16:creationId xmlns:a16="http://schemas.microsoft.com/office/drawing/2014/main" id="{BB3C3B5B-C68C-BACB-0C43-5EAD46AB95B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63" name="Straight Connector 662">
              <a:extLst>
                <a:ext uri="{FF2B5EF4-FFF2-40B4-BE49-F238E27FC236}">
                  <a16:creationId xmlns:a16="http://schemas.microsoft.com/office/drawing/2014/main" id="{764D7E64-AB10-9D7C-C5A7-327819A9D2E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64" name="Straight Connector 663">
              <a:extLst>
                <a:ext uri="{FF2B5EF4-FFF2-40B4-BE49-F238E27FC236}">
                  <a16:creationId xmlns:a16="http://schemas.microsoft.com/office/drawing/2014/main" id="{55369EC1-1037-AA2D-E470-3DFA4E841D2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65" name="Group 664">
            <a:extLst>
              <a:ext uri="{FF2B5EF4-FFF2-40B4-BE49-F238E27FC236}">
                <a16:creationId xmlns:a16="http://schemas.microsoft.com/office/drawing/2014/main" id="{7B560B33-0B3B-46EE-9CC9-A6CBB5D515F3}"/>
              </a:ext>
            </a:extLst>
          </xdr:cNvPr>
          <xdr:cNvGrpSpPr/>
        </xdr:nvGrpSpPr>
        <xdr:grpSpPr>
          <a:xfrm>
            <a:off x="1176183" y="26871405"/>
            <a:ext cx="217493" cy="202952"/>
            <a:chOff x="10263188" y="252188663"/>
            <a:chExt cx="214312" cy="214312"/>
          </a:xfrm>
        </xdr:grpSpPr>
        <xdr:sp macro="" textlink="">
          <xdr:nvSpPr>
            <xdr:cNvPr id="666" name="Oval 665">
              <a:extLst>
                <a:ext uri="{FF2B5EF4-FFF2-40B4-BE49-F238E27FC236}">
                  <a16:creationId xmlns:a16="http://schemas.microsoft.com/office/drawing/2014/main" id="{5232DC97-500C-DC79-1811-F6977C1CF54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67" name="Straight Connector 666">
              <a:extLst>
                <a:ext uri="{FF2B5EF4-FFF2-40B4-BE49-F238E27FC236}">
                  <a16:creationId xmlns:a16="http://schemas.microsoft.com/office/drawing/2014/main" id="{A14F1296-86DA-7BB3-A580-9FA6C45B743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68" name="Straight Connector 667">
              <a:extLst>
                <a:ext uri="{FF2B5EF4-FFF2-40B4-BE49-F238E27FC236}">
                  <a16:creationId xmlns:a16="http://schemas.microsoft.com/office/drawing/2014/main" id="{0CA6410F-1F19-9870-54E0-1DDDDFEA55A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69" name="Group 668">
            <a:extLst>
              <a:ext uri="{FF2B5EF4-FFF2-40B4-BE49-F238E27FC236}">
                <a16:creationId xmlns:a16="http://schemas.microsoft.com/office/drawing/2014/main" id="{75120BD7-C69A-42C8-ACCD-5798A4D88CDB}"/>
              </a:ext>
            </a:extLst>
          </xdr:cNvPr>
          <xdr:cNvGrpSpPr/>
        </xdr:nvGrpSpPr>
        <xdr:grpSpPr>
          <a:xfrm>
            <a:off x="6222386" y="31643798"/>
            <a:ext cx="223782" cy="209374"/>
            <a:chOff x="10263188" y="252188663"/>
            <a:chExt cx="214312" cy="214312"/>
          </a:xfrm>
        </xdr:grpSpPr>
        <xdr:sp macro="" textlink="">
          <xdr:nvSpPr>
            <xdr:cNvPr id="670" name="Oval 669">
              <a:extLst>
                <a:ext uri="{FF2B5EF4-FFF2-40B4-BE49-F238E27FC236}">
                  <a16:creationId xmlns:a16="http://schemas.microsoft.com/office/drawing/2014/main" id="{791C0E98-2162-8C5F-019A-A9376EF64BD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71" name="Straight Connector 670">
              <a:extLst>
                <a:ext uri="{FF2B5EF4-FFF2-40B4-BE49-F238E27FC236}">
                  <a16:creationId xmlns:a16="http://schemas.microsoft.com/office/drawing/2014/main" id="{B98562D0-54D1-D3F4-2CD7-D59243BB94B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72" name="Straight Connector 671">
              <a:extLst>
                <a:ext uri="{FF2B5EF4-FFF2-40B4-BE49-F238E27FC236}">
                  <a16:creationId xmlns:a16="http://schemas.microsoft.com/office/drawing/2014/main" id="{09057DD0-1221-DBA7-928C-73C17B52C06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73" name="Group 672">
            <a:extLst>
              <a:ext uri="{FF2B5EF4-FFF2-40B4-BE49-F238E27FC236}">
                <a16:creationId xmlns:a16="http://schemas.microsoft.com/office/drawing/2014/main" id="{BD9544A6-4639-4AD1-A6EA-AA20CD8A471F}"/>
              </a:ext>
            </a:extLst>
          </xdr:cNvPr>
          <xdr:cNvGrpSpPr/>
        </xdr:nvGrpSpPr>
        <xdr:grpSpPr>
          <a:xfrm>
            <a:off x="8091404" y="31422857"/>
            <a:ext cx="217493" cy="209374"/>
            <a:chOff x="10263188" y="252188663"/>
            <a:chExt cx="214312" cy="214312"/>
          </a:xfrm>
        </xdr:grpSpPr>
        <xdr:sp macro="" textlink="">
          <xdr:nvSpPr>
            <xdr:cNvPr id="674" name="Oval 673">
              <a:extLst>
                <a:ext uri="{FF2B5EF4-FFF2-40B4-BE49-F238E27FC236}">
                  <a16:creationId xmlns:a16="http://schemas.microsoft.com/office/drawing/2014/main" id="{8DB7AE0F-5ACC-04CC-92BC-BB8DF004589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75" name="Straight Connector 674">
              <a:extLst>
                <a:ext uri="{FF2B5EF4-FFF2-40B4-BE49-F238E27FC236}">
                  <a16:creationId xmlns:a16="http://schemas.microsoft.com/office/drawing/2014/main" id="{24A0B5D8-6820-98C3-EA08-FAC875C3735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76" name="Straight Connector 675">
              <a:extLst>
                <a:ext uri="{FF2B5EF4-FFF2-40B4-BE49-F238E27FC236}">
                  <a16:creationId xmlns:a16="http://schemas.microsoft.com/office/drawing/2014/main" id="{B1CF6CFC-4A01-AD2D-CC4C-DCFC0FCA075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77" name="Group 676">
            <a:extLst>
              <a:ext uri="{FF2B5EF4-FFF2-40B4-BE49-F238E27FC236}">
                <a16:creationId xmlns:a16="http://schemas.microsoft.com/office/drawing/2014/main" id="{15699F68-77E8-4DF7-8544-EAB2C82B4670}"/>
              </a:ext>
            </a:extLst>
          </xdr:cNvPr>
          <xdr:cNvGrpSpPr/>
        </xdr:nvGrpSpPr>
        <xdr:grpSpPr>
          <a:xfrm>
            <a:off x="6982460" y="27381475"/>
            <a:ext cx="217493" cy="202952"/>
            <a:chOff x="10263188" y="252188663"/>
            <a:chExt cx="214312" cy="214312"/>
          </a:xfrm>
        </xdr:grpSpPr>
        <xdr:sp macro="" textlink="">
          <xdr:nvSpPr>
            <xdr:cNvPr id="678" name="Oval 677">
              <a:extLst>
                <a:ext uri="{FF2B5EF4-FFF2-40B4-BE49-F238E27FC236}">
                  <a16:creationId xmlns:a16="http://schemas.microsoft.com/office/drawing/2014/main" id="{DB382BFE-00A6-5EB2-4F11-36336824D98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79" name="Straight Connector 678">
              <a:extLst>
                <a:ext uri="{FF2B5EF4-FFF2-40B4-BE49-F238E27FC236}">
                  <a16:creationId xmlns:a16="http://schemas.microsoft.com/office/drawing/2014/main" id="{1A029934-C6A8-8184-8A65-E778DAE1257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0" name="Straight Connector 679">
              <a:extLst>
                <a:ext uri="{FF2B5EF4-FFF2-40B4-BE49-F238E27FC236}">
                  <a16:creationId xmlns:a16="http://schemas.microsoft.com/office/drawing/2014/main" id="{07CF5F18-997E-0EDE-2735-2C4D1EBDC7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81" name="Group 680">
            <a:extLst>
              <a:ext uri="{FF2B5EF4-FFF2-40B4-BE49-F238E27FC236}">
                <a16:creationId xmlns:a16="http://schemas.microsoft.com/office/drawing/2014/main" id="{ADD560A5-CA32-419E-BC10-7479E44BC0DF}"/>
              </a:ext>
            </a:extLst>
          </xdr:cNvPr>
          <xdr:cNvGrpSpPr/>
        </xdr:nvGrpSpPr>
        <xdr:grpSpPr>
          <a:xfrm>
            <a:off x="8100745" y="27550392"/>
            <a:ext cx="217493" cy="202952"/>
            <a:chOff x="10263188" y="252188663"/>
            <a:chExt cx="214312" cy="214312"/>
          </a:xfrm>
        </xdr:grpSpPr>
        <xdr:sp macro="" textlink="">
          <xdr:nvSpPr>
            <xdr:cNvPr id="682" name="Oval 681">
              <a:extLst>
                <a:ext uri="{FF2B5EF4-FFF2-40B4-BE49-F238E27FC236}">
                  <a16:creationId xmlns:a16="http://schemas.microsoft.com/office/drawing/2014/main" id="{58AC8461-A3C5-D12D-A3C0-6A1B8879599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83" name="Straight Connector 682">
              <a:extLst>
                <a:ext uri="{FF2B5EF4-FFF2-40B4-BE49-F238E27FC236}">
                  <a16:creationId xmlns:a16="http://schemas.microsoft.com/office/drawing/2014/main" id="{F27E3B3D-7B81-E4A7-522A-930DCEA5F0A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4" name="Straight Connector 683">
              <a:extLst>
                <a:ext uri="{FF2B5EF4-FFF2-40B4-BE49-F238E27FC236}">
                  <a16:creationId xmlns:a16="http://schemas.microsoft.com/office/drawing/2014/main" id="{2D8F23A6-D813-4E15-FCBE-F0F38D8CA11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85" name="Group 684">
            <a:extLst>
              <a:ext uri="{FF2B5EF4-FFF2-40B4-BE49-F238E27FC236}">
                <a16:creationId xmlns:a16="http://schemas.microsoft.com/office/drawing/2014/main" id="{89791539-7B94-410D-AB2E-ECDC1AFBE4AE}"/>
              </a:ext>
            </a:extLst>
          </xdr:cNvPr>
          <xdr:cNvGrpSpPr/>
        </xdr:nvGrpSpPr>
        <xdr:grpSpPr>
          <a:xfrm>
            <a:off x="6991802" y="26871405"/>
            <a:ext cx="217493" cy="202952"/>
            <a:chOff x="10263188" y="252188663"/>
            <a:chExt cx="214312" cy="214312"/>
          </a:xfrm>
        </xdr:grpSpPr>
        <xdr:sp macro="" textlink="">
          <xdr:nvSpPr>
            <xdr:cNvPr id="686" name="Oval 685">
              <a:extLst>
                <a:ext uri="{FF2B5EF4-FFF2-40B4-BE49-F238E27FC236}">
                  <a16:creationId xmlns:a16="http://schemas.microsoft.com/office/drawing/2014/main" id="{0927ADC8-1FDD-A9D3-8634-8D5A5F9C89A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87" name="Straight Connector 686">
              <a:extLst>
                <a:ext uri="{FF2B5EF4-FFF2-40B4-BE49-F238E27FC236}">
                  <a16:creationId xmlns:a16="http://schemas.microsoft.com/office/drawing/2014/main" id="{204AD356-9611-89BA-F446-6F966B32A32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8" name="Straight Connector 687">
              <a:extLst>
                <a:ext uri="{FF2B5EF4-FFF2-40B4-BE49-F238E27FC236}">
                  <a16:creationId xmlns:a16="http://schemas.microsoft.com/office/drawing/2014/main" id="{848988A2-A032-AAA2-3CB3-7DCE5B6FAF1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93" name="Group 692">
            <a:extLst>
              <a:ext uri="{FF2B5EF4-FFF2-40B4-BE49-F238E27FC236}">
                <a16:creationId xmlns:a16="http://schemas.microsoft.com/office/drawing/2014/main" id="{02841771-0FCA-4A03-9DF5-F3918E5518E6}"/>
              </a:ext>
            </a:extLst>
          </xdr:cNvPr>
          <xdr:cNvGrpSpPr/>
        </xdr:nvGrpSpPr>
        <xdr:grpSpPr>
          <a:xfrm>
            <a:off x="1690145" y="29129308"/>
            <a:ext cx="217493" cy="209374"/>
            <a:chOff x="10263188" y="252188663"/>
            <a:chExt cx="214312" cy="214312"/>
          </a:xfrm>
        </xdr:grpSpPr>
        <xdr:sp macro="" textlink="">
          <xdr:nvSpPr>
            <xdr:cNvPr id="694" name="Oval 693">
              <a:extLst>
                <a:ext uri="{FF2B5EF4-FFF2-40B4-BE49-F238E27FC236}">
                  <a16:creationId xmlns:a16="http://schemas.microsoft.com/office/drawing/2014/main" id="{E8A95228-DB1F-1BEF-548B-03015D3FC11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95" name="Straight Connector 694">
              <a:extLst>
                <a:ext uri="{FF2B5EF4-FFF2-40B4-BE49-F238E27FC236}">
                  <a16:creationId xmlns:a16="http://schemas.microsoft.com/office/drawing/2014/main" id="{1C7196A4-A289-9451-C46C-C411E9BEA88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96" name="Straight Connector 695">
              <a:extLst>
                <a:ext uri="{FF2B5EF4-FFF2-40B4-BE49-F238E27FC236}">
                  <a16:creationId xmlns:a16="http://schemas.microsoft.com/office/drawing/2014/main" id="{3788B444-B895-FAFF-44D3-2196401C8D7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97" name="Group 696">
            <a:extLst>
              <a:ext uri="{FF2B5EF4-FFF2-40B4-BE49-F238E27FC236}">
                <a16:creationId xmlns:a16="http://schemas.microsoft.com/office/drawing/2014/main" id="{7714BFAF-B5B4-46A2-A71A-3EAFFB24D961}"/>
              </a:ext>
            </a:extLst>
          </xdr:cNvPr>
          <xdr:cNvGrpSpPr/>
        </xdr:nvGrpSpPr>
        <xdr:grpSpPr>
          <a:xfrm>
            <a:off x="2397224" y="29116248"/>
            <a:ext cx="217493" cy="202952"/>
            <a:chOff x="10263188" y="252188663"/>
            <a:chExt cx="214312" cy="214312"/>
          </a:xfrm>
        </xdr:grpSpPr>
        <xdr:sp macro="" textlink="">
          <xdr:nvSpPr>
            <xdr:cNvPr id="698" name="Oval 697">
              <a:extLst>
                <a:ext uri="{FF2B5EF4-FFF2-40B4-BE49-F238E27FC236}">
                  <a16:creationId xmlns:a16="http://schemas.microsoft.com/office/drawing/2014/main" id="{D0993793-B73B-46C1-04B0-7D2C91861E9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699" name="Straight Connector 698">
              <a:extLst>
                <a:ext uri="{FF2B5EF4-FFF2-40B4-BE49-F238E27FC236}">
                  <a16:creationId xmlns:a16="http://schemas.microsoft.com/office/drawing/2014/main" id="{00FE04A2-97E3-85DA-111F-6A2599AA517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00" name="Straight Connector 699">
              <a:extLst>
                <a:ext uri="{FF2B5EF4-FFF2-40B4-BE49-F238E27FC236}">
                  <a16:creationId xmlns:a16="http://schemas.microsoft.com/office/drawing/2014/main" id="{2AF2EB5F-041B-A931-5F3C-C5066492D40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5" name="Group 304">
            <a:extLst>
              <a:ext uri="{FF2B5EF4-FFF2-40B4-BE49-F238E27FC236}">
                <a16:creationId xmlns:a16="http://schemas.microsoft.com/office/drawing/2014/main" id="{413BFC1D-88AC-4EDF-A07A-355EAE40486C}"/>
              </a:ext>
            </a:extLst>
          </xdr:cNvPr>
          <xdr:cNvGrpSpPr/>
        </xdr:nvGrpSpPr>
        <xdr:grpSpPr>
          <a:xfrm>
            <a:off x="3817670" y="28999355"/>
            <a:ext cx="217493" cy="209374"/>
            <a:chOff x="10263188" y="252188663"/>
            <a:chExt cx="214312" cy="214312"/>
          </a:xfrm>
        </xdr:grpSpPr>
        <xdr:sp macro="" textlink="">
          <xdr:nvSpPr>
            <xdr:cNvPr id="308" name="Oval 307">
              <a:extLst>
                <a:ext uri="{FF2B5EF4-FFF2-40B4-BE49-F238E27FC236}">
                  <a16:creationId xmlns:a16="http://schemas.microsoft.com/office/drawing/2014/main" id="{3098DC97-6E1B-085F-0BB0-025CF799D6F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9" name="Straight Connector 328">
              <a:extLst>
                <a:ext uri="{FF2B5EF4-FFF2-40B4-BE49-F238E27FC236}">
                  <a16:creationId xmlns:a16="http://schemas.microsoft.com/office/drawing/2014/main" id="{99BB95E9-E6F3-5F59-0478-59A556A4158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4" name="Straight Connector 333">
              <a:extLst>
                <a:ext uri="{FF2B5EF4-FFF2-40B4-BE49-F238E27FC236}">
                  <a16:creationId xmlns:a16="http://schemas.microsoft.com/office/drawing/2014/main" id="{F94F877C-6B4B-0076-42CD-A0077C6FBCD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235</xdr:row>
      <xdr:rowOff>138113</xdr:rowOff>
    </xdr:from>
    <xdr:to>
      <xdr:col>21</xdr:col>
      <xdr:colOff>119063</xdr:colOff>
      <xdr:row>238</xdr:row>
      <xdr:rowOff>0</xdr:rowOff>
    </xdr:to>
    <xdr:grpSp>
      <xdr:nvGrpSpPr>
        <xdr:cNvPr id="599" name="Group 598">
          <a:extLst>
            <a:ext uri="{FF2B5EF4-FFF2-40B4-BE49-F238E27FC236}">
              <a16:creationId xmlns:a16="http://schemas.microsoft.com/office/drawing/2014/main" id="{CF0681B0-1A87-4EFE-8C18-DBEB42D79D03}"/>
            </a:ext>
          </a:extLst>
        </xdr:cNvPr>
        <xdr:cNvGrpSpPr/>
      </xdr:nvGrpSpPr>
      <xdr:grpSpPr>
        <a:xfrm>
          <a:off x="3200400" y="35513963"/>
          <a:ext cx="319088" cy="290512"/>
          <a:chOff x="4819650" y="10625138"/>
          <a:chExt cx="319088" cy="290512"/>
        </a:xfrm>
      </xdr:grpSpPr>
      <xdr:sp macro="" textlink="">
        <xdr:nvSpPr>
          <xdr:cNvPr id="605" name="Oval 604">
            <a:extLst>
              <a:ext uri="{FF2B5EF4-FFF2-40B4-BE49-F238E27FC236}">
                <a16:creationId xmlns:a16="http://schemas.microsoft.com/office/drawing/2014/main" id="{4A1EA992-CA7B-C8B9-956F-2CAED360CBBC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608" name="Straight Connector 607">
            <a:extLst>
              <a:ext uri="{FF2B5EF4-FFF2-40B4-BE49-F238E27FC236}">
                <a16:creationId xmlns:a16="http://schemas.microsoft.com/office/drawing/2014/main" id="{AB75617A-8029-BA9A-3628-316E619D316B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2" name="Straight Connector 611">
            <a:extLst>
              <a:ext uri="{FF2B5EF4-FFF2-40B4-BE49-F238E27FC236}">
                <a16:creationId xmlns:a16="http://schemas.microsoft.com/office/drawing/2014/main" id="{00E7EF85-8B02-128B-5B32-FC7E19A6AFBC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234</xdr:row>
      <xdr:rowOff>76201</xdr:rowOff>
    </xdr:from>
    <xdr:to>
      <xdr:col>7</xdr:col>
      <xdr:colOff>57150</xdr:colOff>
      <xdr:row>237</xdr:row>
      <xdr:rowOff>71438</xdr:rowOff>
    </xdr:to>
    <xdr:grpSp>
      <xdr:nvGrpSpPr>
        <xdr:cNvPr id="613" name="Group 612">
          <a:extLst>
            <a:ext uri="{FF2B5EF4-FFF2-40B4-BE49-F238E27FC236}">
              <a16:creationId xmlns:a16="http://schemas.microsoft.com/office/drawing/2014/main" id="{F2E7842D-65FE-4733-A6CC-964AD74EB589}"/>
            </a:ext>
          </a:extLst>
        </xdr:cNvPr>
        <xdr:cNvGrpSpPr/>
      </xdr:nvGrpSpPr>
      <xdr:grpSpPr>
        <a:xfrm>
          <a:off x="647700" y="35309176"/>
          <a:ext cx="542925" cy="423862"/>
          <a:chOff x="647700" y="9963151"/>
          <a:chExt cx="542925" cy="423862"/>
        </a:xfrm>
      </xdr:grpSpPr>
      <xdr:cxnSp macro="">
        <xdr:nvCxnSpPr>
          <xdr:cNvPr id="689" name="Straight Connector 688">
            <a:extLst>
              <a:ext uri="{FF2B5EF4-FFF2-40B4-BE49-F238E27FC236}">
                <a16:creationId xmlns:a16="http://schemas.microsoft.com/office/drawing/2014/main" id="{24F09F32-110E-F951-CECE-D9DE54997BD3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0" name="Straight Connector 689">
            <a:extLst>
              <a:ext uri="{FF2B5EF4-FFF2-40B4-BE49-F238E27FC236}">
                <a16:creationId xmlns:a16="http://schemas.microsoft.com/office/drawing/2014/main" id="{74EA7798-0A38-6ABA-7901-AFCF2D2D23D6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1" name="Arc 690">
            <a:extLst>
              <a:ext uri="{FF2B5EF4-FFF2-40B4-BE49-F238E27FC236}">
                <a16:creationId xmlns:a16="http://schemas.microsoft.com/office/drawing/2014/main" id="{9AE066E1-DAAF-DE5D-781C-7BD5C8DEC57F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85717</xdr:colOff>
      <xdr:row>238</xdr:row>
      <xdr:rowOff>61906</xdr:rowOff>
    </xdr:from>
    <xdr:to>
      <xdr:col>54</xdr:col>
      <xdr:colOff>95250</xdr:colOff>
      <xdr:row>300</xdr:row>
      <xdr:rowOff>71439</xdr:rowOff>
    </xdr:to>
    <xdr:grpSp>
      <xdr:nvGrpSpPr>
        <xdr:cNvPr id="1111" name="Group 1110">
          <a:extLst>
            <a:ext uri="{FF2B5EF4-FFF2-40B4-BE49-F238E27FC236}">
              <a16:creationId xmlns:a16="http://schemas.microsoft.com/office/drawing/2014/main" id="{ADA32D13-86B6-ACF3-C132-F88AE7CF86D8}"/>
            </a:ext>
          </a:extLst>
        </xdr:cNvPr>
        <xdr:cNvGrpSpPr/>
      </xdr:nvGrpSpPr>
      <xdr:grpSpPr>
        <a:xfrm>
          <a:off x="409567" y="35866381"/>
          <a:ext cx="8429633" cy="8867783"/>
          <a:chOff x="415917" y="35139306"/>
          <a:chExt cx="8594733" cy="8670933"/>
        </a:xfrm>
      </xdr:grpSpPr>
      <xdr:sp macro="" textlink="">
        <xdr:nvSpPr>
          <xdr:cNvPr id="965" name="Freeform: Shape 964">
            <a:extLst>
              <a:ext uri="{FF2B5EF4-FFF2-40B4-BE49-F238E27FC236}">
                <a16:creationId xmlns:a16="http://schemas.microsoft.com/office/drawing/2014/main" id="{8BA054D8-D63C-6DC7-192D-DDD375F4A5E2}"/>
              </a:ext>
            </a:extLst>
          </xdr:cNvPr>
          <xdr:cNvSpPr/>
        </xdr:nvSpPr>
        <xdr:spPr>
          <a:xfrm>
            <a:off x="1332847" y="35861066"/>
            <a:ext cx="6614522" cy="7124522"/>
          </a:xfrm>
          <a:custGeom>
            <a:avLst/>
            <a:gdLst>
              <a:gd name="csX0" fmla="*/ 0 w 6360584"/>
              <a:gd name="csY0" fmla="*/ 814917 h 7556500"/>
              <a:gd name="csX1" fmla="*/ 2275417 w 6360584"/>
              <a:gd name="csY1" fmla="*/ 814917 h 7556500"/>
              <a:gd name="csX2" fmla="*/ 2275417 w 6360584"/>
              <a:gd name="csY2" fmla="*/ 0 h 7556500"/>
              <a:gd name="csX3" fmla="*/ 4085167 w 6360584"/>
              <a:gd name="csY3" fmla="*/ 0 h 7556500"/>
              <a:gd name="csX4" fmla="*/ 4085167 w 6360584"/>
              <a:gd name="csY4" fmla="*/ 814917 h 7556500"/>
              <a:gd name="csX5" fmla="*/ 6360584 w 6360584"/>
              <a:gd name="csY5" fmla="*/ 814917 h 7556500"/>
              <a:gd name="csX6" fmla="*/ 6360584 w 6360584"/>
              <a:gd name="csY6" fmla="*/ 4021667 h 7556500"/>
              <a:gd name="csX7" fmla="*/ 5609167 w 6360584"/>
              <a:gd name="csY7" fmla="*/ 4021667 h 7556500"/>
              <a:gd name="csX8" fmla="*/ 5609167 w 6360584"/>
              <a:gd name="csY8" fmla="*/ 5143500 h 7556500"/>
              <a:gd name="csX9" fmla="*/ 3778250 w 6360584"/>
              <a:gd name="csY9" fmla="*/ 5143500 h 7556500"/>
              <a:gd name="csX10" fmla="*/ 3778250 w 6360584"/>
              <a:gd name="csY10" fmla="*/ 7556500 h 7556500"/>
              <a:gd name="csX11" fmla="*/ 751417 w 6360584"/>
              <a:gd name="csY11" fmla="*/ 7556500 h 7556500"/>
              <a:gd name="csX12" fmla="*/ 751417 w 6360584"/>
              <a:gd name="csY12" fmla="*/ 4032250 h 7556500"/>
              <a:gd name="csX13" fmla="*/ 0 w 6360584"/>
              <a:gd name="csY13" fmla="*/ 4032250 h 7556500"/>
              <a:gd name="csX14" fmla="*/ 0 w 6360584"/>
              <a:gd name="csY14" fmla="*/ 814917 h 755650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</a:cxnLst>
            <a:rect l="l" t="t" r="r" b="b"/>
            <a:pathLst>
              <a:path w="6360584" h="7556500">
                <a:moveTo>
                  <a:pt x="0" y="814917"/>
                </a:moveTo>
                <a:lnTo>
                  <a:pt x="2275417" y="814917"/>
                </a:lnTo>
                <a:lnTo>
                  <a:pt x="2275417" y="0"/>
                </a:lnTo>
                <a:lnTo>
                  <a:pt x="4085167" y="0"/>
                </a:lnTo>
                <a:lnTo>
                  <a:pt x="4085167" y="814917"/>
                </a:lnTo>
                <a:lnTo>
                  <a:pt x="6360584" y="814917"/>
                </a:lnTo>
                <a:lnTo>
                  <a:pt x="6360584" y="4021667"/>
                </a:lnTo>
                <a:lnTo>
                  <a:pt x="5609167" y="4021667"/>
                </a:lnTo>
                <a:lnTo>
                  <a:pt x="5609167" y="5143500"/>
                </a:lnTo>
                <a:lnTo>
                  <a:pt x="3778250" y="5143500"/>
                </a:lnTo>
                <a:lnTo>
                  <a:pt x="3778250" y="7556500"/>
                </a:lnTo>
                <a:lnTo>
                  <a:pt x="751417" y="7556500"/>
                </a:lnTo>
                <a:lnTo>
                  <a:pt x="751417" y="4032250"/>
                </a:lnTo>
                <a:lnTo>
                  <a:pt x="0" y="4032250"/>
                </a:lnTo>
                <a:lnTo>
                  <a:pt x="0" y="814917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737" name="Picture 736">
            <a:extLst>
              <a:ext uri="{FF2B5EF4-FFF2-40B4-BE49-F238E27FC236}">
                <a16:creationId xmlns:a16="http://schemas.microsoft.com/office/drawing/2014/main" id="{A7281244-F810-A532-ADC8-E83B6B58A15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4855" t="10935" r="41579" b="28058"/>
          <a:stretch>
            <a:fillRect/>
          </a:stretch>
        </xdr:blipFill>
        <xdr:spPr bwMode="auto">
          <a:xfrm>
            <a:off x="1194733" y="35751368"/>
            <a:ext cx="6896980" cy="733634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758" name="Straight Connector 757">
            <a:extLst>
              <a:ext uri="{FF2B5EF4-FFF2-40B4-BE49-F238E27FC236}">
                <a16:creationId xmlns:a16="http://schemas.microsoft.com/office/drawing/2014/main" id="{F27D0808-BDC8-4E63-B470-DE4A3FB82A78}"/>
              </a:ext>
            </a:extLst>
          </xdr:cNvPr>
          <xdr:cNvCxnSpPr/>
        </xdr:nvCxnSpPr>
        <xdr:spPr>
          <a:xfrm>
            <a:off x="415925" y="36615832"/>
            <a:ext cx="8675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2" name="Straight Connector 751">
            <a:extLst>
              <a:ext uri="{FF2B5EF4-FFF2-40B4-BE49-F238E27FC236}">
                <a16:creationId xmlns:a16="http://schemas.microsoft.com/office/drawing/2014/main" id="{B3BFE3D1-0C66-3F1B-01DB-CF6A1295F336}"/>
              </a:ext>
            </a:extLst>
          </xdr:cNvPr>
          <xdr:cNvCxnSpPr/>
        </xdr:nvCxnSpPr>
        <xdr:spPr>
          <a:xfrm>
            <a:off x="496950" y="36526537"/>
            <a:ext cx="0" cy="65170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9" name="Straight Connector 748">
            <a:extLst>
              <a:ext uri="{FF2B5EF4-FFF2-40B4-BE49-F238E27FC236}">
                <a16:creationId xmlns:a16="http://schemas.microsoft.com/office/drawing/2014/main" id="{BA08DC31-A9B0-513D-5134-9C49F92D396D}"/>
              </a:ext>
            </a:extLst>
          </xdr:cNvPr>
          <xdr:cNvCxnSpPr/>
        </xdr:nvCxnSpPr>
        <xdr:spPr>
          <a:xfrm>
            <a:off x="827157" y="35779346"/>
            <a:ext cx="0" cy="72788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3" name="Straight Connector 752">
            <a:extLst>
              <a:ext uri="{FF2B5EF4-FFF2-40B4-BE49-F238E27FC236}">
                <a16:creationId xmlns:a16="http://schemas.microsoft.com/office/drawing/2014/main" id="{1D5EAE50-43FE-4E34-8DF7-794C695BFC4E}"/>
              </a:ext>
            </a:extLst>
          </xdr:cNvPr>
          <xdr:cNvCxnSpPr/>
        </xdr:nvCxnSpPr>
        <xdr:spPr>
          <a:xfrm flipH="1">
            <a:off x="457964" y="36584984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0" name="Straight Connector 759">
            <a:extLst>
              <a:ext uri="{FF2B5EF4-FFF2-40B4-BE49-F238E27FC236}">
                <a16:creationId xmlns:a16="http://schemas.microsoft.com/office/drawing/2014/main" id="{74AE43F0-6C72-489A-9026-7BAA766F1D3D}"/>
              </a:ext>
            </a:extLst>
          </xdr:cNvPr>
          <xdr:cNvCxnSpPr/>
        </xdr:nvCxnSpPr>
        <xdr:spPr>
          <a:xfrm flipH="1">
            <a:off x="788175" y="36584982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2" name="Straight Connector 701">
            <a:extLst>
              <a:ext uri="{FF2B5EF4-FFF2-40B4-BE49-F238E27FC236}">
                <a16:creationId xmlns:a16="http://schemas.microsoft.com/office/drawing/2014/main" id="{3A89B4AC-DBC7-0DD5-1EC4-6AD595CBE9AB}"/>
              </a:ext>
            </a:extLst>
          </xdr:cNvPr>
          <xdr:cNvCxnSpPr/>
        </xdr:nvCxnSpPr>
        <xdr:spPr>
          <a:xfrm flipV="1">
            <a:off x="1322468" y="35139313"/>
            <a:ext cx="0" cy="14408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6" name="Straight Connector 705">
            <a:extLst>
              <a:ext uri="{FF2B5EF4-FFF2-40B4-BE49-F238E27FC236}">
                <a16:creationId xmlns:a16="http://schemas.microsoft.com/office/drawing/2014/main" id="{3CFF89BF-AC4E-7ADE-0298-F5027BCF84EA}"/>
              </a:ext>
            </a:extLst>
          </xdr:cNvPr>
          <xdr:cNvCxnSpPr/>
        </xdr:nvCxnSpPr>
        <xdr:spPr>
          <a:xfrm>
            <a:off x="1236774" y="35498259"/>
            <a:ext cx="67925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8" name="Straight Connector 707">
            <a:extLst>
              <a:ext uri="{FF2B5EF4-FFF2-40B4-BE49-F238E27FC236}">
                <a16:creationId xmlns:a16="http://schemas.microsoft.com/office/drawing/2014/main" id="{A690598B-0D35-6665-67E4-02444297AEA9}"/>
              </a:ext>
            </a:extLst>
          </xdr:cNvPr>
          <xdr:cNvCxnSpPr/>
        </xdr:nvCxnSpPr>
        <xdr:spPr>
          <a:xfrm>
            <a:off x="1246117" y="35218866"/>
            <a:ext cx="677858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1" name="Straight Connector 710">
            <a:extLst>
              <a:ext uri="{FF2B5EF4-FFF2-40B4-BE49-F238E27FC236}">
                <a16:creationId xmlns:a16="http://schemas.microsoft.com/office/drawing/2014/main" id="{0212B0E5-90DB-EB54-8673-B50BA7A6E2A9}"/>
              </a:ext>
            </a:extLst>
          </xdr:cNvPr>
          <xdr:cNvCxnSpPr/>
        </xdr:nvCxnSpPr>
        <xdr:spPr>
          <a:xfrm flipH="1">
            <a:off x="1283482" y="35188018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2" name="Straight Connector 711">
            <a:extLst>
              <a:ext uri="{FF2B5EF4-FFF2-40B4-BE49-F238E27FC236}">
                <a16:creationId xmlns:a16="http://schemas.microsoft.com/office/drawing/2014/main" id="{C06B01E4-A71B-469E-8A9E-0A05E2F14506}"/>
              </a:ext>
            </a:extLst>
          </xdr:cNvPr>
          <xdr:cNvCxnSpPr/>
        </xdr:nvCxnSpPr>
        <xdr:spPr>
          <a:xfrm flipH="1">
            <a:off x="1283480" y="35467416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3" name="Straight Connector 712">
            <a:extLst>
              <a:ext uri="{FF2B5EF4-FFF2-40B4-BE49-F238E27FC236}">
                <a16:creationId xmlns:a16="http://schemas.microsoft.com/office/drawing/2014/main" id="{56C97724-B083-4340-A608-EFE9C47ADAA3}"/>
              </a:ext>
            </a:extLst>
          </xdr:cNvPr>
          <xdr:cNvCxnSpPr/>
        </xdr:nvCxnSpPr>
        <xdr:spPr>
          <a:xfrm flipV="1">
            <a:off x="3689967" y="35139312"/>
            <a:ext cx="0" cy="6887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4" name="Straight Connector 713">
            <a:extLst>
              <a:ext uri="{FF2B5EF4-FFF2-40B4-BE49-F238E27FC236}">
                <a16:creationId xmlns:a16="http://schemas.microsoft.com/office/drawing/2014/main" id="{DDE1925E-30EE-4540-A6D5-AD6269AE2706}"/>
              </a:ext>
            </a:extLst>
          </xdr:cNvPr>
          <xdr:cNvCxnSpPr/>
        </xdr:nvCxnSpPr>
        <xdr:spPr>
          <a:xfrm flipH="1">
            <a:off x="3657271" y="35188017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6" name="Straight Connector 715">
            <a:extLst>
              <a:ext uri="{FF2B5EF4-FFF2-40B4-BE49-F238E27FC236}">
                <a16:creationId xmlns:a16="http://schemas.microsoft.com/office/drawing/2014/main" id="{7A645855-17B3-4F9E-8C15-F3F4A1FA4A7E}"/>
              </a:ext>
            </a:extLst>
          </xdr:cNvPr>
          <xdr:cNvCxnSpPr/>
        </xdr:nvCxnSpPr>
        <xdr:spPr>
          <a:xfrm flipH="1">
            <a:off x="3657265" y="35467416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7" name="Straight Connector 716">
            <a:extLst>
              <a:ext uri="{FF2B5EF4-FFF2-40B4-BE49-F238E27FC236}">
                <a16:creationId xmlns:a16="http://schemas.microsoft.com/office/drawing/2014/main" id="{B28FA861-5F95-4002-A2D3-5037B5EA225E}"/>
              </a:ext>
            </a:extLst>
          </xdr:cNvPr>
          <xdr:cNvCxnSpPr/>
        </xdr:nvCxnSpPr>
        <xdr:spPr>
          <a:xfrm flipV="1">
            <a:off x="5576170" y="35139309"/>
            <a:ext cx="0" cy="6887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8" name="Straight Connector 717">
            <a:extLst>
              <a:ext uri="{FF2B5EF4-FFF2-40B4-BE49-F238E27FC236}">
                <a16:creationId xmlns:a16="http://schemas.microsoft.com/office/drawing/2014/main" id="{009064E3-8880-4F2E-98C9-CDE34085EE49}"/>
              </a:ext>
            </a:extLst>
          </xdr:cNvPr>
          <xdr:cNvCxnSpPr/>
        </xdr:nvCxnSpPr>
        <xdr:spPr>
          <a:xfrm flipH="1">
            <a:off x="5543473" y="35188014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9" name="Straight Connector 718">
            <a:extLst>
              <a:ext uri="{FF2B5EF4-FFF2-40B4-BE49-F238E27FC236}">
                <a16:creationId xmlns:a16="http://schemas.microsoft.com/office/drawing/2014/main" id="{B4AC85C5-579A-4161-9D79-7C6AD9B9D6FB}"/>
              </a:ext>
            </a:extLst>
          </xdr:cNvPr>
          <xdr:cNvCxnSpPr/>
        </xdr:nvCxnSpPr>
        <xdr:spPr>
          <a:xfrm flipH="1">
            <a:off x="5543467" y="35467413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0" name="Straight Connector 719">
            <a:extLst>
              <a:ext uri="{FF2B5EF4-FFF2-40B4-BE49-F238E27FC236}">
                <a16:creationId xmlns:a16="http://schemas.microsoft.com/office/drawing/2014/main" id="{AA7F11B8-C8E8-4B1E-8863-C207113B3FFD}"/>
              </a:ext>
            </a:extLst>
          </xdr:cNvPr>
          <xdr:cNvCxnSpPr/>
        </xdr:nvCxnSpPr>
        <xdr:spPr>
          <a:xfrm flipV="1">
            <a:off x="4638548" y="35418690"/>
            <a:ext cx="0" cy="4142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1" name="Straight Connector 720">
            <a:extLst>
              <a:ext uri="{FF2B5EF4-FFF2-40B4-BE49-F238E27FC236}">
                <a16:creationId xmlns:a16="http://schemas.microsoft.com/office/drawing/2014/main" id="{DEEE1EDA-2815-4B54-9976-75A3D612746B}"/>
              </a:ext>
            </a:extLst>
          </xdr:cNvPr>
          <xdr:cNvCxnSpPr/>
        </xdr:nvCxnSpPr>
        <xdr:spPr>
          <a:xfrm flipH="1">
            <a:off x="4599562" y="35467395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3" name="Straight Connector 722">
            <a:extLst>
              <a:ext uri="{FF2B5EF4-FFF2-40B4-BE49-F238E27FC236}">
                <a16:creationId xmlns:a16="http://schemas.microsoft.com/office/drawing/2014/main" id="{9FDDB6EC-2723-4514-913D-49A600023BCC}"/>
              </a:ext>
            </a:extLst>
          </xdr:cNvPr>
          <xdr:cNvCxnSpPr/>
        </xdr:nvCxnSpPr>
        <xdr:spPr>
          <a:xfrm flipV="1">
            <a:off x="7959303" y="35139306"/>
            <a:ext cx="0" cy="14408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4" name="Straight Connector 723">
            <a:extLst>
              <a:ext uri="{FF2B5EF4-FFF2-40B4-BE49-F238E27FC236}">
                <a16:creationId xmlns:a16="http://schemas.microsoft.com/office/drawing/2014/main" id="{D5C7D440-96D3-44E8-A274-C00313F7FADF}"/>
              </a:ext>
            </a:extLst>
          </xdr:cNvPr>
          <xdr:cNvCxnSpPr/>
        </xdr:nvCxnSpPr>
        <xdr:spPr>
          <a:xfrm flipH="1">
            <a:off x="7920318" y="35188011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5" name="Straight Connector 724">
            <a:extLst>
              <a:ext uri="{FF2B5EF4-FFF2-40B4-BE49-F238E27FC236}">
                <a16:creationId xmlns:a16="http://schemas.microsoft.com/office/drawing/2014/main" id="{379EBD91-0EAD-479B-BF29-C1F4F455D464}"/>
              </a:ext>
            </a:extLst>
          </xdr:cNvPr>
          <xdr:cNvCxnSpPr/>
        </xdr:nvCxnSpPr>
        <xdr:spPr>
          <a:xfrm flipH="1">
            <a:off x="7920316" y="35467409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8" name="Straight Connector 727">
            <a:extLst>
              <a:ext uri="{FF2B5EF4-FFF2-40B4-BE49-F238E27FC236}">
                <a16:creationId xmlns:a16="http://schemas.microsoft.com/office/drawing/2014/main" id="{6C20E36F-C06E-428A-8C10-0A8263E3F468}"/>
              </a:ext>
            </a:extLst>
          </xdr:cNvPr>
          <xdr:cNvCxnSpPr/>
        </xdr:nvCxnSpPr>
        <xdr:spPr>
          <a:xfrm flipV="1">
            <a:off x="2897147" y="35418690"/>
            <a:ext cx="0" cy="11760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9" name="Straight Connector 728">
            <a:extLst>
              <a:ext uri="{FF2B5EF4-FFF2-40B4-BE49-F238E27FC236}">
                <a16:creationId xmlns:a16="http://schemas.microsoft.com/office/drawing/2014/main" id="{797BF0C8-2F1A-4246-965D-D62511393A2E}"/>
              </a:ext>
            </a:extLst>
          </xdr:cNvPr>
          <xdr:cNvCxnSpPr/>
        </xdr:nvCxnSpPr>
        <xdr:spPr>
          <a:xfrm flipH="1">
            <a:off x="2864451" y="35467395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2" name="Straight Connector 731">
            <a:extLst>
              <a:ext uri="{FF2B5EF4-FFF2-40B4-BE49-F238E27FC236}">
                <a16:creationId xmlns:a16="http://schemas.microsoft.com/office/drawing/2014/main" id="{8E8B2292-0822-D5C3-CEF1-BCA656D556F4}"/>
              </a:ext>
            </a:extLst>
          </xdr:cNvPr>
          <xdr:cNvCxnSpPr/>
        </xdr:nvCxnSpPr>
        <xdr:spPr>
          <a:xfrm>
            <a:off x="2897145" y="36675978"/>
            <a:ext cx="0" cy="137260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4" name="Straight Connector 733">
            <a:extLst>
              <a:ext uri="{FF2B5EF4-FFF2-40B4-BE49-F238E27FC236}">
                <a16:creationId xmlns:a16="http://schemas.microsoft.com/office/drawing/2014/main" id="{D40F063A-9054-4E70-A221-1600BE7E3D30}"/>
              </a:ext>
            </a:extLst>
          </xdr:cNvPr>
          <xdr:cNvCxnSpPr/>
        </xdr:nvCxnSpPr>
        <xdr:spPr>
          <a:xfrm flipV="1">
            <a:off x="6373661" y="35423561"/>
            <a:ext cx="0" cy="117603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5" name="Straight Connector 734">
            <a:extLst>
              <a:ext uri="{FF2B5EF4-FFF2-40B4-BE49-F238E27FC236}">
                <a16:creationId xmlns:a16="http://schemas.microsoft.com/office/drawing/2014/main" id="{7D9990B2-F171-4790-997B-72EF33EA723C}"/>
              </a:ext>
            </a:extLst>
          </xdr:cNvPr>
          <xdr:cNvCxnSpPr/>
        </xdr:nvCxnSpPr>
        <xdr:spPr>
          <a:xfrm flipH="1">
            <a:off x="6340965" y="35472266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6" name="Straight Connector 735">
            <a:extLst>
              <a:ext uri="{FF2B5EF4-FFF2-40B4-BE49-F238E27FC236}">
                <a16:creationId xmlns:a16="http://schemas.microsoft.com/office/drawing/2014/main" id="{28FABB4E-7D3D-4CD9-8FD3-BD4FCFC31AE6}"/>
              </a:ext>
            </a:extLst>
          </xdr:cNvPr>
          <xdr:cNvCxnSpPr/>
        </xdr:nvCxnSpPr>
        <xdr:spPr>
          <a:xfrm>
            <a:off x="6373659" y="36680849"/>
            <a:ext cx="0" cy="137260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1" name="Straight Connector 740">
            <a:extLst>
              <a:ext uri="{FF2B5EF4-FFF2-40B4-BE49-F238E27FC236}">
                <a16:creationId xmlns:a16="http://schemas.microsoft.com/office/drawing/2014/main" id="{789C8854-BC5D-B918-E26A-482120C697F0}"/>
              </a:ext>
            </a:extLst>
          </xdr:cNvPr>
          <xdr:cNvCxnSpPr/>
        </xdr:nvCxnSpPr>
        <xdr:spPr>
          <a:xfrm>
            <a:off x="746132" y="35857278"/>
            <a:ext cx="5139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3" name="Straight Connector 742">
            <a:extLst>
              <a:ext uri="{FF2B5EF4-FFF2-40B4-BE49-F238E27FC236}">
                <a16:creationId xmlns:a16="http://schemas.microsoft.com/office/drawing/2014/main" id="{4632BB19-B146-FADA-43BE-53BF615FD9BA}"/>
              </a:ext>
            </a:extLst>
          </xdr:cNvPr>
          <xdr:cNvCxnSpPr/>
        </xdr:nvCxnSpPr>
        <xdr:spPr>
          <a:xfrm>
            <a:off x="1378520" y="35857277"/>
            <a:ext cx="14579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5" name="Straight Connector 744">
            <a:extLst>
              <a:ext uri="{FF2B5EF4-FFF2-40B4-BE49-F238E27FC236}">
                <a16:creationId xmlns:a16="http://schemas.microsoft.com/office/drawing/2014/main" id="{F7ED9F72-FF39-A1EC-2B16-541F032675E3}"/>
              </a:ext>
            </a:extLst>
          </xdr:cNvPr>
          <xdr:cNvCxnSpPr/>
        </xdr:nvCxnSpPr>
        <xdr:spPr>
          <a:xfrm>
            <a:off x="2948530" y="35857278"/>
            <a:ext cx="7134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4" name="Straight Connector 753">
            <a:extLst>
              <a:ext uri="{FF2B5EF4-FFF2-40B4-BE49-F238E27FC236}">
                <a16:creationId xmlns:a16="http://schemas.microsoft.com/office/drawing/2014/main" id="{1228FA3E-E55E-458B-89F0-731B236892ED}"/>
              </a:ext>
            </a:extLst>
          </xdr:cNvPr>
          <xdr:cNvCxnSpPr/>
        </xdr:nvCxnSpPr>
        <xdr:spPr>
          <a:xfrm flipH="1">
            <a:off x="788172" y="35823183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7" name="Straight Connector 766">
            <a:extLst>
              <a:ext uri="{FF2B5EF4-FFF2-40B4-BE49-F238E27FC236}">
                <a16:creationId xmlns:a16="http://schemas.microsoft.com/office/drawing/2014/main" id="{28B61596-594A-4D59-BFE0-2E2E6D9A90BA}"/>
              </a:ext>
            </a:extLst>
          </xdr:cNvPr>
          <xdr:cNvCxnSpPr/>
        </xdr:nvCxnSpPr>
        <xdr:spPr>
          <a:xfrm>
            <a:off x="415924" y="39653438"/>
            <a:ext cx="8675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" name="Straight Connector 336">
            <a:extLst>
              <a:ext uri="{FF2B5EF4-FFF2-40B4-BE49-F238E27FC236}">
                <a16:creationId xmlns:a16="http://schemas.microsoft.com/office/drawing/2014/main" id="{487B79F4-F51C-4BC6-AB06-693FD3B8F317}"/>
              </a:ext>
            </a:extLst>
          </xdr:cNvPr>
          <xdr:cNvCxnSpPr/>
        </xdr:nvCxnSpPr>
        <xdr:spPr>
          <a:xfrm flipH="1">
            <a:off x="457963" y="39619343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" name="Straight Connector 337">
            <a:extLst>
              <a:ext uri="{FF2B5EF4-FFF2-40B4-BE49-F238E27FC236}">
                <a16:creationId xmlns:a16="http://schemas.microsoft.com/office/drawing/2014/main" id="{837571E0-1EB7-42E5-B3DA-8CF51CEECEAA}"/>
              </a:ext>
            </a:extLst>
          </xdr:cNvPr>
          <xdr:cNvCxnSpPr/>
        </xdr:nvCxnSpPr>
        <xdr:spPr>
          <a:xfrm flipH="1">
            <a:off x="788174" y="39619341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" name="Straight Connector 415">
            <a:extLst>
              <a:ext uri="{FF2B5EF4-FFF2-40B4-BE49-F238E27FC236}">
                <a16:creationId xmlns:a16="http://schemas.microsoft.com/office/drawing/2014/main" id="{F252393C-0679-4118-B009-376A502A30A6}"/>
              </a:ext>
            </a:extLst>
          </xdr:cNvPr>
          <xdr:cNvCxnSpPr/>
        </xdr:nvCxnSpPr>
        <xdr:spPr>
          <a:xfrm>
            <a:off x="746124" y="38136258"/>
            <a:ext cx="53735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" name="Straight Connector 416">
            <a:extLst>
              <a:ext uri="{FF2B5EF4-FFF2-40B4-BE49-F238E27FC236}">
                <a16:creationId xmlns:a16="http://schemas.microsoft.com/office/drawing/2014/main" id="{994BFAF4-2BD4-4648-8602-E5D1AB0B8400}"/>
              </a:ext>
            </a:extLst>
          </xdr:cNvPr>
          <xdr:cNvCxnSpPr/>
        </xdr:nvCxnSpPr>
        <xdr:spPr>
          <a:xfrm flipH="1">
            <a:off x="788164" y="38102164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0" name="Straight Connector 429">
            <a:extLst>
              <a:ext uri="{FF2B5EF4-FFF2-40B4-BE49-F238E27FC236}">
                <a16:creationId xmlns:a16="http://schemas.microsoft.com/office/drawing/2014/main" id="{F8DC8474-4F52-4151-8605-772F94E4BE62}"/>
              </a:ext>
            </a:extLst>
          </xdr:cNvPr>
          <xdr:cNvCxnSpPr/>
        </xdr:nvCxnSpPr>
        <xdr:spPr>
          <a:xfrm>
            <a:off x="415917" y="42991542"/>
            <a:ext cx="165571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8" name="Straight Connector 437">
            <a:extLst>
              <a:ext uri="{FF2B5EF4-FFF2-40B4-BE49-F238E27FC236}">
                <a16:creationId xmlns:a16="http://schemas.microsoft.com/office/drawing/2014/main" id="{DAD7F00D-C4A2-4D31-97AC-F52A934EF708}"/>
              </a:ext>
            </a:extLst>
          </xdr:cNvPr>
          <xdr:cNvCxnSpPr/>
        </xdr:nvCxnSpPr>
        <xdr:spPr>
          <a:xfrm flipH="1">
            <a:off x="457957" y="42957448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8" name="Straight Connector 767">
            <a:extLst>
              <a:ext uri="{FF2B5EF4-FFF2-40B4-BE49-F238E27FC236}">
                <a16:creationId xmlns:a16="http://schemas.microsoft.com/office/drawing/2014/main" id="{9604CAB8-6D90-4940-A6F9-C8AF1C8B93B7}"/>
              </a:ext>
            </a:extLst>
          </xdr:cNvPr>
          <xdr:cNvCxnSpPr/>
        </xdr:nvCxnSpPr>
        <xdr:spPr>
          <a:xfrm flipH="1">
            <a:off x="788168" y="42957446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4" name="Straight Connector 773">
            <a:extLst>
              <a:ext uri="{FF2B5EF4-FFF2-40B4-BE49-F238E27FC236}">
                <a16:creationId xmlns:a16="http://schemas.microsoft.com/office/drawing/2014/main" id="{541F4FF6-64EA-1BBA-9E6D-F5FBA79FCB0B}"/>
              </a:ext>
            </a:extLst>
          </xdr:cNvPr>
          <xdr:cNvCxnSpPr/>
        </xdr:nvCxnSpPr>
        <xdr:spPr>
          <a:xfrm>
            <a:off x="1322469" y="39687536"/>
            <a:ext cx="0" cy="32455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7" name="Straight Connector 776">
            <a:extLst>
              <a:ext uri="{FF2B5EF4-FFF2-40B4-BE49-F238E27FC236}">
                <a16:creationId xmlns:a16="http://schemas.microsoft.com/office/drawing/2014/main" id="{DC1C1950-3EC3-4E60-91D1-830FF8BC1E52}"/>
              </a:ext>
            </a:extLst>
          </xdr:cNvPr>
          <xdr:cNvCxnSpPr/>
        </xdr:nvCxnSpPr>
        <xdr:spPr>
          <a:xfrm>
            <a:off x="1322468" y="43041871"/>
            <a:ext cx="0" cy="4987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9" name="Straight Connector 778">
            <a:extLst>
              <a:ext uri="{FF2B5EF4-FFF2-40B4-BE49-F238E27FC236}">
                <a16:creationId xmlns:a16="http://schemas.microsoft.com/office/drawing/2014/main" id="{B4AF714A-91B6-95F2-A8D6-E3D2FF914CFF}"/>
              </a:ext>
            </a:extLst>
          </xdr:cNvPr>
          <xdr:cNvCxnSpPr/>
        </xdr:nvCxnSpPr>
        <xdr:spPr>
          <a:xfrm>
            <a:off x="1236770" y="43460960"/>
            <a:ext cx="67972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1" name="Straight Connector 780">
            <a:extLst>
              <a:ext uri="{FF2B5EF4-FFF2-40B4-BE49-F238E27FC236}">
                <a16:creationId xmlns:a16="http://schemas.microsoft.com/office/drawing/2014/main" id="{12B1D74C-723B-59C0-3472-13D300F15F9A}"/>
              </a:ext>
            </a:extLst>
          </xdr:cNvPr>
          <xdr:cNvCxnSpPr/>
        </xdr:nvCxnSpPr>
        <xdr:spPr>
          <a:xfrm>
            <a:off x="2108999" y="43020769"/>
            <a:ext cx="0" cy="7894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4" name="Straight Connector 783">
            <a:extLst>
              <a:ext uri="{FF2B5EF4-FFF2-40B4-BE49-F238E27FC236}">
                <a16:creationId xmlns:a16="http://schemas.microsoft.com/office/drawing/2014/main" id="{742A7C50-7778-4B9B-895B-95E116AE317E}"/>
              </a:ext>
            </a:extLst>
          </xdr:cNvPr>
          <xdr:cNvCxnSpPr/>
        </xdr:nvCxnSpPr>
        <xdr:spPr>
          <a:xfrm flipH="1">
            <a:off x="1283483" y="43430113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5" name="Straight Connector 784">
            <a:extLst>
              <a:ext uri="{FF2B5EF4-FFF2-40B4-BE49-F238E27FC236}">
                <a16:creationId xmlns:a16="http://schemas.microsoft.com/office/drawing/2014/main" id="{37702934-824B-404C-99E3-9F0685B11B2B}"/>
              </a:ext>
            </a:extLst>
          </xdr:cNvPr>
          <xdr:cNvCxnSpPr/>
        </xdr:nvCxnSpPr>
        <xdr:spPr>
          <a:xfrm flipH="1">
            <a:off x="2076303" y="43430112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7" name="Straight Connector 786">
            <a:extLst>
              <a:ext uri="{FF2B5EF4-FFF2-40B4-BE49-F238E27FC236}">
                <a16:creationId xmlns:a16="http://schemas.microsoft.com/office/drawing/2014/main" id="{8F0F2DDA-36A5-0B9F-451E-751A13126B8F}"/>
              </a:ext>
            </a:extLst>
          </xdr:cNvPr>
          <xdr:cNvCxnSpPr/>
        </xdr:nvCxnSpPr>
        <xdr:spPr>
          <a:xfrm>
            <a:off x="2048276" y="43740353"/>
            <a:ext cx="328338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8" name="Straight Connector 787">
            <a:extLst>
              <a:ext uri="{FF2B5EF4-FFF2-40B4-BE49-F238E27FC236}">
                <a16:creationId xmlns:a16="http://schemas.microsoft.com/office/drawing/2014/main" id="{29AE7189-EE7F-4F24-9B8C-BBFCF8590487}"/>
              </a:ext>
            </a:extLst>
          </xdr:cNvPr>
          <xdr:cNvCxnSpPr/>
        </xdr:nvCxnSpPr>
        <xdr:spPr>
          <a:xfrm flipH="1">
            <a:off x="2076299" y="43709511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9" name="Straight Connector 788">
            <a:extLst>
              <a:ext uri="{FF2B5EF4-FFF2-40B4-BE49-F238E27FC236}">
                <a16:creationId xmlns:a16="http://schemas.microsoft.com/office/drawing/2014/main" id="{D0867B4A-DDCA-4207-91A4-A902980B41EA}"/>
              </a:ext>
            </a:extLst>
          </xdr:cNvPr>
          <xdr:cNvCxnSpPr/>
        </xdr:nvCxnSpPr>
        <xdr:spPr>
          <a:xfrm>
            <a:off x="5264650" y="43020770"/>
            <a:ext cx="0" cy="7894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0" name="Straight Connector 789">
            <a:extLst>
              <a:ext uri="{FF2B5EF4-FFF2-40B4-BE49-F238E27FC236}">
                <a16:creationId xmlns:a16="http://schemas.microsoft.com/office/drawing/2014/main" id="{B6B5A6DB-64DF-4F3F-86A9-382CEC1518BC}"/>
              </a:ext>
            </a:extLst>
          </xdr:cNvPr>
          <xdr:cNvCxnSpPr/>
        </xdr:nvCxnSpPr>
        <xdr:spPr>
          <a:xfrm flipH="1">
            <a:off x="5231954" y="43430113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1" name="Straight Connector 790">
            <a:extLst>
              <a:ext uri="{FF2B5EF4-FFF2-40B4-BE49-F238E27FC236}">
                <a16:creationId xmlns:a16="http://schemas.microsoft.com/office/drawing/2014/main" id="{3F752999-0969-4DA2-B0CF-931C32571FAD}"/>
              </a:ext>
            </a:extLst>
          </xdr:cNvPr>
          <xdr:cNvCxnSpPr/>
        </xdr:nvCxnSpPr>
        <xdr:spPr>
          <a:xfrm flipH="1">
            <a:off x="5231950" y="43709512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4" name="Straight Connector 793">
            <a:extLst>
              <a:ext uri="{FF2B5EF4-FFF2-40B4-BE49-F238E27FC236}">
                <a16:creationId xmlns:a16="http://schemas.microsoft.com/office/drawing/2014/main" id="{3C088A74-99BA-4AA8-AD2F-52153161AE72}"/>
              </a:ext>
            </a:extLst>
          </xdr:cNvPr>
          <xdr:cNvCxnSpPr/>
        </xdr:nvCxnSpPr>
        <xdr:spPr>
          <a:xfrm>
            <a:off x="7171150" y="40751526"/>
            <a:ext cx="0" cy="27793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5" name="Straight Connector 794">
            <a:extLst>
              <a:ext uri="{FF2B5EF4-FFF2-40B4-BE49-F238E27FC236}">
                <a16:creationId xmlns:a16="http://schemas.microsoft.com/office/drawing/2014/main" id="{DFF073B6-DB31-4DE1-8D26-47754F68DA0B}"/>
              </a:ext>
            </a:extLst>
          </xdr:cNvPr>
          <xdr:cNvCxnSpPr/>
        </xdr:nvCxnSpPr>
        <xdr:spPr>
          <a:xfrm flipH="1">
            <a:off x="7138450" y="43430119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0" name="Straight Connector 799">
            <a:extLst>
              <a:ext uri="{FF2B5EF4-FFF2-40B4-BE49-F238E27FC236}">
                <a16:creationId xmlns:a16="http://schemas.microsoft.com/office/drawing/2014/main" id="{4ADC8BD5-DBC6-4172-A78B-408EE0F50B19}"/>
              </a:ext>
            </a:extLst>
          </xdr:cNvPr>
          <xdr:cNvCxnSpPr/>
        </xdr:nvCxnSpPr>
        <xdr:spPr>
          <a:xfrm>
            <a:off x="7963982" y="39682660"/>
            <a:ext cx="0" cy="38433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1" name="Straight Connector 800">
            <a:extLst>
              <a:ext uri="{FF2B5EF4-FFF2-40B4-BE49-F238E27FC236}">
                <a16:creationId xmlns:a16="http://schemas.microsoft.com/office/drawing/2014/main" id="{CF3F6570-82E6-433F-92C9-D3D720145129}"/>
              </a:ext>
            </a:extLst>
          </xdr:cNvPr>
          <xdr:cNvCxnSpPr/>
        </xdr:nvCxnSpPr>
        <xdr:spPr>
          <a:xfrm flipH="1">
            <a:off x="7931282" y="43425245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5" name="Straight Connector 804">
            <a:extLst>
              <a:ext uri="{FF2B5EF4-FFF2-40B4-BE49-F238E27FC236}">
                <a16:creationId xmlns:a16="http://schemas.microsoft.com/office/drawing/2014/main" id="{50E04FAB-20E3-99ED-3A40-73E267519A22}"/>
              </a:ext>
            </a:extLst>
          </xdr:cNvPr>
          <xdr:cNvCxnSpPr/>
        </xdr:nvCxnSpPr>
        <xdr:spPr>
          <a:xfrm>
            <a:off x="5629174" y="35857278"/>
            <a:ext cx="70245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8" name="Straight Connector 807">
            <a:extLst>
              <a:ext uri="{FF2B5EF4-FFF2-40B4-BE49-F238E27FC236}">
                <a16:creationId xmlns:a16="http://schemas.microsoft.com/office/drawing/2014/main" id="{C3C15A5D-D745-E103-2F7E-327EC3E10890}"/>
              </a:ext>
            </a:extLst>
          </xdr:cNvPr>
          <xdr:cNvCxnSpPr/>
        </xdr:nvCxnSpPr>
        <xdr:spPr>
          <a:xfrm>
            <a:off x="6445350" y="35857277"/>
            <a:ext cx="13768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0" name="Straight Connector 809">
            <a:extLst>
              <a:ext uri="{FF2B5EF4-FFF2-40B4-BE49-F238E27FC236}">
                <a16:creationId xmlns:a16="http://schemas.microsoft.com/office/drawing/2014/main" id="{81895B5E-EA5E-3029-04F9-67358F5AC280}"/>
              </a:ext>
            </a:extLst>
          </xdr:cNvPr>
          <xdr:cNvCxnSpPr/>
        </xdr:nvCxnSpPr>
        <xdr:spPr>
          <a:xfrm>
            <a:off x="8001347" y="35857277"/>
            <a:ext cx="6604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2" name="Straight Connector 811">
            <a:extLst>
              <a:ext uri="{FF2B5EF4-FFF2-40B4-BE49-F238E27FC236}">
                <a16:creationId xmlns:a16="http://schemas.microsoft.com/office/drawing/2014/main" id="{99FC56BF-E914-FBEE-876C-59077CB902D4}"/>
              </a:ext>
            </a:extLst>
          </xdr:cNvPr>
          <xdr:cNvCxnSpPr/>
        </xdr:nvCxnSpPr>
        <xdr:spPr>
          <a:xfrm>
            <a:off x="8587026" y="35777655"/>
            <a:ext cx="0" cy="72902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3" name="Straight Connector 812">
            <a:extLst>
              <a:ext uri="{FF2B5EF4-FFF2-40B4-BE49-F238E27FC236}">
                <a16:creationId xmlns:a16="http://schemas.microsoft.com/office/drawing/2014/main" id="{8E30F408-6CD2-48AD-A4A2-28016CF3060C}"/>
              </a:ext>
            </a:extLst>
          </xdr:cNvPr>
          <xdr:cNvCxnSpPr/>
        </xdr:nvCxnSpPr>
        <xdr:spPr>
          <a:xfrm flipH="1">
            <a:off x="8548037" y="35823184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4" name="Straight Connector 813">
            <a:extLst>
              <a:ext uri="{FF2B5EF4-FFF2-40B4-BE49-F238E27FC236}">
                <a16:creationId xmlns:a16="http://schemas.microsoft.com/office/drawing/2014/main" id="{EF6BCC5D-770C-43B8-98F7-016EBA92C24E}"/>
              </a:ext>
            </a:extLst>
          </xdr:cNvPr>
          <xdr:cNvCxnSpPr/>
        </xdr:nvCxnSpPr>
        <xdr:spPr>
          <a:xfrm>
            <a:off x="8001352" y="36617527"/>
            <a:ext cx="9906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5" name="Straight Connector 814">
            <a:extLst>
              <a:ext uri="{FF2B5EF4-FFF2-40B4-BE49-F238E27FC236}">
                <a16:creationId xmlns:a16="http://schemas.microsoft.com/office/drawing/2014/main" id="{E711C72D-C6B8-434C-9431-47F938211CE4}"/>
              </a:ext>
            </a:extLst>
          </xdr:cNvPr>
          <xdr:cNvCxnSpPr/>
        </xdr:nvCxnSpPr>
        <xdr:spPr>
          <a:xfrm flipH="1">
            <a:off x="8548042" y="36589857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6" name="Straight Connector 815">
            <a:extLst>
              <a:ext uri="{FF2B5EF4-FFF2-40B4-BE49-F238E27FC236}">
                <a16:creationId xmlns:a16="http://schemas.microsoft.com/office/drawing/2014/main" id="{9BF623C8-B44A-4095-B8BE-681826CEE9E3}"/>
              </a:ext>
            </a:extLst>
          </xdr:cNvPr>
          <xdr:cNvCxnSpPr/>
        </xdr:nvCxnSpPr>
        <xdr:spPr>
          <a:xfrm>
            <a:off x="7996682" y="38141130"/>
            <a:ext cx="6604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7" name="Straight Connector 816">
            <a:extLst>
              <a:ext uri="{FF2B5EF4-FFF2-40B4-BE49-F238E27FC236}">
                <a16:creationId xmlns:a16="http://schemas.microsoft.com/office/drawing/2014/main" id="{4E095D22-13F1-452E-94C8-4AAC162DA2D8}"/>
              </a:ext>
            </a:extLst>
          </xdr:cNvPr>
          <xdr:cNvCxnSpPr/>
        </xdr:nvCxnSpPr>
        <xdr:spPr>
          <a:xfrm flipH="1">
            <a:off x="8548044" y="38107037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1" name="Straight Connector 820">
            <a:extLst>
              <a:ext uri="{FF2B5EF4-FFF2-40B4-BE49-F238E27FC236}">
                <a16:creationId xmlns:a16="http://schemas.microsoft.com/office/drawing/2014/main" id="{D8AF482D-8C66-43F8-AA77-6D756C450C99}"/>
              </a:ext>
            </a:extLst>
          </xdr:cNvPr>
          <xdr:cNvCxnSpPr/>
        </xdr:nvCxnSpPr>
        <xdr:spPr>
          <a:xfrm>
            <a:off x="7996685" y="39653439"/>
            <a:ext cx="10139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2" name="Straight Connector 821">
            <a:extLst>
              <a:ext uri="{FF2B5EF4-FFF2-40B4-BE49-F238E27FC236}">
                <a16:creationId xmlns:a16="http://schemas.microsoft.com/office/drawing/2014/main" id="{6F0BB708-14F5-46BC-9363-F005816B2E1D}"/>
              </a:ext>
            </a:extLst>
          </xdr:cNvPr>
          <xdr:cNvCxnSpPr/>
        </xdr:nvCxnSpPr>
        <xdr:spPr>
          <a:xfrm flipH="1">
            <a:off x="8548047" y="39619346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3" name="Straight Connector 822">
            <a:extLst>
              <a:ext uri="{FF2B5EF4-FFF2-40B4-BE49-F238E27FC236}">
                <a16:creationId xmlns:a16="http://schemas.microsoft.com/office/drawing/2014/main" id="{5199F834-5C42-464A-90C0-FD9A05D326D7}"/>
              </a:ext>
            </a:extLst>
          </xdr:cNvPr>
          <xdr:cNvCxnSpPr/>
        </xdr:nvCxnSpPr>
        <xdr:spPr>
          <a:xfrm>
            <a:off x="7996691" y="40712562"/>
            <a:ext cx="6604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4" name="Straight Connector 823">
            <a:extLst>
              <a:ext uri="{FF2B5EF4-FFF2-40B4-BE49-F238E27FC236}">
                <a16:creationId xmlns:a16="http://schemas.microsoft.com/office/drawing/2014/main" id="{69E9DD90-53E9-4A6B-AB93-7EC399BA5D2E}"/>
              </a:ext>
            </a:extLst>
          </xdr:cNvPr>
          <xdr:cNvCxnSpPr/>
        </xdr:nvCxnSpPr>
        <xdr:spPr>
          <a:xfrm flipH="1">
            <a:off x="8548053" y="40678469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5" name="Straight Connector 824">
            <a:extLst>
              <a:ext uri="{FF2B5EF4-FFF2-40B4-BE49-F238E27FC236}">
                <a16:creationId xmlns:a16="http://schemas.microsoft.com/office/drawing/2014/main" id="{5DB23127-D017-4BEA-A218-9CF41021D659}"/>
              </a:ext>
            </a:extLst>
          </xdr:cNvPr>
          <xdr:cNvCxnSpPr/>
        </xdr:nvCxnSpPr>
        <xdr:spPr>
          <a:xfrm>
            <a:off x="7208536" y="40712562"/>
            <a:ext cx="6604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6" name="Straight Connector 825">
            <a:extLst>
              <a:ext uri="{FF2B5EF4-FFF2-40B4-BE49-F238E27FC236}">
                <a16:creationId xmlns:a16="http://schemas.microsoft.com/office/drawing/2014/main" id="{11384EAF-FB16-4A4E-9658-C4203EAFF037}"/>
              </a:ext>
            </a:extLst>
          </xdr:cNvPr>
          <xdr:cNvCxnSpPr/>
        </xdr:nvCxnSpPr>
        <xdr:spPr>
          <a:xfrm>
            <a:off x="7996705" y="42991542"/>
            <a:ext cx="6604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7" name="Straight Connector 826">
            <a:extLst>
              <a:ext uri="{FF2B5EF4-FFF2-40B4-BE49-F238E27FC236}">
                <a16:creationId xmlns:a16="http://schemas.microsoft.com/office/drawing/2014/main" id="{758AC191-F21E-4B4F-8783-A851A548FCE8}"/>
              </a:ext>
            </a:extLst>
          </xdr:cNvPr>
          <xdr:cNvCxnSpPr/>
        </xdr:nvCxnSpPr>
        <xdr:spPr>
          <a:xfrm flipH="1">
            <a:off x="8548066" y="42957450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8" name="Straight Connector 827">
            <a:extLst>
              <a:ext uri="{FF2B5EF4-FFF2-40B4-BE49-F238E27FC236}">
                <a16:creationId xmlns:a16="http://schemas.microsoft.com/office/drawing/2014/main" id="{EAAFED3E-287A-48E0-AF8F-70AB4B8C2528}"/>
              </a:ext>
            </a:extLst>
          </xdr:cNvPr>
          <xdr:cNvCxnSpPr/>
        </xdr:nvCxnSpPr>
        <xdr:spPr>
          <a:xfrm>
            <a:off x="7208549" y="42991542"/>
            <a:ext cx="6604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9" name="Straight Connector 828">
            <a:extLst>
              <a:ext uri="{FF2B5EF4-FFF2-40B4-BE49-F238E27FC236}">
                <a16:creationId xmlns:a16="http://schemas.microsoft.com/office/drawing/2014/main" id="{97A1315A-6F6F-4B91-AEAA-2DFA94FCC833}"/>
              </a:ext>
            </a:extLst>
          </xdr:cNvPr>
          <xdr:cNvCxnSpPr/>
        </xdr:nvCxnSpPr>
        <xdr:spPr>
          <a:xfrm>
            <a:off x="5312978" y="42991542"/>
            <a:ext cx="18021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4" name="Straight Connector 833">
            <a:extLst>
              <a:ext uri="{FF2B5EF4-FFF2-40B4-BE49-F238E27FC236}">
                <a16:creationId xmlns:a16="http://schemas.microsoft.com/office/drawing/2014/main" id="{232A15B4-6657-3324-A7E1-8D4EDE9C204B}"/>
              </a:ext>
            </a:extLst>
          </xdr:cNvPr>
          <xdr:cNvCxnSpPr/>
        </xdr:nvCxnSpPr>
        <xdr:spPr>
          <a:xfrm>
            <a:off x="8917230" y="36541148"/>
            <a:ext cx="0" cy="31886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8" name="Straight Connector 837">
            <a:extLst>
              <a:ext uri="{FF2B5EF4-FFF2-40B4-BE49-F238E27FC236}">
                <a16:creationId xmlns:a16="http://schemas.microsoft.com/office/drawing/2014/main" id="{03999D3F-FFB6-4C47-A875-8773BD7DB78C}"/>
              </a:ext>
            </a:extLst>
          </xdr:cNvPr>
          <xdr:cNvCxnSpPr/>
        </xdr:nvCxnSpPr>
        <xdr:spPr>
          <a:xfrm flipH="1">
            <a:off x="8878255" y="39619342"/>
            <a:ext cx="71683" cy="681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9" name="Straight Connector 838">
            <a:extLst>
              <a:ext uri="{FF2B5EF4-FFF2-40B4-BE49-F238E27FC236}">
                <a16:creationId xmlns:a16="http://schemas.microsoft.com/office/drawing/2014/main" id="{2E228AF6-E9C6-4733-8E1D-93B0647435B1}"/>
              </a:ext>
            </a:extLst>
          </xdr:cNvPr>
          <xdr:cNvCxnSpPr/>
        </xdr:nvCxnSpPr>
        <xdr:spPr>
          <a:xfrm flipH="1">
            <a:off x="8878244" y="36589855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0" name="Straight Connector 839">
            <a:extLst>
              <a:ext uri="{FF2B5EF4-FFF2-40B4-BE49-F238E27FC236}">
                <a16:creationId xmlns:a16="http://schemas.microsoft.com/office/drawing/2014/main" id="{A5C15EB4-6E02-48AC-85A0-0869FB745E2A}"/>
              </a:ext>
            </a:extLst>
          </xdr:cNvPr>
          <xdr:cNvCxnSpPr/>
        </xdr:nvCxnSpPr>
        <xdr:spPr>
          <a:xfrm>
            <a:off x="3685299" y="43015894"/>
            <a:ext cx="0" cy="5149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1" name="Straight Connector 840">
            <a:extLst>
              <a:ext uri="{FF2B5EF4-FFF2-40B4-BE49-F238E27FC236}">
                <a16:creationId xmlns:a16="http://schemas.microsoft.com/office/drawing/2014/main" id="{7E6349B7-DA62-42C7-9F45-E6145053D243}"/>
              </a:ext>
            </a:extLst>
          </xdr:cNvPr>
          <xdr:cNvCxnSpPr/>
        </xdr:nvCxnSpPr>
        <xdr:spPr>
          <a:xfrm flipH="1">
            <a:off x="3652599" y="43430117"/>
            <a:ext cx="65394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3" name="Straight Connector 842">
            <a:extLst>
              <a:ext uri="{FF2B5EF4-FFF2-40B4-BE49-F238E27FC236}">
                <a16:creationId xmlns:a16="http://schemas.microsoft.com/office/drawing/2014/main" id="{2966A3DD-2D1D-4B94-97AA-1E854049EA6B}"/>
              </a:ext>
            </a:extLst>
          </xdr:cNvPr>
          <xdr:cNvCxnSpPr/>
        </xdr:nvCxnSpPr>
        <xdr:spPr>
          <a:xfrm>
            <a:off x="746107" y="41479234"/>
            <a:ext cx="13208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4" name="Straight Connector 843">
            <a:extLst>
              <a:ext uri="{FF2B5EF4-FFF2-40B4-BE49-F238E27FC236}">
                <a16:creationId xmlns:a16="http://schemas.microsoft.com/office/drawing/2014/main" id="{8F76D3AE-FEEA-480E-9A8E-6C9D47FDABFE}"/>
              </a:ext>
            </a:extLst>
          </xdr:cNvPr>
          <xdr:cNvCxnSpPr/>
        </xdr:nvCxnSpPr>
        <xdr:spPr>
          <a:xfrm flipH="1">
            <a:off x="788147" y="41445140"/>
            <a:ext cx="71683" cy="617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7" name="Straight Connector 846">
            <a:extLst>
              <a:ext uri="{FF2B5EF4-FFF2-40B4-BE49-F238E27FC236}">
                <a16:creationId xmlns:a16="http://schemas.microsoft.com/office/drawing/2014/main" id="{A398182D-65A1-682C-6F83-B79F1F751E3A}"/>
              </a:ext>
            </a:extLst>
          </xdr:cNvPr>
          <xdr:cNvCxnSpPr/>
        </xdr:nvCxnSpPr>
        <xdr:spPr>
          <a:xfrm>
            <a:off x="2162005" y="41479232"/>
            <a:ext cx="144226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849" name="Group 848">
            <a:extLst>
              <a:ext uri="{FF2B5EF4-FFF2-40B4-BE49-F238E27FC236}">
                <a16:creationId xmlns:a16="http://schemas.microsoft.com/office/drawing/2014/main" id="{0E1FA31A-A46F-4D93-92F7-87CBA9B702D7}"/>
              </a:ext>
            </a:extLst>
          </xdr:cNvPr>
          <xdr:cNvGrpSpPr/>
        </xdr:nvGrpSpPr>
        <xdr:grpSpPr>
          <a:xfrm>
            <a:off x="5303636" y="43006153"/>
            <a:ext cx="219544" cy="204530"/>
            <a:chOff x="10263188" y="252188663"/>
            <a:chExt cx="214312" cy="214312"/>
          </a:xfrm>
        </xdr:grpSpPr>
        <xdr:sp macro="" textlink="">
          <xdr:nvSpPr>
            <xdr:cNvPr id="850" name="Oval 849">
              <a:extLst>
                <a:ext uri="{FF2B5EF4-FFF2-40B4-BE49-F238E27FC236}">
                  <a16:creationId xmlns:a16="http://schemas.microsoft.com/office/drawing/2014/main" id="{F9B05B48-2804-EBB5-F1ED-926A9416217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51" name="Straight Connector 850">
              <a:extLst>
                <a:ext uri="{FF2B5EF4-FFF2-40B4-BE49-F238E27FC236}">
                  <a16:creationId xmlns:a16="http://schemas.microsoft.com/office/drawing/2014/main" id="{813B1F56-7F74-FB4D-59C0-4F38C666029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2" name="Straight Connector 851">
              <a:extLst>
                <a:ext uri="{FF2B5EF4-FFF2-40B4-BE49-F238E27FC236}">
                  <a16:creationId xmlns:a16="http://schemas.microsoft.com/office/drawing/2014/main" id="{5A9F4EAD-96BD-0D8A-D51C-03F62D2B823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53" name="Group 852">
            <a:extLst>
              <a:ext uri="{FF2B5EF4-FFF2-40B4-BE49-F238E27FC236}">
                <a16:creationId xmlns:a16="http://schemas.microsoft.com/office/drawing/2014/main" id="{0301B5D1-C569-472E-906E-93ABA30AE134}"/>
              </a:ext>
            </a:extLst>
          </xdr:cNvPr>
          <xdr:cNvGrpSpPr/>
        </xdr:nvGrpSpPr>
        <xdr:grpSpPr>
          <a:xfrm>
            <a:off x="5359688" y="40806726"/>
            <a:ext cx="219544" cy="207777"/>
            <a:chOff x="10263188" y="252188663"/>
            <a:chExt cx="214312" cy="214312"/>
          </a:xfrm>
        </xdr:grpSpPr>
        <xdr:sp macro="" textlink="">
          <xdr:nvSpPr>
            <xdr:cNvPr id="854" name="Oval 853">
              <a:extLst>
                <a:ext uri="{FF2B5EF4-FFF2-40B4-BE49-F238E27FC236}">
                  <a16:creationId xmlns:a16="http://schemas.microsoft.com/office/drawing/2014/main" id="{AC20BDCD-3B50-DB06-83D2-0874341799A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55" name="Straight Connector 854">
              <a:extLst>
                <a:ext uri="{FF2B5EF4-FFF2-40B4-BE49-F238E27FC236}">
                  <a16:creationId xmlns:a16="http://schemas.microsoft.com/office/drawing/2014/main" id="{2EEB2F7F-93E4-28AB-8828-095B466A267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6" name="Straight Connector 855">
              <a:extLst>
                <a:ext uri="{FF2B5EF4-FFF2-40B4-BE49-F238E27FC236}">
                  <a16:creationId xmlns:a16="http://schemas.microsoft.com/office/drawing/2014/main" id="{BA555A8C-CE0F-173E-D626-045EFE88680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57" name="Group 856">
            <a:extLst>
              <a:ext uri="{FF2B5EF4-FFF2-40B4-BE49-F238E27FC236}">
                <a16:creationId xmlns:a16="http://schemas.microsoft.com/office/drawing/2014/main" id="{19545357-7CE2-4BD7-BB58-0EA6AE2A65A8}"/>
              </a:ext>
            </a:extLst>
          </xdr:cNvPr>
          <xdr:cNvGrpSpPr/>
        </xdr:nvGrpSpPr>
        <xdr:grpSpPr>
          <a:xfrm>
            <a:off x="7213195" y="40741785"/>
            <a:ext cx="225833" cy="204530"/>
            <a:chOff x="10263188" y="252188663"/>
            <a:chExt cx="214312" cy="214312"/>
          </a:xfrm>
        </xdr:grpSpPr>
        <xdr:sp macro="" textlink="">
          <xdr:nvSpPr>
            <xdr:cNvPr id="858" name="Oval 857">
              <a:extLst>
                <a:ext uri="{FF2B5EF4-FFF2-40B4-BE49-F238E27FC236}">
                  <a16:creationId xmlns:a16="http://schemas.microsoft.com/office/drawing/2014/main" id="{130027EE-9342-CB5C-69B2-EA2D220101E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59" name="Straight Connector 858">
              <a:extLst>
                <a:ext uri="{FF2B5EF4-FFF2-40B4-BE49-F238E27FC236}">
                  <a16:creationId xmlns:a16="http://schemas.microsoft.com/office/drawing/2014/main" id="{8695FF4F-9FBA-75B4-E0DB-000765CB463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0" name="Straight Connector 859">
              <a:extLst>
                <a:ext uri="{FF2B5EF4-FFF2-40B4-BE49-F238E27FC236}">
                  <a16:creationId xmlns:a16="http://schemas.microsoft.com/office/drawing/2014/main" id="{F6C7DCEC-E8FA-F59A-B15D-717BF079059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61" name="Group 860">
            <a:extLst>
              <a:ext uri="{FF2B5EF4-FFF2-40B4-BE49-F238E27FC236}">
                <a16:creationId xmlns:a16="http://schemas.microsoft.com/office/drawing/2014/main" id="{8DE3ACE8-6CBF-47D1-893E-773942ACA6BE}"/>
              </a:ext>
            </a:extLst>
          </xdr:cNvPr>
          <xdr:cNvGrpSpPr/>
        </xdr:nvGrpSpPr>
        <xdr:grpSpPr>
          <a:xfrm>
            <a:off x="7241221" y="39734686"/>
            <a:ext cx="225833" cy="210952"/>
            <a:chOff x="10263188" y="252188663"/>
            <a:chExt cx="214312" cy="214312"/>
          </a:xfrm>
        </xdr:grpSpPr>
        <xdr:sp macro="" textlink="">
          <xdr:nvSpPr>
            <xdr:cNvPr id="862" name="Oval 861">
              <a:extLst>
                <a:ext uri="{FF2B5EF4-FFF2-40B4-BE49-F238E27FC236}">
                  <a16:creationId xmlns:a16="http://schemas.microsoft.com/office/drawing/2014/main" id="{926DFB18-D853-B3C9-7D8C-C1AA60A219A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63" name="Straight Connector 862">
              <a:extLst>
                <a:ext uri="{FF2B5EF4-FFF2-40B4-BE49-F238E27FC236}">
                  <a16:creationId xmlns:a16="http://schemas.microsoft.com/office/drawing/2014/main" id="{B625F5F3-262D-83AD-CA9C-2A1C5F1EE32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4" name="Straight Connector 863">
              <a:extLst>
                <a:ext uri="{FF2B5EF4-FFF2-40B4-BE49-F238E27FC236}">
                  <a16:creationId xmlns:a16="http://schemas.microsoft.com/office/drawing/2014/main" id="{6AD5FB77-014A-3AE1-68B3-5B405990424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65" name="Group 864">
            <a:extLst>
              <a:ext uri="{FF2B5EF4-FFF2-40B4-BE49-F238E27FC236}">
                <a16:creationId xmlns:a16="http://schemas.microsoft.com/office/drawing/2014/main" id="{451E6818-4E44-4953-8792-B81BCA8CF7F8}"/>
              </a:ext>
            </a:extLst>
          </xdr:cNvPr>
          <xdr:cNvGrpSpPr/>
        </xdr:nvGrpSpPr>
        <xdr:grpSpPr>
          <a:xfrm>
            <a:off x="8010687" y="39643695"/>
            <a:ext cx="219544" cy="204530"/>
            <a:chOff x="10263188" y="252188663"/>
            <a:chExt cx="214312" cy="214312"/>
          </a:xfrm>
        </xdr:grpSpPr>
        <xdr:sp macro="" textlink="">
          <xdr:nvSpPr>
            <xdr:cNvPr id="866" name="Oval 865">
              <a:extLst>
                <a:ext uri="{FF2B5EF4-FFF2-40B4-BE49-F238E27FC236}">
                  <a16:creationId xmlns:a16="http://schemas.microsoft.com/office/drawing/2014/main" id="{7EFC5D32-0201-3CEE-33E6-D980378A9EA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67" name="Straight Connector 866">
              <a:extLst>
                <a:ext uri="{FF2B5EF4-FFF2-40B4-BE49-F238E27FC236}">
                  <a16:creationId xmlns:a16="http://schemas.microsoft.com/office/drawing/2014/main" id="{DB0E146D-C400-1BF6-88A0-DB8D6547603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68" name="Straight Connector 867">
              <a:extLst>
                <a:ext uri="{FF2B5EF4-FFF2-40B4-BE49-F238E27FC236}">
                  <a16:creationId xmlns:a16="http://schemas.microsoft.com/office/drawing/2014/main" id="{0337710F-19E9-76DF-864B-DFE26596AA8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69" name="Group 868">
            <a:extLst>
              <a:ext uri="{FF2B5EF4-FFF2-40B4-BE49-F238E27FC236}">
                <a16:creationId xmlns:a16="http://schemas.microsoft.com/office/drawing/2014/main" id="{D098F21A-EE61-40BF-B3EE-87301AFEA207}"/>
              </a:ext>
            </a:extLst>
          </xdr:cNvPr>
          <xdr:cNvGrpSpPr/>
        </xdr:nvGrpSpPr>
        <xdr:grpSpPr>
          <a:xfrm>
            <a:off x="1057655" y="36372228"/>
            <a:ext cx="219544" cy="210952"/>
            <a:chOff x="10263188" y="252188663"/>
            <a:chExt cx="214312" cy="214312"/>
          </a:xfrm>
        </xdr:grpSpPr>
        <xdr:sp macro="" textlink="">
          <xdr:nvSpPr>
            <xdr:cNvPr id="870" name="Oval 869">
              <a:extLst>
                <a:ext uri="{FF2B5EF4-FFF2-40B4-BE49-F238E27FC236}">
                  <a16:creationId xmlns:a16="http://schemas.microsoft.com/office/drawing/2014/main" id="{4F6D9180-6D26-B29B-C205-942FB2739C6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71" name="Straight Connector 870">
              <a:extLst>
                <a:ext uri="{FF2B5EF4-FFF2-40B4-BE49-F238E27FC236}">
                  <a16:creationId xmlns:a16="http://schemas.microsoft.com/office/drawing/2014/main" id="{D1D7FEEA-CBE5-E908-BEAF-E4E5BAD1469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2" name="Straight Connector 871">
              <a:extLst>
                <a:ext uri="{FF2B5EF4-FFF2-40B4-BE49-F238E27FC236}">
                  <a16:creationId xmlns:a16="http://schemas.microsoft.com/office/drawing/2014/main" id="{9F734281-DAB5-0A3A-055B-7877FFE58E7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73" name="Group 872">
            <a:extLst>
              <a:ext uri="{FF2B5EF4-FFF2-40B4-BE49-F238E27FC236}">
                <a16:creationId xmlns:a16="http://schemas.microsoft.com/office/drawing/2014/main" id="{74898630-A8A4-4F63-B697-028B7046A6E1}"/>
              </a:ext>
            </a:extLst>
          </xdr:cNvPr>
          <xdr:cNvGrpSpPr/>
        </xdr:nvGrpSpPr>
        <xdr:grpSpPr>
          <a:xfrm>
            <a:off x="3397130" y="36320203"/>
            <a:ext cx="219544" cy="204530"/>
            <a:chOff x="10263188" y="252188663"/>
            <a:chExt cx="214312" cy="214312"/>
          </a:xfrm>
        </xdr:grpSpPr>
        <xdr:sp macro="" textlink="">
          <xdr:nvSpPr>
            <xdr:cNvPr id="874" name="Oval 873">
              <a:extLst>
                <a:ext uri="{FF2B5EF4-FFF2-40B4-BE49-F238E27FC236}">
                  <a16:creationId xmlns:a16="http://schemas.microsoft.com/office/drawing/2014/main" id="{DC13F53D-CB8A-7331-B7CE-20A169077E8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75" name="Straight Connector 874">
              <a:extLst>
                <a:ext uri="{FF2B5EF4-FFF2-40B4-BE49-F238E27FC236}">
                  <a16:creationId xmlns:a16="http://schemas.microsoft.com/office/drawing/2014/main" id="{C67B2E62-8D90-722C-05B6-BB2E41E3000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76" name="Straight Connector 875">
              <a:extLst>
                <a:ext uri="{FF2B5EF4-FFF2-40B4-BE49-F238E27FC236}">
                  <a16:creationId xmlns:a16="http://schemas.microsoft.com/office/drawing/2014/main" id="{EDB6ED2F-B4C2-09B0-7B1A-6C09254F90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77" name="Group 876">
            <a:extLst>
              <a:ext uri="{FF2B5EF4-FFF2-40B4-BE49-F238E27FC236}">
                <a16:creationId xmlns:a16="http://schemas.microsoft.com/office/drawing/2014/main" id="{ECBAE61B-3184-44D4-B393-F22155B797FB}"/>
              </a:ext>
            </a:extLst>
          </xdr:cNvPr>
          <xdr:cNvGrpSpPr/>
        </xdr:nvGrpSpPr>
        <xdr:grpSpPr>
          <a:xfrm>
            <a:off x="3406472" y="35637956"/>
            <a:ext cx="219544" cy="207777"/>
            <a:chOff x="10263188" y="252188663"/>
            <a:chExt cx="214312" cy="214312"/>
          </a:xfrm>
        </xdr:grpSpPr>
        <xdr:sp macro="" textlink="">
          <xdr:nvSpPr>
            <xdr:cNvPr id="878" name="Oval 877">
              <a:extLst>
                <a:ext uri="{FF2B5EF4-FFF2-40B4-BE49-F238E27FC236}">
                  <a16:creationId xmlns:a16="http://schemas.microsoft.com/office/drawing/2014/main" id="{E195E3B8-865A-5B27-D2C8-723E7E8CD6C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79" name="Straight Connector 878">
              <a:extLst>
                <a:ext uri="{FF2B5EF4-FFF2-40B4-BE49-F238E27FC236}">
                  <a16:creationId xmlns:a16="http://schemas.microsoft.com/office/drawing/2014/main" id="{4BD8A2A2-3FD5-B8DB-7497-E80D2D7955C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0" name="Straight Connector 879">
              <a:extLst>
                <a:ext uri="{FF2B5EF4-FFF2-40B4-BE49-F238E27FC236}">
                  <a16:creationId xmlns:a16="http://schemas.microsoft.com/office/drawing/2014/main" id="{0328ABEE-29F4-499A-D62E-491064F5141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81" name="Group 880">
            <a:extLst>
              <a:ext uri="{FF2B5EF4-FFF2-40B4-BE49-F238E27FC236}">
                <a16:creationId xmlns:a16="http://schemas.microsoft.com/office/drawing/2014/main" id="{19C83BED-2DB1-4383-831B-135EA1CCA1DB}"/>
              </a:ext>
            </a:extLst>
          </xdr:cNvPr>
          <xdr:cNvGrpSpPr/>
        </xdr:nvGrpSpPr>
        <xdr:grpSpPr>
          <a:xfrm>
            <a:off x="5624501" y="35621720"/>
            <a:ext cx="219544" cy="204530"/>
            <a:chOff x="10263188" y="252188663"/>
            <a:chExt cx="214312" cy="214312"/>
          </a:xfrm>
        </xdr:grpSpPr>
        <xdr:sp macro="" textlink="">
          <xdr:nvSpPr>
            <xdr:cNvPr id="882" name="Oval 881">
              <a:extLst>
                <a:ext uri="{FF2B5EF4-FFF2-40B4-BE49-F238E27FC236}">
                  <a16:creationId xmlns:a16="http://schemas.microsoft.com/office/drawing/2014/main" id="{90BE7C3B-4479-6E01-D08B-18ED5E1A55D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83" name="Straight Connector 882">
              <a:extLst>
                <a:ext uri="{FF2B5EF4-FFF2-40B4-BE49-F238E27FC236}">
                  <a16:creationId xmlns:a16="http://schemas.microsoft.com/office/drawing/2014/main" id="{A9E41A76-C04E-04A7-464C-F606A51F2D3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4" name="Straight Connector 883">
              <a:extLst>
                <a:ext uri="{FF2B5EF4-FFF2-40B4-BE49-F238E27FC236}">
                  <a16:creationId xmlns:a16="http://schemas.microsoft.com/office/drawing/2014/main" id="{C6C0245A-9622-50A7-A107-BAB868AE61B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85" name="Group 884">
            <a:extLst>
              <a:ext uri="{FF2B5EF4-FFF2-40B4-BE49-F238E27FC236}">
                <a16:creationId xmlns:a16="http://schemas.microsoft.com/office/drawing/2014/main" id="{DD18DF76-089D-47C2-9CBC-BA89023FD4CB}"/>
              </a:ext>
            </a:extLst>
          </xdr:cNvPr>
          <xdr:cNvGrpSpPr/>
        </xdr:nvGrpSpPr>
        <xdr:grpSpPr>
          <a:xfrm>
            <a:off x="5671211" y="36336438"/>
            <a:ext cx="219544" cy="207777"/>
            <a:chOff x="10263188" y="252188663"/>
            <a:chExt cx="214312" cy="214312"/>
          </a:xfrm>
        </xdr:grpSpPr>
        <xdr:sp macro="" textlink="">
          <xdr:nvSpPr>
            <xdr:cNvPr id="886" name="Oval 885">
              <a:extLst>
                <a:ext uri="{FF2B5EF4-FFF2-40B4-BE49-F238E27FC236}">
                  <a16:creationId xmlns:a16="http://schemas.microsoft.com/office/drawing/2014/main" id="{EC97E9EB-072C-AF97-A3EF-7CBD0AAC24D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87" name="Straight Connector 886">
              <a:extLst>
                <a:ext uri="{FF2B5EF4-FFF2-40B4-BE49-F238E27FC236}">
                  <a16:creationId xmlns:a16="http://schemas.microsoft.com/office/drawing/2014/main" id="{53217096-5672-56F4-120A-7700B304943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8" name="Straight Connector 887">
              <a:extLst>
                <a:ext uri="{FF2B5EF4-FFF2-40B4-BE49-F238E27FC236}">
                  <a16:creationId xmlns:a16="http://schemas.microsoft.com/office/drawing/2014/main" id="{4E90C8BC-F400-DA11-8D5D-25AA5B3502E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89" name="Group 888">
            <a:extLst>
              <a:ext uri="{FF2B5EF4-FFF2-40B4-BE49-F238E27FC236}">
                <a16:creationId xmlns:a16="http://schemas.microsoft.com/office/drawing/2014/main" id="{52A3E870-D48A-411F-AFD6-2D2DD236D2E3}"/>
              </a:ext>
            </a:extLst>
          </xdr:cNvPr>
          <xdr:cNvGrpSpPr/>
        </xdr:nvGrpSpPr>
        <xdr:grpSpPr>
          <a:xfrm>
            <a:off x="7945293" y="36180506"/>
            <a:ext cx="219544" cy="204530"/>
            <a:chOff x="10263188" y="252188663"/>
            <a:chExt cx="214312" cy="214312"/>
          </a:xfrm>
        </xdr:grpSpPr>
        <xdr:sp macro="" textlink="">
          <xdr:nvSpPr>
            <xdr:cNvPr id="890" name="Oval 889">
              <a:extLst>
                <a:ext uri="{FF2B5EF4-FFF2-40B4-BE49-F238E27FC236}">
                  <a16:creationId xmlns:a16="http://schemas.microsoft.com/office/drawing/2014/main" id="{2DC27B4F-C527-9D20-252C-570D5154D16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91" name="Straight Connector 890">
              <a:extLst>
                <a:ext uri="{FF2B5EF4-FFF2-40B4-BE49-F238E27FC236}">
                  <a16:creationId xmlns:a16="http://schemas.microsoft.com/office/drawing/2014/main" id="{4F3D281C-C9FD-2BA3-E114-102F32AD1BE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2" name="Straight Connector 891">
              <a:extLst>
                <a:ext uri="{FF2B5EF4-FFF2-40B4-BE49-F238E27FC236}">
                  <a16:creationId xmlns:a16="http://schemas.microsoft.com/office/drawing/2014/main" id="{7DA4E59C-2E0E-5879-5E19-FD504181D37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93" name="Group 892">
            <a:extLst>
              <a:ext uri="{FF2B5EF4-FFF2-40B4-BE49-F238E27FC236}">
                <a16:creationId xmlns:a16="http://schemas.microsoft.com/office/drawing/2014/main" id="{09D1A0EB-A940-428C-90FC-BEEDAC2C2942}"/>
              </a:ext>
            </a:extLst>
          </xdr:cNvPr>
          <xdr:cNvGrpSpPr/>
        </xdr:nvGrpSpPr>
        <xdr:grpSpPr>
          <a:xfrm>
            <a:off x="1836462" y="43006153"/>
            <a:ext cx="219544" cy="204530"/>
            <a:chOff x="10263188" y="252188663"/>
            <a:chExt cx="214312" cy="214312"/>
          </a:xfrm>
        </xdr:grpSpPr>
        <xdr:sp macro="" textlink="">
          <xdr:nvSpPr>
            <xdr:cNvPr id="894" name="Oval 893">
              <a:extLst>
                <a:ext uri="{FF2B5EF4-FFF2-40B4-BE49-F238E27FC236}">
                  <a16:creationId xmlns:a16="http://schemas.microsoft.com/office/drawing/2014/main" id="{0033841B-AF97-CBF8-3501-95E559E1A63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95" name="Straight Connector 894">
              <a:extLst>
                <a:ext uri="{FF2B5EF4-FFF2-40B4-BE49-F238E27FC236}">
                  <a16:creationId xmlns:a16="http://schemas.microsoft.com/office/drawing/2014/main" id="{8A581006-5DE2-F7AC-B3B6-953671BB0B4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6" name="Straight Connector 895">
              <a:extLst>
                <a:ext uri="{FF2B5EF4-FFF2-40B4-BE49-F238E27FC236}">
                  <a16:creationId xmlns:a16="http://schemas.microsoft.com/office/drawing/2014/main" id="{6472490F-C44B-EA41-D7D6-AEFB0767B80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97" name="Group 896">
            <a:extLst>
              <a:ext uri="{FF2B5EF4-FFF2-40B4-BE49-F238E27FC236}">
                <a16:creationId xmlns:a16="http://schemas.microsoft.com/office/drawing/2014/main" id="{1F9C42A3-8928-4642-A072-EB1B40A1B67D}"/>
              </a:ext>
            </a:extLst>
          </xdr:cNvPr>
          <xdr:cNvGrpSpPr/>
        </xdr:nvGrpSpPr>
        <xdr:grpSpPr>
          <a:xfrm>
            <a:off x="3453182" y="41242123"/>
            <a:ext cx="225833" cy="210952"/>
            <a:chOff x="10263188" y="252188663"/>
            <a:chExt cx="214312" cy="214312"/>
          </a:xfrm>
        </xdr:grpSpPr>
        <xdr:sp macro="" textlink="">
          <xdr:nvSpPr>
            <xdr:cNvPr id="898" name="Oval 897">
              <a:extLst>
                <a:ext uri="{FF2B5EF4-FFF2-40B4-BE49-F238E27FC236}">
                  <a16:creationId xmlns:a16="http://schemas.microsoft.com/office/drawing/2014/main" id="{2AE562B9-CC37-E018-B606-9B4C660420B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99" name="Straight Connector 898">
              <a:extLst>
                <a:ext uri="{FF2B5EF4-FFF2-40B4-BE49-F238E27FC236}">
                  <a16:creationId xmlns:a16="http://schemas.microsoft.com/office/drawing/2014/main" id="{B40B8271-322E-0A9E-4FCF-6A4FD0F03A0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0" name="Straight Connector 899">
              <a:extLst>
                <a:ext uri="{FF2B5EF4-FFF2-40B4-BE49-F238E27FC236}">
                  <a16:creationId xmlns:a16="http://schemas.microsoft.com/office/drawing/2014/main" id="{FC8ECF13-197E-3143-240D-45C563F44B2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01" name="Group 900">
            <a:extLst>
              <a:ext uri="{FF2B5EF4-FFF2-40B4-BE49-F238E27FC236}">
                <a16:creationId xmlns:a16="http://schemas.microsoft.com/office/drawing/2014/main" id="{BFF7EE5D-C6A9-49F2-A7ED-38ED47FAFC76}"/>
              </a:ext>
            </a:extLst>
          </xdr:cNvPr>
          <xdr:cNvGrpSpPr/>
        </xdr:nvGrpSpPr>
        <xdr:grpSpPr>
          <a:xfrm>
            <a:off x="1792805" y="39682660"/>
            <a:ext cx="225833" cy="204530"/>
            <a:chOff x="10263188" y="252188663"/>
            <a:chExt cx="214312" cy="214312"/>
          </a:xfrm>
        </xdr:grpSpPr>
        <xdr:sp macro="" textlink="">
          <xdr:nvSpPr>
            <xdr:cNvPr id="902" name="Oval 901">
              <a:extLst>
                <a:ext uri="{FF2B5EF4-FFF2-40B4-BE49-F238E27FC236}">
                  <a16:creationId xmlns:a16="http://schemas.microsoft.com/office/drawing/2014/main" id="{5F0A30B1-FB39-4598-4C60-26F4A113C2E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03" name="Straight Connector 902">
              <a:extLst>
                <a:ext uri="{FF2B5EF4-FFF2-40B4-BE49-F238E27FC236}">
                  <a16:creationId xmlns:a16="http://schemas.microsoft.com/office/drawing/2014/main" id="{84D7EF62-604C-924D-E586-45F4B2CB8FA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4" name="Straight Connector 903">
              <a:extLst>
                <a:ext uri="{FF2B5EF4-FFF2-40B4-BE49-F238E27FC236}">
                  <a16:creationId xmlns:a16="http://schemas.microsoft.com/office/drawing/2014/main" id="{24025463-ABA1-76D1-0FA6-AC285054C4B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05" name="Group 904">
            <a:extLst>
              <a:ext uri="{FF2B5EF4-FFF2-40B4-BE49-F238E27FC236}">
                <a16:creationId xmlns:a16="http://schemas.microsoft.com/office/drawing/2014/main" id="{DDBB99EC-E0A3-4D26-A195-286AF8557B0D}"/>
              </a:ext>
            </a:extLst>
          </xdr:cNvPr>
          <xdr:cNvGrpSpPr/>
        </xdr:nvGrpSpPr>
        <xdr:grpSpPr>
          <a:xfrm>
            <a:off x="1048313" y="39653437"/>
            <a:ext cx="219544" cy="204530"/>
            <a:chOff x="10263188" y="252188663"/>
            <a:chExt cx="214312" cy="214312"/>
          </a:xfrm>
        </xdr:grpSpPr>
        <xdr:sp macro="" textlink="">
          <xdr:nvSpPr>
            <xdr:cNvPr id="906" name="Oval 905">
              <a:extLst>
                <a:ext uri="{FF2B5EF4-FFF2-40B4-BE49-F238E27FC236}">
                  <a16:creationId xmlns:a16="http://schemas.microsoft.com/office/drawing/2014/main" id="{40DBABA5-9ED4-38D2-DDC5-FC70114F107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07" name="Straight Connector 906">
              <a:extLst>
                <a:ext uri="{FF2B5EF4-FFF2-40B4-BE49-F238E27FC236}">
                  <a16:creationId xmlns:a16="http://schemas.microsoft.com/office/drawing/2014/main" id="{6E1A1997-5329-3DBA-A890-31EA2AB42A0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08" name="Straight Connector 907">
              <a:extLst>
                <a:ext uri="{FF2B5EF4-FFF2-40B4-BE49-F238E27FC236}">
                  <a16:creationId xmlns:a16="http://schemas.microsoft.com/office/drawing/2014/main" id="{E209AA8D-C371-6D46-7A27-BB3E2F1F412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09" name="Group 908">
            <a:extLst>
              <a:ext uri="{FF2B5EF4-FFF2-40B4-BE49-F238E27FC236}">
                <a16:creationId xmlns:a16="http://schemas.microsoft.com/office/drawing/2014/main" id="{4F642556-D260-4E03-8223-AE2C46853D5E}"/>
              </a:ext>
            </a:extLst>
          </xdr:cNvPr>
          <xdr:cNvGrpSpPr/>
        </xdr:nvGrpSpPr>
        <xdr:grpSpPr>
          <a:xfrm>
            <a:off x="3515524" y="39016721"/>
            <a:ext cx="219544" cy="210952"/>
            <a:chOff x="10263188" y="252188663"/>
            <a:chExt cx="214312" cy="214312"/>
          </a:xfrm>
        </xdr:grpSpPr>
        <xdr:sp macro="" textlink="">
          <xdr:nvSpPr>
            <xdr:cNvPr id="910" name="Oval 909">
              <a:extLst>
                <a:ext uri="{FF2B5EF4-FFF2-40B4-BE49-F238E27FC236}">
                  <a16:creationId xmlns:a16="http://schemas.microsoft.com/office/drawing/2014/main" id="{87BE582E-274D-7127-3DA4-2B8D083F120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11" name="Straight Connector 910">
              <a:extLst>
                <a:ext uri="{FF2B5EF4-FFF2-40B4-BE49-F238E27FC236}">
                  <a16:creationId xmlns:a16="http://schemas.microsoft.com/office/drawing/2014/main" id="{7F412D34-2681-9180-C4B8-CAF33922E72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2" name="Straight Connector 911">
              <a:extLst>
                <a:ext uri="{FF2B5EF4-FFF2-40B4-BE49-F238E27FC236}">
                  <a16:creationId xmlns:a16="http://schemas.microsoft.com/office/drawing/2014/main" id="{6D671A68-FE85-CA54-E851-768B12658E1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13" name="Group 912">
            <a:extLst>
              <a:ext uri="{FF2B5EF4-FFF2-40B4-BE49-F238E27FC236}">
                <a16:creationId xmlns:a16="http://schemas.microsoft.com/office/drawing/2014/main" id="{0A0F34B8-108C-46DD-8E8C-15AC80120870}"/>
              </a:ext>
            </a:extLst>
          </xdr:cNvPr>
          <xdr:cNvGrpSpPr/>
        </xdr:nvGrpSpPr>
        <xdr:grpSpPr>
          <a:xfrm>
            <a:off x="4166596" y="38415650"/>
            <a:ext cx="219544" cy="204530"/>
            <a:chOff x="10263188" y="252188663"/>
            <a:chExt cx="214312" cy="214312"/>
          </a:xfrm>
        </xdr:grpSpPr>
        <xdr:sp macro="" textlink="">
          <xdr:nvSpPr>
            <xdr:cNvPr id="914" name="Oval 913">
              <a:extLst>
                <a:ext uri="{FF2B5EF4-FFF2-40B4-BE49-F238E27FC236}">
                  <a16:creationId xmlns:a16="http://schemas.microsoft.com/office/drawing/2014/main" id="{3822A528-F966-86A9-53B3-17935481F57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15" name="Straight Connector 914">
              <a:extLst>
                <a:ext uri="{FF2B5EF4-FFF2-40B4-BE49-F238E27FC236}">
                  <a16:creationId xmlns:a16="http://schemas.microsoft.com/office/drawing/2014/main" id="{E5ED9B4D-37EA-8005-BDF0-8DF30B04F59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16" name="Straight Connector 915">
              <a:extLst>
                <a:ext uri="{FF2B5EF4-FFF2-40B4-BE49-F238E27FC236}">
                  <a16:creationId xmlns:a16="http://schemas.microsoft.com/office/drawing/2014/main" id="{5D57B821-67D7-8AF7-E0AF-6884939E28A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17" name="Group 916">
            <a:extLst>
              <a:ext uri="{FF2B5EF4-FFF2-40B4-BE49-F238E27FC236}">
                <a16:creationId xmlns:a16="http://schemas.microsoft.com/office/drawing/2014/main" id="{2541AED9-F98A-4608-A3BF-4B275E8D58CC}"/>
              </a:ext>
            </a:extLst>
          </xdr:cNvPr>
          <xdr:cNvGrpSpPr/>
        </xdr:nvGrpSpPr>
        <xdr:grpSpPr>
          <a:xfrm>
            <a:off x="4892404" y="38425392"/>
            <a:ext cx="219544" cy="204530"/>
            <a:chOff x="10263188" y="252188663"/>
            <a:chExt cx="214312" cy="214312"/>
          </a:xfrm>
        </xdr:grpSpPr>
        <xdr:sp macro="" textlink="">
          <xdr:nvSpPr>
            <xdr:cNvPr id="918" name="Oval 917">
              <a:extLst>
                <a:ext uri="{FF2B5EF4-FFF2-40B4-BE49-F238E27FC236}">
                  <a16:creationId xmlns:a16="http://schemas.microsoft.com/office/drawing/2014/main" id="{83E2BFA9-4B5A-7DBD-AA35-661AC693029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19" name="Straight Connector 918">
              <a:extLst>
                <a:ext uri="{FF2B5EF4-FFF2-40B4-BE49-F238E27FC236}">
                  <a16:creationId xmlns:a16="http://schemas.microsoft.com/office/drawing/2014/main" id="{3788A036-CA4C-0B9F-B934-1847E5A2836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0" name="Straight Connector 919">
              <a:extLst>
                <a:ext uri="{FF2B5EF4-FFF2-40B4-BE49-F238E27FC236}">
                  <a16:creationId xmlns:a16="http://schemas.microsoft.com/office/drawing/2014/main" id="{92AA48EE-E4FB-D595-6C78-105839679A1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21" name="Group 920">
            <a:extLst>
              <a:ext uri="{FF2B5EF4-FFF2-40B4-BE49-F238E27FC236}">
                <a16:creationId xmlns:a16="http://schemas.microsoft.com/office/drawing/2014/main" id="{A7B40EB7-6B65-48D3-9354-961D2A05DC23}"/>
              </a:ext>
            </a:extLst>
          </xdr:cNvPr>
          <xdr:cNvGrpSpPr/>
        </xdr:nvGrpSpPr>
        <xdr:grpSpPr>
          <a:xfrm>
            <a:off x="6241258" y="37879666"/>
            <a:ext cx="225833" cy="210952"/>
            <a:chOff x="10263188" y="252188663"/>
            <a:chExt cx="214312" cy="214312"/>
          </a:xfrm>
        </xdr:grpSpPr>
        <xdr:sp macro="" textlink="">
          <xdr:nvSpPr>
            <xdr:cNvPr id="922" name="Oval 921">
              <a:extLst>
                <a:ext uri="{FF2B5EF4-FFF2-40B4-BE49-F238E27FC236}">
                  <a16:creationId xmlns:a16="http://schemas.microsoft.com/office/drawing/2014/main" id="{94AAFB58-248D-4CD5-34FF-C43CA41FF80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23" name="Straight Connector 922">
              <a:extLst>
                <a:ext uri="{FF2B5EF4-FFF2-40B4-BE49-F238E27FC236}">
                  <a16:creationId xmlns:a16="http://schemas.microsoft.com/office/drawing/2014/main" id="{7902FCE0-B4C2-8679-A56C-7C931585BC0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4" name="Straight Connector 923">
              <a:extLst>
                <a:ext uri="{FF2B5EF4-FFF2-40B4-BE49-F238E27FC236}">
                  <a16:creationId xmlns:a16="http://schemas.microsoft.com/office/drawing/2014/main" id="{587F2BFA-4B96-521C-FC95-188B856548A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25" name="Group 924">
            <a:extLst>
              <a:ext uri="{FF2B5EF4-FFF2-40B4-BE49-F238E27FC236}">
                <a16:creationId xmlns:a16="http://schemas.microsoft.com/office/drawing/2014/main" id="{661EACA8-BC79-4453-993E-CE65934755FF}"/>
              </a:ext>
            </a:extLst>
          </xdr:cNvPr>
          <xdr:cNvGrpSpPr/>
        </xdr:nvGrpSpPr>
        <xdr:grpSpPr>
          <a:xfrm>
            <a:off x="5515450" y="38141129"/>
            <a:ext cx="219544" cy="204530"/>
            <a:chOff x="10263188" y="252188663"/>
            <a:chExt cx="214312" cy="214312"/>
          </a:xfrm>
        </xdr:grpSpPr>
        <xdr:sp macro="" textlink="">
          <xdr:nvSpPr>
            <xdr:cNvPr id="926" name="Oval 925">
              <a:extLst>
                <a:ext uri="{FF2B5EF4-FFF2-40B4-BE49-F238E27FC236}">
                  <a16:creationId xmlns:a16="http://schemas.microsoft.com/office/drawing/2014/main" id="{452D0119-B10F-92B4-3110-7D7B3A475F2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27" name="Straight Connector 926">
              <a:extLst>
                <a:ext uri="{FF2B5EF4-FFF2-40B4-BE49-F238E27FC236}">
                  <a16:creationId xmlns:a16="http://schemas.microsoft.com/office/drawing/2014/main" id="{012A33D4-BA18-60E8-C3EA-3E474B205F2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28" name="Straight Connector 927">
              <a:extLst>
                <a:ext uri="{FF2B5EF4-FFF2-40B4-BE49-F238E27FC236}">
                  <a16:creationId xmlns:a16="http://schemas.microsoft.com/office/drawing/2014/main" id="{8516CB63-AAB6-410B-122E-E22DADD038E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29" name="Group 928">
            <a:extLst>
              <a:ext uri="{FF2B5EF4-FFF2-40B4-BE49-F238E27FC236}">
                <a16:creationId xmlns:a16="http://schemas.microsoft.com/office/drawing/2014/main" id="{70A9466A-2BC5-4467-AEAA-BCA744555E2E}"/>
              </a:ext>
            </a:extLst>
          </xdr:cNvPr>
          <xdr:cNvGrpSpPr/>
        </xdr:nvGrpSpPr>
        <xdr:grpSpPr>
          <a:xfrm>
            <a:off x="3548226" y="38131391"/>
            <a:ext cx="219544" cy="204530"/>
            <a:chOff x="10263188" y="252188663"/>
            <a:chExt cx="214312" cy="214312"/>
          </a:xfrm>
        </xdr:grpSpPr>
        <xdr:sp macro="" textlink="">
          <xdr:nvSpPr>
            <xdr:cNvPr id="930" name="Oval 929">
              <a:extLst>
                <a:ext uri="{FF2B5EF4-FFF2-40B4-BE49-F238E27FC236}">
                  <a16:creationId xmlns:a16="http://schemas.microsoft.com/office/drawing/2014/main" id="{1D897133-947C-312E-E450-97C8CBBA49E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31" name="Straight Connector 930">
              <a:extLst>
                <a:ext uri="{FF2B5EF4-FFF2-40B4-BE49-F238E27FC236}">
                  <a16:creationId xmlns:a16="http://schemas.microsoft.com/office/drawing/2014/main" id="{A75B7C93-C106-FE00-87FA-C38AEB6DAA3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2" name="Straight Connector 931">
              <a:extLst>
                <a:ext uri="{FF2B5EF4-FFF2-40B4-BE49-F238E27FC236}">
                  <a16:creationId xmlns:a16="http://schemas.microsoft.com/office/drawing/2014/main" id="{DE2ADB99-252B-F4AF-D2F6-B8635190C7D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33" name="Group 932">
            <a:extLst>
              <a:ext uri="{FF2B5EF4-FFF2-40B4-BE49-F238E27FC236}">
                <a16:creationId xmlns:a16="http://schemas.microsoft.com/office/drawing/2014/main" id="{686D8191-762F-4805-8960-1A8228781FF5}"/>
              </a:ext>
            </a:extLst>
          </xdr:cNvPr>
          <xdr:cNvGrpSpPr/>
        </xdr:nvGrpSpPr>
        <xdr:grpSpPr>
          <a:xfrm>
            <a:off x="2817741" y="37847123"/>
            <a:ext cx="219544" cy="204530"/>
            <a:chOff x="10263188" y="252188663"/>
            <a:chExt cx="214312" cy="214312"/>
          </a:xfrm>
        </xdr:grpSpPr>
        <xdr:sp macro="" textlink="">
          <xdr:nvSpPr>
            <xdr:cNvPr id="934" name="Oval 933">
              <a:extLst>
                <a:ext uri="{FF2B5EF4-FFF2-40B4-BE49-F238E27FC236}">
                  <a16:creationId xmlns:a16="http://schemas.microsoft.com/office/drawing/2014/main" id="{332CE6BC-9C80-94CB-D424-A2C82B8E172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35" name="Straight Connector 934">
              <a:extLst>
                <a:ext uri="{FF2B5EF4-FFF2-40B4-BE49-F238E27FC236}">
                  <a16:creationId xmlns:a16="http://schemas.microsoft.com/office/drawing/2014/main" id="{876C90F7-CA93-7C42-086A-2162DF48DF6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36" name="Straight Connector 935">
              <a:extLst>
                <a:ext uri="{FF2B5EF4-FFF2-40B4-BE49-F238E27FC236}">
                  <a16:creationId xmlns:a16="http://schemas.microsoft.com/office/drawing/2014/main" id="{4449B6E4-2CC9-21CB-A8FF-18C68276A1E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37" name="Group 936">
            <a:extLst>
              <a:ext uri="{FF2B5EF4-FFF2-40B4-BE49-F238E27FC236}">
                <a16:creationId xmlns:a16="http://schemas.microsoft.com/office/drawing/2014/main" id="{26546C83-ED9A-466E-A36E-A801A61C2D38}"/>
              </a:ext>
            </a:extLst>
          </xdr:cNvPr>
          <xdr:cNvGrpSpPr/>
        </xdr:nvGrpSpPr>
        <xdr:grpSpPr>
          <a:xfrm>
            <a:off x="4524829" y="36541148"/>
            <a:ext cx="219544" cy="210952"/>
            <a:chOff x="10263188" y="252188663"/>
            <a:chExt cx="214312" cy="214312"/>
          </a:xfrm>
        </xdr:grpSpPr>
        <xdr:sp macro="" textlink="">
          <xdr:nvSpPr>
            <xdr:cNvPr id="938" name="Oval 937">
              <a:extLst>
                <a:ext uri="{FF2B5EF4-FFF2-40B4-BE49-F238E27FC236}">
                  <a16:creationId xmlns:a16="http://schemas.microsoft.com/office/drawing/2014/main" id="{6C51650A-8634-E8E2-5DF9-EA8F455C71E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39" name="Straight Connector 938">
              <a:extLst>
                <a:ext uri="{FF2B5EF4-FFF2-40B4-BE49-F238E27FC236}">
                  <a16:creationId xmlns:a16="http://schemas.microsoft.com/office/drawing/2014/main" id="{53C9DA8C-54FE-D3FB-AEAF-8EC1C61BC51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0" name="Straight Connector 939">
              <a:extLst>
                <a:ext uri="{FF2B5EF4-FFF2-40B4-BE49-F238E27FC236}">
                  <a16:creationId xmlns:a16="http://schemas.microsoft.com/office/drawing/2014/main" id="{F2BF4548-8166-997B-BF56-5F099C292F4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41" name="Group 940">
            <a:extLst>
              <a:ext uri="{FF2B5EF4-FFF2-40B4-BE49-F238E27FC236}">
                <a16:creationId xmlns:a16="http://schemas.microsoft.com/office/drawing/2014/main" id="{5AF6B5EE-A5CB-4FC0-B32E-BED65ABB1447}"/>
              </a:ext>
            </a:extLst>
          </xdr:cNvPr>
          <xdr:cNvGrpSpPr/>
        </xdr:nvGrpSpPr>
        <xdr:grpSpPr>
          <a:xfrm>
            <a:off x="4633880" y="37278596"/>
            <a:ext cx="219544" cy="204530"/>
            <a:chOff x="10263188" y="252188663"/>
            <a:chExt cx="214312" cy="214312"/>
          </a:xfrm>
        </xdr:grpSpPr>
        <xdr:sp macro="" textlink="">
          <xdr:nvSpPr>
            <xdr:cNvPr id="942" name="Oval 941">
              <a:extLst>
                <a:ext uri="{FF2B5EF4-FFF2-40B4-BE49-F238E27FC236}">
                  <a16:creationId xmlns:a16="http://schemas.microsoft.com/office/drawing/2014/main" id="{05B2FA51-E2A8-D607-E08A-1D0B268EC8A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43" name="Straight Connector 942">
              <a:extLst>
                <a:ext uri="{FF2B5EF4-FFF2-40B4-BE49-F238E27FC236}">
                  <a16:creationId xmlns:a16="http://schemas.microsoft.com/office/drawing/2014/main" id="{0ADC8A47-4BD5-354A-369D-0689BE0369D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4" name="Straight Connector 943">
              <a:extLst>
                <a:ext uri="{FF2B5EF4-FFF2-40B4-BE49-F238E27FC236}">
                  <a16:creationId xmlns:a16="http://schemas.microsoft.com/office/drawing/2014/main" id="{FE7F047A-8D3C-3658-FFD9-D9C65BF7480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969" name="Straight Connector 968">
            <a:extLst>
              <a:ext uri="{FF2B5EF4-FFF2-40B4-BE49-F238E27FC236}">
                <a16:creationId xmlns:a16="http://schemas.microsoft.com/office/drawing/2014/main" id="{1F1EAEDA-9B28-9EA8-DA41-ACA2DBBDA95E}"/>
              </a:ext>
            </a:extLst>
          </xdr:cNvPr>
          <xdr:cNvCxnSpPr/>
        </xdr:nvCxnSpPr>
        <xdr:spPr>
          <a:xfrm>
            <a:off x="3685298" y="37788676"/>
            <a:ext cx="0" cy="2940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1" name="Straight Connector 970">
            <a:extLst>
              <a:ext uri="{FF2B5EF4-FFF2-40B4-BE49-F238E27FC236}">
                <a16:creationId xmlns:a16="http://schemas.microsoft.com/office/drawing/2014/main" id="{06475918-FEA3-184B-7283-C6305BB0DA99}"/>
              </a:ext>
            </a:extLst>
          </xdr:cNvPr>
          <xdr:cNvCxnSpPr/>
        </xdr:nvCxnSpPr>
        <xdr:spPr>
          <a:xfrm>
            <a:off x="3594933" y="37873101"/>
            <a:ext cx="20669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4" name="Straight Connector 973">
            <a:extLst>
              <a:ext uri="{FF2B5EF4-FFF2-40B4-BE49-F238E27FC236}">
                <a16:creationId xmlns:a16="http://schemas.microsoft.com/office/drawing/2014/main" id="{6A5C101F-C8BD-1FA6-B8CD-82AEF5008FF0}"/>
              </a:ext>
            </a:extLst>
          </xdr:cNvPr>
          <xdr:cNvCxnSpPr/>
        </xdr:nvCxnSpPr>
        <xdr:spPr>
          <a:xfrm flipH="1">
            <a:off x="3643259" y="37837382"/>
            <a:ext cx="79407" cy="763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5" name="Straight Connector 974">
            <a:extLst>
              <a:ext uri="{FF2B5EF4-FFF2-40B4-BE49-F238E27FC236}">
                <a16:creationId xmlns:a16="http://schemas.microsoft.com/office/drawing/2014/main" id="{83A50150-F297-40FC-B331-5B542BD6B410}"/>
              </a:ext>
            </a:extLst>
          </xdr:cNvPr>
          <xdr:cNvCxnSpPr/>
        </xdr:nvCxnSpPr>
        <xdr:spPr>
          <a:xfrm>
            <a:off x="4241340" y="37788671"/>
            <a:ext cx="0" cy="818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6" name="Straight Connector 975">
            <a:extLst>
              <a:ext uri="{FF2B5EF4-FFF2-40B4-BE49-F238E27FC236}">
                <a16:creationId xmlns:a16="http://schemas.microsoft.com/office/drawing/2014/main" id="{39524378-EF81-4947-A973-FE0B03B0CAFC}"/>
              </a:ext>
            </a:extLst>
          </xdr:cNvPr>
          <xdr:cNvCxnSpPr/>
        </xdr:nvCxnSpPr>
        <xdr:spPr>
          <a:xfrm flipH="1">
            <a:off x="4199301" y="37837377"/>
            <a:ext cx="79407" cy="763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7" name="Straight Connector 976">
            <a:extLst>
              <a:ext uri="{FF2B5EF4-FFF2-40B4-BE49-F238E27FC236}">
                <a16:creationId xmlns:a16="http://schemas.microsoft.com/office/drawing/2014/main" id="{2AD7BB2C-6BED-4E22-8AA2-A4BB9971F0CF}"/>
              </a:ext>
            </a:extLst>
          </xdr:cNvPr>
          <xdr:cNvCxnSpPr/>
        </xdr:nvCxnSpPr>
        <xdr:spPr>
          <a:xfrm>
            <a:off x="5029498" y="37788672"/>
            <a:ext cx="0" cy="8089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8" name="Straight Connector 977">
            <a:extLst>
              <a:ext uri="{FF2B5EF4-FFF2-40B4-BE49-F238E27FC236}">
                <a16:creationId xmlns:a16="http://schemas.microsoft.com/office/drawing/2014/main" id="{65D5E675-2AC8-4252-8369-7F5C947328BB}"/>
              </a:ext>
            </a:extLst>
          </xdr:cNvPr>
          <xdr:cNvCxnSpPr/>
        </xdr:nvCxnSpPr>
        <xdr:spPr>
          <a:xfrm flipH="1">
            <a:off x="4987459" y="37837378"/>
            <a:ext cx="79407" cy="763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9" name="Straight Connector 978">
            <a:extLst>
              <a:ext uri="{FF2B5EF4-FFF2-40B4-BE49-F238E27FC236}">
                <a16:creationId xmlns:a16="http://schemas.microsoft.com/office/drawing/2014/main" id="{6D21A74B-4622-4565-A421-40CEF93FBA0C}"/>
              </a:ext>
            </a:extLst>
          </xdr:cNvPr>
          <xdr:cNvCxnSpPr/>
        </xdr:nvCxnSpPr>
        <xdr:spPr>
          <a:xfrm>
            <a:off x="5585537" y="37793536"/>
            <a:ext cx="0" cy="2940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0" name="Straight Connector 979">
            <a:extLst>
              <a:ext uri="{FF2B5EF4-FFF2-40B4-BE49-F238E27FC236}">
                <a16:creationId xmlns:a16="http://schemas.microsoft.com/office/drawing/2014/main" id="{135833C4-7505-4967-9458-ACF195A969AB}"/>
              </a:ext>
            </a:extLst>
          </xdr:cNvPr>
          <xdr:cNvCxnSpPr/>
        </xdr:nvCxnSpPr>
        <xdr:spPr>
          <a:xfrm flipH="1">
            <a:off x="5543499" y="37842242"/>
            <a:ext cx="85696" cy="763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305</xdr:row>
      <xdr:rowOff>138113</xdr:rowOff>
    </xdr:from>
    <xdr:to>
      <xdr:col>21</xdr:col>
      <xdr:colOff>119063</xdr:colOff>
      <xdr:row>308</xdr:row>
      <xdr:rowOff>0</xdr:rowOff>
    </xdr:to>
    <xdr:grpSp>
      <xdr:nvGrpSpPr>
        <xdr:cNvPr id="425" name="Group 424">
          <a:extLst>
            <a:ext uri="{FF2B5EF4-FFF2-40B4-BE49-F238E27FC236}">
              <a16:creationId xmlns:a16="http://schemas.microsoft.com/office/drawing/2014/main" id="{2A4F1318-BCB2-4FBC-BE43-93DDF5FAD2AF}"/>
            </a:ext>
          </a:extLst>
        </xdr:cNvPr>
        <xdr:cNvGrpSpPr/>
      </xdr:nvGrpSpPr>
      <xdr:grpSpPr>
        <a:xfrm>
          <a:off x="3200400" y="45877163"/>
          <a:ext cx="319088" cy="290512"/>
          <a:chOff x="4819650" y="10625138"/>
          <a:chExt cx="319088" cy="290512"/>
        </a:xfrm>
      </xdr:grpSpPr>
      <xdr:sp macro="" textlink="">
        <xdr:nvSpPr>
          <xdr:cNvPr id="692" name="Oval 691">
            <a:extLst>
              <a:ext uri="{FF2B5EF4-FFF2-40B4-BE49-F238E27FC236}">
                <a16:creationId xmlns:a16="http://schemas.microsoft.com/office/drawing/2014/main" id="{64BB297D-0712-F1F1-3C86-0CFB6C6A1BC7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701" name="Straight Connector 700">
            <a:extLst>
              <a:ext uri="{FF2B5EF4-FFF2-40B4-BE49-F238E27FC236}">
                <a16:creationId xmlns:a16="http://schemas.microsoft.com/office/drawing/2014/main" id="{5F149883-D8E1-E768-5B94-5DFB13E0D419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3" name="Straight Connector 702">
            <a:extLst>
              <a:ext uri="{FF2B5EF4-FFF2-40B4-BE49-F238E27FC236}">
                <a16:creationId xmlns:a16="http://schemas.microsoft.com/office/drawing/2014/main" id="{4BF32AC6-0DB4-6074-B7CF-4DB922694C13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304</xdr:row>
      <xdr:rowOff>76201</xdr:rowOff>
    </xdr:from>
    <xdr:to>
      <xdr:col>7</xdr:col>
      <xdr:colOff>57150</xdr:colOff>
      <xdr:row>307</xdr:row>
      <xdr:rowOff>71438</xdr:rowOff>
    </xdr:to>
    <xdr:grpSp>
      <xdr:nvGrpSpPr>
        <xdr:cNvPr id="705" name="Group 704">
          <a:extLst>
            <a:ext uri="{FF2B5EF4-FFF2-40B4-BE49-F238E27FC236}">
              <a16:creationId xmlns:a16="http://schemas.microsoft.com/office/drawing/2014/main" id="{6BBD6C0B-B8F1-4B6A-93DD-A99ED7770953}"/>
            </a:ext>
          </a:extLst>
        </xdr:cNvPr>
        <xdr:cNvGrpSpPr/>
      </xdr:nvGrpSpPr>
      <xdr:grpSpPr>
        <a:xfrm>
          <a:off x="647700" y="45672376"/>
          <a:ext cx="542925" cy="423862"/>
          <a:chOff x="647700" y="9963151"/>
          <a:chExt cx="542925" cy="423862"/>
        </a:xfrm>
      </xdr:grpSpPr>
      <xdr:cxnSp macro="">
        <xdr:nvCxnSpPr>
          <xdr:cNvPr id="707" name="Straight Connector 706">
            <a:extLst>
              <a:ext uri="{FF2B5EF4-FFF2-40B4-BE49-F238E27FC236}">
                <a16:creationId xmlns:a16="http://schemas.microsoft.com/office/drawing/2014/main" id="{4EC83825-1299-0166-B0E0-818D968A55E1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9" name="Straight Connector 708">
            <a:extLst>
              <a:ext uri="{FF2B5EF4-FFF2-40B4-BE49-F238E27FC236}">
                <a16:creationId xmlns:a16="http://schemas.microsoft.com/office/drawing/2014/main" id="{B6FC3811-13A5-46D5-9B4E-D306F16A1A16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0" name="Arc 709">
            <a:extLst>
              <a:ext uri="{FF2B5EF4-FFF2-40B4-BE49-F238E27FC236}">
                <a16:creationId xmlns:a16="http://schemas.microsoft.com/office/drawing/2014/main" id="{D0BA8F13-DCE6-E519-31DA-A486FCD7844F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90479</xdr:colOff>
      <xdr:row>309</xdr:row>
      <xdr:rowOff>80949</xdr:rowOff>
    </xdr:from>
    <xdr:to>
      <xdr:col>56</xdr:col>
      <xdr:colOff>71450</xdr:colOff>
      <xdr:row>365</xdr:row>
      <xdr:rowOff>71441</xdr:rowOff>
    </xdr:to>
    <xdr:grpSp>
      <xdr:nvGrpSpPr>
        <xdr:cNvPr id="1368" name="Group 1367">
          <a:extLst>
            <a:ext uri="{FF2B5EF4-FFF2-40B4-BE49-F238E27FC236}">
              <a16:creationId xmlns:a16="http://schemas.microsoft.com/office/drawing/2014/main" id="{7A9D7BD3-E173-BFD3-701C-EEAAB7720EAB}"/>
            </a:ext>
          </a:extLst>
        </xdr:cNvPr>
        <xdr:cNvGrpSpPr/>
      </xdr:nvGrpSpPr>
      <xdr:grpSpPr>
        <a:xfrm>
          <a:off x="414329" y="46391499"/>
          <a:ext cx="8724921" cy="7991492"/>
          <a:chOff x="420679" y="45445349"/>
          <a:chExt cx="8896371" cy="7813692"/>
        </a:xfrm>
      </xdr:grpSpPr>
      <xdr:sp macro="" textlink="">
        <xdr:nvSpPr>
          <xdr:cNvPr id="1110" name="Freeform: Shape 1109">
            <a:extLst>
              <a:ext uri="{FF2B5EF4-FFF2-40B4-BE49-F238E27FC236}">
                <a16:creationId xmlns:a16="http://schemas.microsoft.com/office/drawing/2014/main" id="{3D62C549-DFCE-063A-B93E-D0DB2378F034}"/>
              </a:ext>
            </a:extLst>
          </xdr:cNvPr>
          <xdr:cNvSpPr/>
        </xdr:nvSpPr>
        <xdr:spPr>
          <a:xfrm>
            <a:off x="1232141" y="46210523"/>
            <a:ext cx="7292125" cy="6403575"/>
          </a:xfrm>
          <a:custGeom>
            <a:avLst/>
            <a:gdLst>
              <a:gd name="csX0" fmla="*/ 0 w 7153275"/>
              <a:gd name="csY0" fmla="*/ 2171700 h 6543675"/>
              <a:gd name="csX1" fmla="*/ 466725 w 7153275"/>
              <a:gd name="csY1" fmla="*/ 2171700 h 6543675"/>
              <a:gd name="csX2" fmla="*/ 466725 w 7153275"/>
              <a:gd name="csY2" fmla="*/ 1095375 h 6543675"/>
              <a:gd name="csX3" fmla="*/ 619125 w 7153275"/>
              <a:gd name="csY3" fmla="*/ 1085850 h 6543675"/>
              <a:gd name="csX4" fmla="*/ 1257300 w 7153275"/>
              <a:gd name="csY4" fmla="*/ 1085850 h 6543675"/>
              <a:gd name="csX5" fmla="*/ 1257300 w 7153275"/>
              <a:gd name="csY5" fmla="*/ 0 h 6543675"/>
              <a:gd name="csX6" fmla="*/ 2657475 w 7153275"/>
              <a:gd name="csY6" fmla="*/ 0 h 6543675"/>
              <a:gd name="csX7" fmla="*/ 2657475 w 7153275"/>
              <a:gd name="csY7" fmla="*/ 1085850 h 6543675"/>
              <a:gd name="csX8" fmla="*/ 6067425 w 7153275"/>
              <a:gd name="csY8" fmla="*/ 1085850 h 6543675"/>
              <a:gd name="csX9" fmla="*/ 6067425 w 7153275"/>
              <a:gd name="csY9" fmla="*/ 2171700 h 6543675"/>
              <a:gd name="csX10" fmla="*/ 7153275 w 7153275"/>
              <a:gd name="csY10" fmla="*/ 2171700 h 6543675"/>
              <a:gd name="csX11" fmla="*/ 7153275 w 7153275"/>
              <a:gd name="csY11" fmla="*/ 3867150 h 6543675"/>
              <a:gd name="csX12" fmla="*/ 4667250 w 7153275"/>
              <a:gd name="csY12" fmla="*/ 3867150 h 6543675"/>
              <a:gd name="csX13" fmla="*/ 4667250 w 7153275"/>
              <a:gd name="csY13" fmla="*/ 6543675 h 6543675"/>
              <a:gd name="csX14" fmla="*/ 1866900 w 7153275"/>
              <a:gd name="csY14" fmla="*/ 6543675 h 6543675"/>
              <a:gd name="csX15" fmla="*/ 1866900 w 7153275"/>
              <a:gd name="csY15" fmla="*/ 4829175 h 6543675"/>
              <a:gd name="csX16" fmla="*/ 0 w 7153275"/>
              <a:gd name="csY16" fmla="*/ 4829175 h 6543675"/>
              <a:gd name="csX17" fmla="*/ 0 w 7153275"/>
              <a:gd name="csY17" fmla="*/ 2171700 h 654367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</a:cxnLst>
            <a:rect l="l" t="t" r="r" b="b"/>
            <a:pathLst>
              <a:path w="7153275" h="6543675">
                <a:moveTo>
                  <a:pt x="0" y="2171700"/>
                </a:moveTo>
                <a:lnTo>
                  <a:pt x="466725" y="2171700"/>
                </a:lnTo>
                <a:lnTo>
                  <a:pt x="466725" y="1095375"/>
                </a:lnTo>
                <a:lnTo>
                  <a:pt x="619125" y="1085850"/>
                </a:lnTo>
                <a:lnTo>
                  <a:pt x="1257300" y="1085850"/>
                </a:lnTo>
                <a:lnTo>
                  <a:pt x="1257300" y="0"/>
                </a:lnTo>
                <a:lnTo>
                  <a:pt x="2657475" y="0"/>
                </a:lnTo>
                <a:lnTo>
                  <a:pt x="2657475" y="1085850"/>
                </a:lnTo>
                <a:lnTo>
                  <a:pt x="6067425" y="1085850"/>
                </a:lnTo>
                <a:lnTo>
                  <a:pt x="6067425" y="2171700"/>
                </a:lnTo>
                <a:lnTo>
                  <a:pt x="7153275" y="2171700"/>
                </a:lnTo>
                <a:lnTo>
                  <a:pt x="7153275" y="3867150"/>
                </a:lnTo>
                <a:lnTo>
                  <a:pt x="4667250" y="3867150"/>
                </a:lnTo>
                <a:lnTo>
                  <a:pt x="4667250" y="6543675"/>
                </a:lnTo>
                <a:lnTo>
                  <a:pt x="1866900" y="6543675"/>
                </a:lnTo>
                <a:lnTo>
                  <a:pt x="1866900" y="4829175"/>
                </a:lnTo>
                <a:lnTo>
                  <a:pt x="0" y="4829175"/>
                </a:lnTo>
                <a:lnTo>
                  <a:pt x="0" y="217170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03" name="Picture 302">
            <a:extLst>
              <a:ext uri="{FF2B5EF4-FFF2-40B4-BE49-F238E27FC236}">
                <a16:creationId xmlns:a16="http://schemas.microsoft.com/office/drawing/2014/main" id="{D53CD489-5B9F-3E03-7E6B-3107A19AA33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046" t="16691" r="54657" b="39855"/>
          <a:stretch>
            <a:fillRect/>
          </a:stretch>
        </xdr:blipFill>
        <xdr:spPr bwMode="auto">
          <a:xfrm>
            <a:off x="1104415" y="46075352"/>
            <a:ext cx="7566262" cy="666417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747" name="Straight Connector 746">
            <a:extLst>
              <a:ext uri="{FF2B5EF4-FFF2-40B4-BE49-F238E27FC236}">
                <a16:creationId xmlns:a16="http://schemas.microsoft.com/office/drawing/2014/main" id="{7CCA4049-DDC4-6794-723F-F8F0BC013FE1}"/>
              </a:ext>
            </a:extLst>
          </xdr:cNvPr>
          <xdr:cNvCxnSpPr/>
        </xdr:nvCxnSpPr>
        <xdr:spPr>
          <a:xfrm>
            <a:off x="2434501" y="45505437"/>
            <a:ext cx="50338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40" name="Straight Connector 739">
            <a:extLst>
              <a:ext uri="{FF2B5EF4-FFF2-40B4-BE49-F238E27FC236}">
                <a16:creationId xmlns:a16="http://schemas.microsoft.com/office/drawing/2014/main" id="{FB57AE51-58C4-9056-3E59-C2433E032745}"/>
              </a:ext>
            </a:extLst>
          </xdr:cNvPr>
          <xdr:cNvCxnSpPr/>
        </xdr:nvCxnSpPr>
        <xdr:spPr>
          <a:xfrm flipV="1">
            <a:off x="2506180" y="45445363"/>
            <a:ext cx="0" cy="7423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0" name="Straight Connector 729">
            <a:extLst>
              <a:ext uri="{FF2B5EF4-FFF2-40B4-BE49-F238E27FC236}">
                <a16:creationId xmlns:a16="http://schemas.microsoft.com/office/drawing/2014/main" id="{6469081D-B644-8527-9D33-316E9ABB488C}"/>
              </a:ext>
            </a:extLst>
          </xdr:cNvPr>
          <xdr:cNvCxnSpPr/>
        </xdr:nvCxnSpPr>
        <xdr:spPr>
          <a:xfrm>
            <a:off x="1146452" y="45784845"/>
            <a:ext cx="74245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0" name="Straight Connector 749">
            <a:extLst>
              <a:ext uri="{FF2B5EF4-FFF2-40B4-BE49-F238E27FC236}">
                <a16:creationId xmlns:a16="http://schemas.microsoft.com/office/drawing/2014/main" id="{D6A0C42F-430D-08C3-060E-D3C10CCDFF01}"/>
              </a:ext>
            </a:extLst>
          </xdr:cNvPr>
          <xdr:cNvCxnSpPr/>
        </xdr:nvCxnSpPr>
        <xdr:spPr>
          <a:xfrm flipH="1">
            <a:off x="2462525" y="45474589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22" name="Straight Connector 721">
            <a:extLst>
              <a:ext uri="{FF2B5EF4-FFF2-40B4-BE49-F238E27FC236}">
                <a16:creationId xmlns:a16="http://schemas.microsoft.com/office/drawing/2014/main" id="{71C15E32-EBBE-CF37-DDA6-04C7D9254048}"/>
              </a:ext>
            </a:extLst>
          </xdr:cNvPr>
          <xdr:cNvCxnSpPr/>
        </xdr:nvCxnSpPr>
        <xdr:spPr>
          <a:xfrm flipV="1">
            <a:off x="1232141" y="45705288"/>
            <a:ext cx="0" cy="26007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38" name="Straight Connector 737">
            <a:extLst>
              <a:ext uri="{FF2B5EF4-FFF2-40B4-BE49-F238E27FC236}">
                <a16:creationId xmlns:a16="http://schemas.microsoft.com/office/drawing/2014/main" id="{F3E63080-C9FF-3445-CA7B-D999390B036E}"/>
              </a:ext>
            </a:extLst>
          </xdr:cNvPr>
          <xdr:cNvCxnSpPr/>
        </xdr:nvCxnSpPr>
        <xdr:spPr>
          <a:xfrm flipV="1">
            <a:off x="1708738" y="45710158"/>
            <a:ext cx="0" cy="1527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1" name="Straight Connector 750">
            <a:extLst>
              <a:ext uri="{FF2B5EF4-FFF2-40B4-BE49-F238E27FC236}">
                <a16:creationId xmlns:a16="http://schemas.microsoft.com/office/drawing/2014/main" id="{E0FD01C8-EE31-493C-BA6F-3F5F19569E22}"/>
              </a:ext>
            </a:extLst>
          </xdr:cNvPr>
          <xdr:cNvCxnSpPr/>
        </xdr:nvCxnSpPr>
        <xdr:spPr>
          <a:xfrm flipH="1">
            <a:off x="2462519" y="45754000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5" name="Straight Connector 754">
            <a:extLst>
              <a:ext uri="{FF2B5EF4-FFF2-40B4-BE49-F238E27FC236}">
                <a16:creationId xmlns:a16="http://schemas.microsoft.com/office/drawing/2014/main" id="{56ADF5DD-926F-4BD5-9F89-07DDB7F19A4D}"/>
              </a:ext>
            </a:extLst>
          </xdr:cNvPr>
          <xdr:cNvCxnSpPr/>
        </xdr:nvCxnSpPr>
        <xdr:spPr>
          <a:xfrm flipH="1">
            <a:off x="1671372" y="45753994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56" name="Straight Connector 755">
            <a:extLst>
              <a:ext uri="{FF2B5EF4-FFF2-40B4-BE49-F238E27FC236}">
                <a16:creationId xmlns:a16="http://schemas.microsoft.com/office/drawing/2014/main" id="{46B9CE7F-EECB-4AC3-967C-8B3927BE0250}"/>
              </a:ext>
            </a:extLst>
          </xdr:cNvPr>
          <xdr:cNvCxnSpPr/>
        </xdr:nvCxnSpPr>
        <xdr:spPr>
          <a:xfrm flipH="1">
            <a:off x="1194775" y="45753997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1" name="Straight Connector 760">
            <a:extLst>
              <a:ext uri="{FF2B5EF4-FFF2-40B4-BE49-F238E27FC236}">
                <a16:creationId xmlns:a16="http://schemas.microsoft.com/office/drawing/2014/main" id="{CB29AC59-39F8-40B8-8AFB-0D39251281BA}"/>
              </a:ext>
            </a:extLst>
          </xdr:cNvPr>
          <xdr:cNvCxnSpPr/>
        </xdr:nvCxnSpPr>
        <xdr:spPr>
          <a:xfrm flipV="1">
            <a:off x="3925010" y="45445364"/>
            <a:ext cx="0" cy="7423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2" name="Straight Connector 761">
            <a:extLst>
              <a:ext uri="{FF2B5EF4-FFF2-40B4-BE49-F238E27FC236}">
                <a16:creationId xmlns:a16="http://schemas.microsoft.com/office/drawing/2014/main" id="{E1CCD981-CD47-40F3-9520-939B4C548DC9}"/>
              </a:ext>
            </a:extLst>
          </xdr:cNvPr>
          <xdr:cNvCxnSpPr/>
        </xdr:nvCxnSpPr>
        <xdr:spPr>
          <a:xfrm flipH="1">
            <a:off x="3887644" y="45474590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3" name="Straight Connector 762">
            <a:extLst>
              <a:ext uri="{FF2B5EF4-FFF2-40B4-BE49-F238E27FC236}">
                <a16:creationId xmlns:a16="http://schemas.microsoft.com/office/drawing/2014/main" id="{E2093516-D157-41C5-A615-9C1DFFDFAD96}"/>
              </a:ext>
            </a:extLst>
          </xdr:cNvPr>
          <xdr:cNvCxnSpPr/>
        </xdr:nvCxnSpPr>
        <xdr:spPr>
          <a:xfrm flipH="1">
            <a:off x="3887638" y="45754001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6" name="Straight Connector 765">
            <a:extLst>
              <a:ext uri="{FF2B5EF4-FFF2-40B4-BE49-F238E27FC236}">
                <a16:creationId xmlns:a16="http://schemas.microsoft.com/office/drawing/2014/main" id="{3D1AA1E5-0B02-45DA-9F42-D343B8872BCF}"/>
              </a:ext>
            </a:extLst>
          </xdr:cNvPr>
          <xdr:cNvCxnSpPr/>
        </xdr:nvCxnSpPr>
        <xdr:spPr>
          <a:xfrm flipV="1">
            <a:off x="4571369" y="45724762"/>
            <a:ext cx="0" cy="15221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9" name="Straight Connector 768">
            <a:extLst>
              <a:ext uri="{FF2B5EF4-FFF2-40B4-BE49-F238E27FC236}">
                <a16:creationId xmlns:a16="http://schemas.microsoft.com/office/drawing/2014/main" id="{50057EEF-096D-4AB7-B45F-441DB5F5E49D}"/>
              </a:ext>
            </a:extLst>
          </xdr:cNvPr>
          <xdr:cNvCxnSpPr/>
        </xdr:nvCxnSpPr>
        <xdr:spPr>
          <a:xfrm flipH="1">
            <a:off x="4534003" y="45753987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1" name="Straight Connector 770">
            <a:extLst>
              <a:ext uri="{FF2B5EF4-FFF2-40B4-BE49-F238E27FC236}">
                <a16:creationId xmlns:a16="http://schemas.microsoft.com/office/drawing/2014/main" id="{D0AC1FCE-D867-4E57-885E-DCE594664C33}"/>
              </a:ext>
            </a:extLst>
          </xdr:cNvPr>
          <xdr:cNvCxnSpPr/>
        </xdr:nvCxnSpPr>
        <xdr:spPr>
          <a:xfrm flipV="1">
            <a:off x="4571371" y="47319971"/>
            <a:ext cx="0" cy="128134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3" name="Straight Connector 772">
            <a:extLst>
              <a:ext uri="{FF2B5EF4-FFF2-40B4-BE49-F238E27FC236}">
                <a16:creationId xmlns:a16="http://schemas.microsoft.com/office/drawing/2014/main" id="{4A81AECD-9AAB-49AF-9BE0-F7DD77DF9EB6}"/>
              </a:ext>
            </a:extLst>
          </xdr:cNvPr>
          <xdr:cNvCxnSpPr/>
        </xdr:nvCxnSpPr>
        <xdr:spPr>
          <a:xfrm flipV="1">
            <a:off x="6001158" y="45724758"/>
            <a:ext cx="0" cy="15221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5" name="Straight Connector 774">
            <a:extLst>
              <a:ext uri="{FF2B5EF4-FFF2-40B4-BE49-F238E27FC236}">
                <a16:creationId xmlns:a16="http://schemas.microsoft.com/office/drawing/2014/main" id="{AAE6E369-DD30-4BEB-9151-439B2654F257}"/>
              </a:ext>
            </a:extLst>
          </xdr:cNvPr>
          <xdr:cNvCxnSpPr/>
        </xdr:nvCxnSpPr>
        <xdr:spPr>
          <a:xfrm flipH="1">
            <a:off x="5963793" y="45753983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6" name="Straight Connector 775">
            <a:extLst>
              <a:ext uri="{FF2B5EF4-FFF2-40B4-BE49-F238E27FC236}">
                <a16:creationId xmlns:a16="http://schemas.microsoft.com/office/drawing/2014/main" id="{AE236344-ACF4-4514-B5A3-12AD73D77254}"/>
              </a:ext>
            </a:extLst>
          </xdr:cNvPr>
          <xdr:cNvCxnSpPr/>
        </xdr:nvCxnSpPr>
        <xdr:spPr>
          <a:xfrm flipV="1">
            <a:off x="6001160" y="47319967"/>
            <a:ext cx="0" cy="120374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78" name="Straight Connector 777">
            <a:extLst>
              <a:ext uri="{FF2B5EF4-FFF2-40B4-BE49-F238E27FC236}">
                <a16:creationId xmlns:a16="http://schemas.microsoft.com/office/drawing/2014/main" id="{05B801AE-BFD5-41AE-AD48-9F7231404CA9}"/>
              </a:ext>
            </a:extLst>
          </xdr:cNvPr>
          <xdr:cNvCxnSpPr/>
        </xdr:nvCxnSpPr>
        <xdr:spPr>
          <a:xfrm flipV="1">
            <a:off x="7410656" y="45445349"/>
            <a:ext cx="0" cy="179668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0" name="Straight Connector 779">
            <a:extLst>
              <a:ext uri="{FF2B5EF4-FFF2-40B4-BE49-F238E27FC236}">
                <a16:creationId xmlns:a16="http://schemas.microsoft.com/office/drawing/2014/main" id="{7F9745A7-6D2F-4D1A-81EE-59125CDE2ADA}"/>
              </a:ext>
            </a:extLst>
          </xdr:cNvPr>
          <xdr:cNvCxnSpPr/>
        </xdr:nvCxnSpPr>
        <xdr:spPr>
          <a:xfrm flipH="1">
            <a:off x="7373290" y="45474574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82" name="Straight Connector 781">
            <a:extLst>
              <a:ext uri="{FF2B5EF4-FFF2-40B4-BE49-F238E27FC236}">
                <a16:creationId xmlns:a16="http://schemas.microsoft.com/office/drawing/2014/main" id="{57632145-2778-4347-B6EB-3CDD26FADCB8}"/>
              </a:ext>
            </a:extLst>
          </xdr:cNvPr>
          <xdr:cNvCxnSpPr/>
        </xdr:nvCxnSpPr>
        <xdr:spPr>
          <a:xfrm flipH="1">
            <a:off x="7373284" y="45753986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3" name="Straight Connector 792">
            <a:extLst>
              <a:ext uri="{FF2B5EF4-FFF2-40B4-BE49-F238E27FC236}">
                <a16:creationId xmlns:a16="http://schemas.microsoft.com/office/drawing/2014/main" id="{99540392-EAF8-485F-A703-B0189FF994F8}"/>
              </a:ext>
            </a:extLst>
          </xdr:cNvPr>
          <xdr:cNvCxnSpPr/>
        </xdr:nvCxnSpPr>
        <xdr:spPr>
          <a:xfrm flipV="1">
            <a:off x="8519598" y="45724743"/>
            <a:ext cx="0" cy="25747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6" name="Straight Connector 795">
            <a:extLst>
              <a:ext uri="{FF2B5EF4-FFF2-40B4-BE49-F238E27FC236}">
                <a16:creationId xmlns:a16="http://schemas.microsoft.com/office/drawing/2014/main" id="{0FC7682E-E4BC-494E-8F33-FB542D774163}"/>
              </a:ext>
            </a:extLst>
          </xdr:cNvPr>
          <xdr:cNvCxnSpPr/>
        </xdr:nvCxnSpPr>
        <xdr:spPr>
          <a:xfrm flipH="1">
            <a:off x="8482233" y="45753969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2" name="Straight Connector 801">
            <a:extLst>
              <a:ext uri="{FF2B5EF4-FFF2-40B4-BE49-F238E27FC236}">
                <a16:creationId xmlns:a16="http://schemas.microsoft.com/office/drawing/2014/main" id="{0DB4A2F9-4538-5947-8A86-CB3981F963C5}"/>
              </a:ext>
            </a:extLst>
          </xdr:cNvPr>
          <xdr:cNvCxnSpPr/>
        </xdr:nvCxnSpPr>
        <xdr:spPr>
          <a:xfrm>
            <a:off x="3957705" y="46205652"/>
            <a:ext cx="55761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6" name="Straight Connector 805">
            <a:extLst>
              <a:ext uri="{FF2B5EF4-FFF2-40B4-BE49-F238E27FC236}">
                <a16:creationId xmlns:a16="http://schemas.microsoft.com/office/drawing/2014/main" id="{6AAA647E-B2D6-AEBC-339B-8AFEF6147478}"/>
              </a:ext>
            </a:extLst>
          </xdr:cNvPr>
          <xdr:cNvCxnSpPr/>
        </xdr:nvCxnSpPr>
        <xdr:spPr>
          <a:xfrm>
            <a:off x="4604070" y="46205653"/>
            <a:ext cx="13254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9" name="Straight Connector 808">
            <a:extLst>
              <a:ext uri="{FF2B5EF4-FFF2-40B4-BE49-F238E27FC236}">
                <a16:creationId xmlns:a16="http://schemas.microsoft.com/office/drawing/2014/main" id="{9B441AC9-0CF1-47C0-8AC2-C21349E7E997}"/>
              </a:ext>
            </a:extLst>
          </xdr:cNvPr>
          <xdr:cNvCxnSpPr/>
        </xdr:nvCxnSpPr>
        <xdr:spPr>
          <a:xfrm>
            <a:off x="6043202" y="46205653"/>
            <a:ext cx="130205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9" name="Straight Connector 818">
            <a:extLst>
              <a:ext uri="{FF2B5EF4-FFF2-40B4-BE49-F238E27FC236}">
                <a16:creationId xmlns:a16="http://schemas.microsoft.com/office/drawing/2014/main" id="{D08F9409-F51A-809D-20C8-756401541800}"/>
              </a:ext>
            </a:extLst>
          </xdr:cNvPr>
          <xdr:cNvCxnSpPr/>
        </xdr:nvCxnSpPr>
        <xdr:spPr>
          <a:xfrm>
            <a:off x="7487008" y="46205653"/>
            <a:ext cx="9048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0" name="Straight Connector 829">
            <a:extLst>
              <a:ext uri="{FF2B5EF4-FFF2-40B4-BE49-F238E27FC236}">
                <a16:creationId xmlns:a16="http://schemas.microsoft.com/office/drawing/2014/main" id="{AD5645CE-625F-2D87-6BCF-0B1835B1BAE4}"/>
              </a:ext>
            </a:extLst>
          </xdr:cNvPr>
          <xdr:cNvCxnSpPr/>
        </xdr:nvCxnSpPr>
        <xdr:spPr>
          <a:xfrm>
            <a:off x="8586611" y="46205653"/>
            <a:ext cx="38155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2" name="Straight Connector 831">
            <a:extLst>
              <a:ext uri="{FF2B5EF4-FFF2-40B4-BE49-F238E27FC236}">
                <a16:creationId xmlns:a16="http://schemas.microsoft.com/office/drawing/2014/main" id="{AC8DA524-BC5A-50C2-2EC0-2BCF1522AE1A}"/>
              </a:ext>
            </a:extLst>
          </xdr:cNvPr>
          <xdr:cNvCxnSpPr/>
        </xdr:nvCxnSpPr>
        <xdr:spPr>
          <a:xfrm>
            <a:off x="7458979" y="47280996"/>
            <a:ext cx="10045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6" name="Straight Connector 835">
            <a:extLst>
              <a:ext uri="{FF2B5EF4-FFF2-40B4-BE49-F238E27FC236}">
                <a16:creationId xmlns:a16="http://schemas.microsoft.com/office/drawing/2014/main" id="{60E0A728-6139-2664-C7EF-A5992D2394A9}"/>
              </a:ext>
            </a:extLst>
          </xdr:cNvPr>
          <xdr:cNvCxnSpPr/>
        </xdr:nvCxnSpPr>
        <xdr:spPr>
          <a:xfrm>
            <a:off x="8605290" y="47280997"/>
            <a:ext cx="37689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2" name="Straight Connector 841">
            <a:extLst>
              <a:ext uri="{FF2B5EF4-FFF2-40B4-BE49-F238E27FC236}">
                <a16:creationId xmlns:a16="http://schemas.microsoft.com/office/drawing/2014/main" id="{F6323A50-DDA4-4E3F-8404-D51C5F7FFBCE}"/>
              </a:ext>
            </a:extLst>
          </xdr:cNvPr>
          <xdr:cNvCxnSpPr/>
        </xdr:nvCxnSpPr>
        <xdr:spPr>
          <a:xfrm>
            <a:off x="8916791" y="46129270"/>
            <a:ext cx="0" cy="65514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6" name="Straight Connector 845">
            <a:extLst>
              <a:ext uri="{FF2B5EF4-FFF2-40B4-BE49-F238E27FC236}">
                <a16:creationId xmlns:a16="http://schemas.microsoft.com/office/drawing/2014/main" id="{0A28D78A-AFE8-9C24-8CAA-B6FDB5F7D669}"/>
              </a:ext>
            </a:extLst>
          </xdr:cNvPr>
          <xdr:cNvCxnSpPr/>
        </xdr:nvCxnSpPr>
        <xdr:spPr>
          <a:xfrm>
            <a:off x="8561636" y="48340177"/>
            <a:ext cx="7554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5" name="Straight Connector 944">
            <a:extLst>
              <a:ext uri="{FF2B5EF4-FFF2-40B4-BE49-F238E27FC236}">
                <a16:creationId xmlns:a16="http://schemas.microsoft.com/office/drawing/2014/main" id="{458CB4E4-8C32-4CE3-BC1B-12A60B97D7B0}"/>
              </a:ext>
            </a:extLst>
          </xdr:cNvPr>
          <xdr:cNvCxnSpPr/>
        </xdr:nvCxnSpPr>
        <xdr:spPr>
          <a:xfrm flipH="1">
            <a:off x="8873135" y="46177979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46" name="Straight Connector 945">
            <a:extLst>
              <a:ext uri="{FF2B5EF4-FFF2-40B4-BE49-F238E27FC236}">
                <a16:creationId xmlns:a16="http://schemas.microsoft.com/office/drawing/2014/main" id="{EB3E4193-0B44-4795-A847-E2857FD2F92B}"/>
              </a:ext>
            </a:extLst>
          </xdr:cNvPr>
          <xdr:cNvCxnSpPr/>
        </xdr:nvCxnSpPr>
        <xdr:spPr>
          <a:xfrm flipH="1">
            <a:off x="8873136" y="47246900"/>
            <a:ext cx="76349" cy="73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1" name="Straight Connector 950">
            <a:extLst>
              <a:ext uri="{FF2B5EF4-FFF2-40B4-BE49-F238E27FC236}">
                <a16:creationId xmlns:a16="http://schemas.microsoft.com/office/drawing/2014/main" id="{D62F28E6-B79A-4DFD-43C7-E527E9F35324}"/>
              </a:ext>
            </a:extLst>
          </xdr:cNvPr>
          <xdr:cNvCxnSpPr/>
        </xdr:nvCxnSpPr>
        <xdr:spPr>
          <a:xfrm>
            <a:off x="9246977" y="48283278"/>
            <a:ext cx="0" cy="43925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2" name="Straight Connector 951">
            <a:extLst>
              <a:ext uri="{FF2B5EF4-FFF2-40B4-BE49-F238E27FC236}">
                <a16:creationId xmlns:a16="http://schemas.microsoft.com/office/drawing/2014/main" id="{2EBC2242-E977-4EC7-90FE-1447E8ED170E}"/>
              </a:ext>
            </a:extLst>
          </xdr:cNvPr>
          <xdr:cNvCxnSpPr/>
        </xdr:nvCxnSpPr>
        <xdr:spPr>
          <a:xfrm flipH="1">
            <a:off x="8873135" y="48306080"/>
            <a:ext cx="76349" cy="73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3" name="Straight Connector 952">
            <a:extLst>
              <a:ext uri="{FF2B5EF4-FFF2-40B4-BE49-F238E27FC236}">
                <a16:creationId xmlns:a16="http://schemas.microsoft.com/office/drawing/2014/main" id="{F2989CD7-105C-4B16-999B-07D3FEE589DE}"/>
              </a:ext>
            </a:extLst>
          </xdr:cNvPr>
          <xdr:cNvCxnSpPr/>
        </xdr:nvCxnSpPr>
        <xdr:spPr>
          <a:xfrm flipH="1">
            <a:off x="9203322" y="48306081"/>
            <a:ext cx="76349" cy="73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4" name="Straight Connector 953">
            <a:extLst>
              <a:ext uri="{FF2B5EF4-FFF2-40B4-BE49-F238E27FC236}">
                <a16:creationId xmlns:a16="http://schemas.microsoft.com/office/drawing/2014/main" id="{1FAC22B6-65CC-4768-BE83-15C132305834}"/>
              </a:ext>
            </a:extLst>
          </xdr:cNvPr>
          <xdr:cNvCxnSpPr/>
        </xdr:nvCxnSpPr>
        <xdr:spPr>
          <a:xfrm>
            <a:off x="8547621" y="49168658"/>
            <a:ext cx="4392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5" name="Straight Connector 954">
            <a:extLst>
              <a:ext uri="{FF2B5EF4-FFF2-40B4-BE49-F238E27FC236}">
                <a16:creationId xmlns:a16="http://schemas.microsoft.com/office/drawing/2014/main" id="{67A39244-0CAE-42A8-AECA-A0840E844CDA}"/>
              </a:ext>
            </a:extLst>
          </xdr:cNvPr>
          <xdr:cNvCxnSpPr/>
        </xdr:nvCxnSpPr>
        <xdr:spPr>
          <a:xfrm flipH="1">
            <a:off x="8873142" y="49137809"/>
            <a:ext cx="76349" cy="698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7" name="Straight Connector 956">
            <a:extLst>
              <a:ext uri="{FF2B5EF4-FFF2-40B4-BE49-F238E27FC236}">
                <a16:creationId xmlns:a16="http://schemas.microsoft.com/office/drawing/2014/main" id="{4A9867E5-37AE-47F2-A847-82F2C5A7480C}"/>
              </a:ext>
            </a:extLst>
          </xdr:cNvPr>
          <xdr:cNvCxnSpPr/>
        </xdr:nvCxnSpPr>
        <xdr:spPr>
          <a:xfrm>
            <a:off x="8561648" y="49997141"/>
            <a:ext cx="7554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8" name="Straight Connector 957">
            <a:extLst>
              <a:ext uri="{FF2B5EF4-FFF2-40B4-BE49-F238E27FC236}">
                <a16:creationId xmlns:a16="http://schemas.microsoft.com/office/drawing/2014/main" id="{D64E111E-5B4B-4B67-AF23-51A3A858E901}"/>
              </a:ext>
            </a:extLst>
          </xdr:cNvPr>
          <xdr:cNvCxnSpPr/>
        </xdr:nvCxnSpPr>
        <xdr:spPr>
          <a:xfrm flipH="1">
            <a:off x="8873147" y="49969466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59" name="Straight Connector 958">
            <a:extLst>
              <a:ext uri="{FF2B5EF4-FFF2-40B4-BE49-F238E27FC236}">
                <a16:creationId xmlns:a16="http://schemas.microsoft.com/office/drawing/2014/main" id="{158260F6-37B8-4EB8-91DA-57EBCB98B69F}"/>
              </a:ext>
            </a:extLst>
          </xdr:cNvPr>
          <xdr:cNvCxnSpPr/>
        </xdr:nvCxnSpPr>
        <xdr:spPr>
          <a:xfrm flipH="1">
            <a:off x="9203334" y="49969467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2" name="Straight Connector 961">
            <a:extLst>
              <a:ext uri="{FF2B5EF4-FFF2-40B4-BE49-F238E27FC236}">
                <a16:creationId xmlns:a16="http://schemas.microsoft.com/office/drawing/2014/main" id="{7B2CA767-21C8-43AA-AAD4-E40658ABA80D}"/>
              </a:ext>
            </a:extLst>
          </xdr:cNvPr>
          <xdr:cNvCxnSpPr/>
        </xdr:nvCxnSpPr>
        <xdr:spPr>
          <a:xfrm>
            <a:off x="6019844" y="52609228"/>
            <a:ext cx="32972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3" name="Straight Connector 962">
            <a:extLst>
              <a:ext uri="{FF2B5EF4-FFF2-40B4-BE49-F238E27FC236}">
                <a16:creationId xmlns:a16="http://schemas.microsoft.com/office/drawing/2014/main" id="{B8EA4941-CE97-48B5-8BA3-85A5D3A237F0}"/>
              </a:ext>
            </a:extLst>
          </xdr:cNvPr>
          <xdr:cNvCxnSpPr/>
        </xdr:nvCxnSpPr>
        <xdr:spPr>
          <a:xfrm flipH="1">
            <a:off x="8873145" y="52575131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4" name="Straight Connector 963">
            <a:extLst>
              <a:ext uri="{FF2B5EF4-FFF2-40B4-BE49-F238E27FC236}">
                <a16:creationId xmlns:a16="http://schemas.microsoft.com/office/drawing/2014/main" id="{817B282B-43C2-4E53-829B-5A50FDB179A5}"/>
              </a:ext>
            </a:extLst>
          </xdr:cNvPr>
          <xdr:cNvCxnSpPr/>
        </xdr:nvCxnSpPr>
        <xdr:spPr>
          <a:xfrm flipH="1">
            <a:off x="9203332" y="52575132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2" name="Straight Connector 971">
            <a:extLst>
              <a:ext uri="{FF2B5EF4-FFF2-40B4-BE49-F238E27FC236}">
                <a16:creationId xmlns:a16="http://schemas.microsoft.com/office/drawing/2014/main" id="{3AC5BBB1-5FA8-4266-9D5B-877A1AB4CDE1}"/>
              </a:ext>
            </a:extLst>
          </xdr:cNvPr>
          <xdr:cNvCxnSpPr/>
        </xdr:nvCxnSpPr>
        <xdr:spPr>
          <a:xfrm>
            <a:off x="6019844" y="51234994"/>
            <a:ext cx="296703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3" name="Straight Connector 972">
            <a:extLst>
              <a:ext uri="{FF2B5EF4-FFF2-40B4-BE49-F238E27FC236}">
                <a16:creationId xmlns:a16="http://schemas.microsoft.com/office/drawing/2014/main" id="{666E788D-EC7B-4C78-BEAB-F3443F636DC8}"/>
              </a:ext>
            </a:extLst>
          </xdr:cNvPr>
          <xdr:cNvCxnSpPr/>
        </xdr:nvCxnSpPr>
        <xdr:spPr>
          <a:xfrm flipH="1">
            <a:off x="8873160" y="51207319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3" name="Straight Connector 982">
            <a:extLst>
              <a:ext uri="{FF2B5EF4-FFF2-40B4-BE49-F238E27FC236}">
                <a16:creationId xmlns:a16="http://schemas.microsoft.com/office/drawing/2014/main" id="{7B80446A-11C1-A891-461C-D63154A8C1A8}"/>
              </a:ext>
            </a:extLst>
          </xdr:cNvPr>
          <xdr:cNvCxnSpPr/>
        </xdr:nvCxnSpPr>
        <xdr:spPr>
          <a:xfrm flipH="1">
            <a:off x="4629038" y="51234990"/>
            <a:ext cx="126307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7" name="Straight Connector 986">
            <a:extLst>
              <a:ext uri="{FF2B5EF4-FFF2-40B4-BE49-F238E27FC236}">
                <a16:creationId xmlns:a16="http://schemas.microsoft.com/office/drawing/2014/main" id="{CFD06229-4A1C-6E67-FDA0-FC360208817E}"/>
              </a:ext>
            </a:extLst>
          </xdr:cNvPr>
          <xdr:cNvCxnSpPr/>
        </xdr:nvCxnSpPr>
        <xdr:spPr>
          <a:xfrm>
            <a:off x="1141781" y="52909805"/>
            <a:ext cx="742919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89" name="Straight Connector 988">
            <a:extLst>
              <a:ext uri="{FF2B5EF4-FFF2-40B4-BE49-F238E27FC236}">
                <a16:creationId xmlns:a16="http://schemas.microsoft.com/office/drawing/2014/main" id="{863FB0C9-7A1A-F79F-11D2-BB77B2CD9132}"/>
              </a:ext>
            </a:extLst>
          </xdr:cNvPr>
          <xdr:cNvCxnSpPr/>
        </xdr:nvCxnSpPr>
        <xdr:spPr>
          <a:xfrm>
            <a:off x="1227471" y="50970198"/>
            <a:ext cx="0" cy="20191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2" name="Straight Connector 991">
            <a:extLst>
              <a:ext uri="{FF2B5EF4-FFF2-40B4-BE49-F238E27FC236}">
                <a16:creationId xmlns:a16="http://schemas.microsoft.com/office/drawing/2014/main" id="{485B064B-0FC2-4E5A-AFA9-CBBFC2B38E50}"/>
              </a:ext>
            </a:extLst>
          </xdr:cNvPr>
          <xdr:cNvCxnSpPr/>
        </xdr:nvCxnSpPr>
        <xdr:spPr>
          <a:xfrm flipH="1">
            <a:off x="1190105" y="52878892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4" name="Straight Connector 993">
            <a:extLst>
              <a:ext uri="{FF2B5EF4-FFF2-40B4-BE49-F238E27FC236}">
                <a16:creationId xmlns:a16="http://schemas.microsoft.com/office/drawing/2014/main" id="{888A820E-C666-847A-8C7C-BE14484BA0A7}"/>
              </a:ext>
            </a:extLst>
          </xdr:cNvPr>
          <xdr:cNvCxnSpPr/>
        </xdr:nvCxnSpPr>
        <xdr:spPr>
          <a:xfrm>
            <a:off x="3127569" y="52636906"/>
            <a:ext cx="0" cy="6221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7" name="Straight Connector 996">
            <a:extLst>
              <a:ext uri="{FF2B5EF4-FFF2-40B4-BE49-F238E27FC236}">
                <a16:creationId xmlns:a16="http://schemas.microsoft.com/office/drawing/2014/main" id="{35B7135F-05AF-645F-EAF4-FB1F1F096ABB}"/>
              </a:ext>
            </a:extLst>
          </xdr:cNvPr>
          <xdr:cNvCxnSpPr/>
        </xdr:nvCxnSpPr>
        <xdr:spPr>
          <a:xfrm>
            <a:off x="3057511" y="53189150"/>
            <a:ext cx="55134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9" name="Straight Connector 998">
            <a:extLst>
              <a:ext uri="{FF2B5EF4-FFF2-40B4-BE49-F238E27FC236}">
                <a16:creationId xmlns:a16="http://schemas.microsoft.com/office/drawing/2014/main" id="{AFC15D33-C2E5-46B7-99E0-A906FBC9A02B}"/>
              </a:ext>
            </a:extLst>
          </xdr:cNvPr>
          <xdr:cNvCxnSpPr/>
        </xdr:nvCxnSpPr>
        <xdr:spPr>
          <a:xfrm flipH="1">
            <a:off x="3090203" y="52878894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0" name="Straight Connector 999">
            <a:extLst>
              <a:ext uri="{FF2B5EF4-FFF2-40B4-BE49-F238E27FC236}">
                <a16:creationId xmlns:a16="http://schemas.microsoft.com/office/drawing/2014/main" id="{DF3F4424-CC70-43D1-8268-602A614D820B}"/>
              </a:ext>
            </a:extLst>
          </xdr:cNvPr>
          <xdr:cNvCxnSpPr/>
        </xdr:nvCxnSpPr>
        <xdr:spPr>
          <a:xfrm flipH="1">
            <a:off x="3090203" y="53158302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3" name="Straight Connector 1002">
            <a:extLst>
              <a:ext uri="{FF2B5EF4-FFF2-40B4-BE49-F238E27FC236}">
                <a16:creationId xmlns:a16="http://schemas.microsoft.com/office/drawing/2014/main" id="{DF089F27-CE73-40F6-A60D-C4B3C52E1701}"/>
              </a:ext>
            </a:extLst>
          </xdr:cNvPr>
          <xdr:cNvCxnSpPr/>
        </xdr:nvCxnSpPr>
        <xdr:spPr>
          <a:xfrm>
            <a:off x="5987150" y="52636909"/>
            <a:ext cx="0" cy="6221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4" name="Straight Connector 1003">
            <a:extLst>
              <a:ext uri="{FF2B5EF4-FFF2-40B4-BE49-F238E27FC236}">
                <a16:creationId xmlns:a16="http://schemas.microsoft.com/office/drawing/2014/main" id="{60AC3044-FFD6-4BDD-BB38-2B27C5CB7DD8}"/>
              </a:ext>
            </a:extLst>
          </xdr:cNvPr>
          <xdr:cNvCxnSpPr/>
        </xdr:nvCxnSpPr>
        <xdr:spPr>
          <a:xfrm flipH="1">
            <a:off x="5949784" y="52878897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5" name="Straight Connector 1004">
            <a:extLst>
              <a:ext uri="{FF2B5EF4-FFF2-40B4-BE49-F238E27FC236}">
                <a16:creationId xmlns:a16="http://schemas.microsoft.com/office/drawing/2014/main" id="{B3A50C38-A4F4-475C-BF1A-045531C9347A}"/>
              </a:ext>
            </a:extLst>
          </xdr:cNvPr>
          <xdr:cNvCxnSpPr/>
        </xdr:nvCxnSpPr>
        <xdr:spPr>
          <a:xfrm flipH="1">
            <a:off x="5949784" y="53158305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8" name="Straight Connector 1007">
            <a:extLst>
              <a:ext uri="{FF2B5EF4-FFF2-40B4-BE49-F238E27FC236}">
                <a16:creationId xmlns:a16="http://schemas.microsoft.com/office/drawing/2014/main" id="{05E122A0-B11E-4C4A-9891-4187462959FB}"/>
              </a:ext>
            </a:extLst>
          </xdr:cNvPr>
          <xdr:cNvCxnSpPr/>
        </xdr:nvCxnSpPr>
        <xdr:spPr>
          <a:xfrm>
            <a:off x="8519596" y="52651514"/>
            <a:ext cx="0" cy="6075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09" name="Straight Connector 1008">
            <a:extLst>
              <a:ext uri="{FF2B5EF4-FFF2-40B4-BE49-F238E27FC236}">
                <a16:creationId xmlns:a16="http://schemas.microsoft.com/office/drawing/2014/main" id="{F5963EA2-1BE8-4FBA-B19F-71D30A7D7B4D}"/>
              </a:ext>
            </a:extLst>
          </xdr:cNvPr>
          <xdr:cNvCxnSpPr/>
        </xdr:nvCxnSpPr>
        <xdr:spPr>
          <a:xfrm flipH="1">
            <a:off x="8482231" y="52878914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2" name="Straight Connector 1011">
            <a:extLst>
              <a:ext uri="{FF2B5EF4-FFF2-40B4-BE49-F238E27FC236}">
                <a16:creationId xmlns:a16="http://schemas.microsoft.com/office/drawing/2014/main" id="{D0BF1B5B-008A-43E1-BF85-A8BAEFF62C48}"/>
              </a:ext>
            </a:extLst>
          </xdr:cNvPr>
          <xdr:cNvCxnSpPr/>
        </xdr:nvCxnSpPr>
        <xdr:spPr>
          <a:xfrm>
            <a:off x="8519597" y="51312926"/>
            <a:ext cx="0" cy="12329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4" name="Straight Connector 1013">
            <a:extLst>
              <a:ext uri="{FF2B5EF4-FFF2-40B4-BE49-F238E27FC236}">
                <a16:creationId xmlns:a16="http://schemas.microsoft.com/office/drawing/2014/main" id="{E7870D77-B968-4F72-9DB5-672202EB06B9}"/>
              </a:ext>
            </a:extLst>
          </xdr:cNvPr>
          <xdr:cNvCxnSpPr/>
        </xdr:nvCxnSpPr>
        <xdr:spPr>
          <a:xfrm>
            <a:off x="8519597" y="50031236"/>
            <a:ext cx="0" cy="1122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8" name="Straight Connector 1017">
            <a:extLst>
              <a:ext uri="{FF2B5EF4-FFF2-40B4-BE49-F238E27FC236}">
                <a16:creationId xmlns:a16="http://schemas.microsoft.com/office/drawing/2014/main" id="{2643DA27-5B8E-4BC3-B5DC-0B234ED16D13}"/>
              </a:ext>
            </a:extLst>
          </xdr:cNvPr>
          <xdr:cNvCxnSpPr/>
        </xdr:nvCxnSpPr>
        <xdr:spPr>
          <a:xfrm flipH="1">
            <a:off x="8482230" y="53158320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19" name="Straight Connector 1018">
            <a:extLst>
              <a:ext uri="{FF2B5EF4-FFF2-40B4-BE49-F238E27FC236}">
                <a16:creationId xmlns:a16="http://schemas.microsoft.com/office/drawing/2014/main" id="{1F32721A-E652-4B14-86EF-DDA914F1ED54}"/>
              </a:ext>
            </a:extLst>
          </xdr:cNvPr>
          <xdr:cNvCxnSpPr/>
        </xdr:nvCxnSpPr>
        <xdr:spPr>
          <a:xfrm>
            <a:off x="7661442" y="52651514"/>
            <a:ext cx="0" cy="3281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0" name="Straight Connector 1019">
            <a:extLst>
              <a:ext uri="{FF2B5EF4-FFF2-40B4-BE49-F238E27FC236}">
                <a16:creationId xmlns:a16="http://schemas.microsoft.com/office/drawing/2014/main" id="{7075FAAA-2C9E-496A-BF87-EE77199B9208}"/>
              </a:ext>
            </a:extLst>
          </xdr:cNvPr>
          <xdr:cNvCxnSpPr/>
        </xdr:nvCxnSpPr>
        <xdr:spPr>
          <a:xfrm>
            <a:off x="7661443" y="51312926"/>
            <a:ext cx="0" cy="12329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1" name="Straight Connector 1020">
            <a:extLst>
              <a:ext uri="{FF2B5EF4-FFF2-40B4-BE49-F238E27FC236}">
                <a16:creationId xmlns:a16="http://schemas.microsoft.com/office/drawing/2014/main" id="{E6D0B376-0C8A-4D12-9C2A-DA1A6BFE41AF}"/>
              </a:ext>
            </a:extLst>
          </xdr:cNvPr>
          <xdr:cNvCxnSpPr/>
        </xdr:nvCxnSpPr>
        <xdr:spPr>
          <a:xfrm flipH="1">
            <a:off x="7624075" y="52878905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2" name="Straight Connector 1021">
            <a:extLst>
              <a:ext uri="{FF2B5EF4-FFF2-40B4-BE49-F238E27FC236}">
                <a16:creationId xmlns:a16="http://schemas.microsoft.com/office/drawing/2014/main" id="{A4A02FFD-BE04-4A1C-A091-66F618722E3E}"/>
              </a:ext>
            </a:extLst>
          </xdr:cNvPr>
          <xdr:cNvCxnSpPr/>
        </xdr:nvCxnSpPr>
        <xdr:spPr>
          <a:xfrm>
            <a:off x="7661443" y="50050717"/>
            <a:ext cx="0" cy="1122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4" name="Straight Connector 1023">
            <a:extLst>
              <a:ext uri="{FF2B5EF4-FFF2-40B4-BE49-F238E27FC236}">
                <a16:creationId xmlns:a16="http://schemas.microsoft.com/office/drawing/2014/main" id="{BEAEA454-BC49-7916-9EDC-DDE52B660570}"/>
              </a:ext>
            </a:extLst>
          </xdr:cNvPr>
          <xdr:cNvCxnSpPr/>
        </xdr:nvCxnSpPr>
        <xdr:spPr>
          <a:xfrm>
            <a:off x="7661435" y="49227111"/>
            <a:ext cx="0" cy="71312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6" name="Straight Connector 1025">
            <a:extLst>
              <a:ext uri="{FF2B5EF4-FFF2-40B4-BE49-F238E27FC236}">
                <a16:creationId xmlns:a16="http://schemas.microsoft.com/office/drawing/2014/main" id="{6729C07F-12B3-4648-A9EC-4AA4B0C304FA}"/>
              </a:ext>
            </a:extLst>
          </xdr:cNvPr>
          <xdr:cNvCxnSpPr/>
        </xdr:nvCxnSpPr>
        <xdr:spPr>
          <a:xfrm>
            <a:off x="6552495" y="52651517"/>
            <a:ext cx="0" cy="328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7" name="Straight Connector 1026">
            <a:extLst>
              <a:ext uri="{FF2B5EF4-FFF2-40B4-BE49-F238E27FC236}">
                <a16:creationId xmlns:a16="http://schemas.microsoft.com/office/drawing/2014/main" id="{40A34A81-6ED8-4832-A993-3BB3E0E74889}"/>
              </a:ext>
            </a:extLst>
          </xdr:cNvPr>
          <xdr:cNvCxnSpPr/>
        </xdr:nvCxnSpPr>
        <xdr:spPr>
          <a:xfrm>
            <a:off x="6552496" y="51312929"/>
            <a:ext cx="0" cy="12329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8" name="Straight Connector 1027">
            <a:extLst>
              <a:ext uri="{FF2B5EF4-FFF2-40B4-BE49-F238E27FC236}">
                <a16:creationId xmlns:a16="http://schemas.microsoft.com/office/drawing/2014/main" id="{1483D324-F443-43D1-8A68-EC9C9B676105}"/>
              </a:ext>
            </a:extLst>
          </xdr:cNvPr>
          <xdr:cNvCxnSpPr/>
        </xdr:nvCxnSpPr>
        <xdr:spPr>
          <a:xfrm flipH="1">
            <a:off x="6515128" y="52878908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29" name="Straight Connector 1028">
            <a:extLst>
              <a:ext uri="{FF2B5EF4-FFF2-40B4-BE49-F238E27FC236}">
                <a16:creationId xmlns:a16="http://schemas.microsoft.com/office/drawing/2014/main" id="{7D140017-E56A-44EE-A5EF-779439616485}"/>
              </a:ext>
            </a:extLst>
          </xdr:cNvPr>
          <xdr:cNvCxnSpPr/>
        </xdr:nvCxnSpPr>
        <xdr:spPr>
          <a:xfrm>
            <a:off x="6552496" y="50050720"/>
            <a:ext cx="0" cy="1122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0" name="Straight Connector 1029">
            <a:extLst>
              <a:ext uri="{FF2B5EF4-FFF2-40B4-BE49-F238E27FC236}">
                <a16:creationId xmlns:a16="http://schemas.microsoft.com/office/drawing/2014/main" id="{7395E85D-E4BE-402D-A2BF-01E8C1A0E218}"/>
              </a:ext>
            </a:extLst>
          </xdr:cNvPr>
          <xdr:cNvCxnSpPr/>
        </xdr:nvCxnSpPr>
        <xdr:spPr>
          <a:xfrm>
            <a:off x="6552488" y="49227114"/>
            <a:ext cx="0" cy="71312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39" name="Straight Connector 1038">
            <a:extLst>
              <a:ext uri="{FF2B5EF4-FFF2-40B4-BE49-F238E27FC236}">
                <a16:creationId xmlns:a16="http://schemas.microsoft.com/office/drawing/2014/main" id="{A2E43C5A-E376-43CC-947A-95BFD89318BB}"/>
              </a:ext>
            </a:extLst>
          </xdr:cNvPr>
          <xdr:cNvCxnSpPr/>
        </xdr:nvCxnSpPr>
        <xdr:spPr>
          <a:xfrm>
            <a:off x="4557359" y="52636901"/>
            <a:ext cx="0" cy="3427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0" name="Straight Connector 1039">
            <a:extLst>
              <a:ext uri="{FF2B5EF4-FFF2-40B4-BE49-F238E27FC236}">
                <a16:creationId xmlns:a16="http://schemas.microsoft.com/office/drawing/2014/main" id="{E03B3ED8-18ED-453C-991D-4D896260EDB6}"/>
              </a:ext>
            </a:extLst>
          </xdr:cNvPr>
          <xdr:cNvCxnSpPr/>
        </xdr:nvCxnSpPr>
        <xdr:spPr>
          <a:xfrm flipH="1">
            <a:off x="4519994" y="52878903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3" name="Straight Connector 1042">
            <a:extLst>
              <a:ext uri="{FF2B5EF4-FFF2-40B4-BE49-F238E27FC236}">
                <a16:creationId xmlns:a16="http://schemas.microsoft.com/office/drawing/2014/main" id="{8EDAC3E0-A8E0-0E83-33FA-5A8C9F7EF295}"/>
              </a:ext>
            </a:extLst>
          </xdr:cNvPr>
          <xdr:cNvCxnSpPr/>
        </xdr:nvCxnSpPr>
        <xdr:spPr>
          <a:xfrm flipH="1">
            <a:off x="1792811" y="46205653"/>
            <a:ext cx="6697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6" name="Straight Connector 1045">
            <a:extLst>
              <a:ext uri="{FF2B5EF4-FFF2-40B4-BE49-F238E27FC236}">
                <a16:creationId xmlns:a16="http://schemas.microsoft.com/office/drawing/2014/main" id="{684054AC-8E1A-1C2E-A146-3FD7FA90C779}"/>
              </a:ext>
            </a:extLst>
          </xdr:cNvPr>
          <xdr:cNvCxnSpPr/>
        </xdr:nvCxnSpPr>
        <xdr:spPr>
          <a:xfrm flipH="1">
            <a:off x="1327174" y="46205654"/>
            <a:ext cx="3005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9" name="Straight Connector 1048">
            <a:extLst>
              <a:ext uri="{FF2B5EF4-FFF2-40B4-BE49-F238E27FC236}">
                <a16:creationId xmlns:a16="http://schemas.microsoft.com/office/drawing/2014/main" id="{CD144962-9DB4-12AB-B424-FAC6B5CDE59E}"/>
              </a:ext>
            </a:extLst>
          </xdr:cNvPr>
          <xdr:cNvCxnSpPr/>
        </xdr:nvCxnSpPr>
        <xdr:spPr>
          <a:xfrm>
            <a:off x="750874" y="46205654"/>
            <a:ext cx="4345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2" name="Straight Connector 1051">
            <a:extLst>
              <a:ext uri="{FF2B5EF4-FFF2-40B4-BE49-F238E27FC236}">
                <a16:creationId xmlns:a16="http://schemas.microsoft.com/office/drawing/2014/main" id="{1401CC99-4618-4E68-8DE4-2D7D8679536D}"/>
              </a:ext>
            </a:extLst>
          </xdr:cNvPr>
          <xdr:cNvCxnSpPr/>
        </xdr:nvCxnSpPr>
        <xdr:spPr>
          <a:xfrm>
            <a:off x="827223" y="46143885"/>
            <a:ext cx="0" cy="65465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3" name="Straight Connector 1052">
            <a:extLst>
              <a:ext uri="{FF2B5EF4-FFF2-40B4-BE49-F238E27FC236}">
                <a16:creationId xmlns:a16="http://schemas.microsoft.com/office/drawing/2014/main" id="{A8BC652A-C262-4F28-AF34-256AA7350655}"/>
              </a:ext>
            </a:extLst>
          </xdr:cNvPr>
          <xdr:cNvCxnSpPr/>
        </xdr:nvCxnSpPr>
        <xdr:spPr>
          <a:xfrm flipH="1">
            <a:off x="783567" y="46177976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5" name="Straight Connector 1054">
            <a:extLst>
              <a:ext uri="{FF2B5EF4-FFF2-40B4-BE49-F238E27FC236}">
                <a16:creationId xmlns:a16="http://schemas.microsoft.com/office/drawing/2014/main" id="{A221E558-7D3B-4644-8560-0D97BF98A2FF}"/>
              </a:ext>
            </a:extLst>
          </xdr:cNvPr>
          <xdr:cNvCxnSpPr/>
        </xdr:nvCxnSpPr>
        <xdr:spPr>
          <a:xfrm flipH="1">
            <a:off x="1327170" y="47280998"/>
            <a:ext cx="3442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6" name="Straight Connector 1055">
            <a:extLst>
              <a:ext uri="{FF2B5EF4-FFF2-40B4-BE49-F238E27FC236}">
                <a16:creationId xmlns:a16="http://schemas.microsoft.com/office/drawing/2014/main" id="{B387ADC3-73E3-47A2-B2DD-38ED50EA842B}"/>
              </a:ext>
            </a:extLst>
          </xdr:cNvPr>
          <xdr:cNvCxnSpPr/>
        </xdr:nvCxnSpPr>
        <xdr:spPr>
          <a:xfrm>
            <a:off x="750870" y="47280998"/>
            <a:ext cx="4345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7" name="Straight Connector 1056">
            <a:extLst>
              <a:ext uri="{FF2B5EF4-FFF2-40B4-BE49-F238E27FC236}">
                <a16:creationId xmlns:a16="http://schemas.microsoft.com/office/drawing/2014/main" id="{19448A81-11A6-4666-AF9C-5244E85AA977}"/>
              </a:ext>
            </a:extLst>
          </xdr:cNvPr>
          <xdr:cNvCxnSpPr/>
        </xdr:nvCxnSpPr>
        <xdr:spPr>
          <a:xfrm flipH="1">
            <a:off x="783563" y="47246898"/>
            <a:ext cx="76349" cy="73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9" name="Straight Connector 1058">
            <a:extLst>
              <a:ext uri="{FF2B5EF4-FFF2-40B4-BE49-F238E27FC236}">
                <a16:creationId xmlns:a16="http://schemas.microsoft.com/office/drawing/2014/main" id="{76962CD4-689F-45A4-B5F2-52655EE3B04A}"/>
              </a:ext>
            </a:extLst>
          </xdr:cNvPr>
          <xdr:cNvCxnSpPr/>
        </xdr:nvCxnSpPr>
        <xdr:spPr>
          <a:xfrm>
            <a:off x="420688" y="48340179"/>
            <a:ext cx="75073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0" name="Straight Connector 1059">
            <a:extLst>
              <a:ext uri="{FF2B5EF4-FFF2-40B4-BE49-F238E27FC236}">
                <a16:creationId xmlns:a16="http://schemas.microsoft.com/office/drawing/2014/main" id="{B433168A-DCC4-4526-BFE5-87958D0A2D9A}"/>
              </a:ext>
            </a:extLst>
          </xdr:cNvPr>
          <xdr:cNvCxnSpPr/>
        </xdr:nvCxnSpPr>
        <xdr:spPr>
          <a:xfrm flipH="1">
            <a:off x="783564" y="48306079"/>
            <a:ext cx="76349" cy="73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4" name="Straight Connector 1063">
            <a:extLst>
              <a:ext uri="{FF2B5EF4-FFF2-40B4-BE49-F238E27FC236}">
                <a16:creationId xmlns:a16="http://schemas.microsoft.com/office/drawing/2014/main" id="{955BA98A-ACE5-0403-8A94-EAD1DBEA3E4B}"/>
              </a:ext>
            </a:extLst>
          </xdr:cNvPr>
          <xdr:cNvCxnSpPr/>
        </xdr:nvCxnSpPr>
        <xdr:spPr>
          <a:xfrm>
            <a:off x="490747" y="48263794"/>
            <a:ext cx="0" cy="274049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5" name="Straight Connector 1064">
            <a:extLst>
              <a:ext uri="{FF2B5EF4-FFF2-40B4-BE49-F238E27FC236}">
                <a16:creationId xmlns:a16="http://schemas.microsoft.com/office/drawing/2014/main" id="{FE9EA0DD-E61D-4ADA-B12F-B189F3410C68}"/>
              </a:ext>
            </a:extLst>
          </xdr:cNvPr>
          <xdr:cNvCxnSpPr/>
        </xdr:nvCxnSpPr>
        <xdr:spPr>
          <a:xfrm flipH="1">
            <a:off x="453383" y="48306081"/>
            <a:ext cx="76349" cy="73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7" name="Straight Connector 1066">
            <a:extLst>
              <a:ext uri="{FF2B5EF4-FFF2-40B4-BE49-F238E27FC236}">
                <a16:creationId xmlns:a16="http://schemas.microsoft.com/office/drawing/2014/main" id="{7075AA3B-5CCF-40A4-8C51-7E58104B1CC2}"/>
              </a:ext>
            </a:extLst>
          </xdr:cNvPr>
          <xdr:cNvCxnSpPr/>
        </xdr:nvCxnSpPr>
        <xdr:spPr>
          <a:xfrm>
            <a:off x="750858" y="49636480"/>
            <a:ext cx="45325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68" name="Straight Connector 1067">
            <a:extLst>
              <a:ext uri="{FF2B5EF4-FFF2-40B4-BE49-F238E27FC236}">
                <a16:creationId xmlns:a16="http://schemas.microsoft.com/office/drawing/2014/main" id="{E1EEAF97-1948-40C8-A512-47EAAD5696BC}"/>
              </a:ext>
            </a:extLst>
          </xdr:cNvPr>
          <xdr:cNvCxnSpPr/>
        </xdr:nvCxnSpPr>
        <xdr:spPr>
          <a:xfrm flipH="1">
            <a:off x="783553" y="49602383"/>
            <a:ext cx="76349" cy="7306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0" name="Straight Connector 1069">
            <a:extLst>
              <a:ext uri="{FF2B5EF4-FFF2-40B4-BE49-F238E27FC236}">
                <a16:creationId xmlns:a16="http://schemas.microsoft.com/office/drawing/2014/main" id="{54E1C903-EF8F-4680-B503-1CF17FF6B1E9}"/>
              </a:ext>
            </a:extLst>
          </xdr:cNvPr>
          <xdr:cNvCxnSpPr/>
        </xdr:nvCxnSpPr>
        <xdr:spPr>
          <a:xfrm>
            <a:off x="420679" y="50937656"/>
            <a:ext cx="75073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1" name="Straight Connector 1070">
            <a:extLst>
              <a:ext uri="{FF2B5EF4-FFF2-40B4-BE49-F238E27FC236}">
                <a16:creationId xmlns:a16="http://schemas.microsoft.com/office/drawing/2014/main" id="{F72B953A-BAE1-4B2E-BD6C-9C2503A975A3}"/>
              </a:ext>
            </a:extLst>
          </xdr:cNvPr>
          <xdr:cNvCxnSpPr/>
        </xdr:nvCxnSpPr>
        <xdr:spPr>
          <a:xfrm flipH="1">
            <a:off x="783555" y="50903557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2" name="Straight Connector 1071">
            <a:extLst>
              <a:ext uri="{FF2B5EF4-FFF2-40B4-BE49-F238E27FC236}">
                <a16:creationId xmlns:a16="http://schemas.microsoft.com/office/drawing/2014/main" id="{62C38E19-6C44-4B0E-B512-20B83CF0561B}"/>
              </a:ext>
            </a:extLst>
          </xdr:cNvPr>
          <xdr:cNvCxnSpPr/>
        </xdr:nvCxnSpPr>
        <xdr:spPr>
          <a:xfrm flipH="1">
            <a:off x="453375" y="50903559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6" name="Straight Connector 1075">
            <a:extLst>
              <a:ext uri="{FF2B5EF4-FFF2-40B4-BE49-F238E27FC236}">
                <a16:creationId xmlns:a16="http://schemas.microsoft.com/office/drawing/2014/main" id="{B5E6367C-D09B-6A65-4A4E-357218177470}"/>
              </a:ext>
            </a:extLst>
          </xdr:cNvPr>
          <xdr:cNvCxnSpPr/>
        </xdr:nvCxnSpPr>
        <xdr:spPr>
          <a:xfrm>
            <a:off x="1322503" y="52609226"/>
            <a:ext cx="177237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2" name="Straight Connector 1081">
            <a:extLst>
              <a:ext uri="{FF2B5EF4-FFF2-40B4-BE49-F238E27FC236}">
                <a16:creationId xmlns:a16="http://schemas.microsoft.com/office/drawing/2014/main" id="{AD51247D-5466-F62D-6A74-ECBFFE71D936}"/>
              </a:ext>
            </a:extLst>
          </xdr:cNvPr>
          <xdr:cNvCxnSpPr/>
        </xdr:nvCxnSpPr>
        <xdr:spPr>
          <a:xfrm flipH="1">
            <a:off x="741533" y="52609226"/>
            <a:ext cx="4345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5" name="Straight Connector 1084">
            <a:extLst>
              <a:ext uri="{FF2B5EF4-FFF2-40B4-BE49-F238E27FC236}">
                <a16:creationId xmlns:a16="http://schemas.microsoft.com/office/drawing/2014/main" id="{E954E7D2-4758-49D8-B0F1-C93D1D11DEFB}"/>
              </a:ext>
            </a:extLst>
          </xdr:cNvPr>
          <xdr:cNvCxnSpPr/>
        </xdr:nvCxnSpPr>
        <xdr:spPr>
          <a:xfrm flipH="1">
            <a:off x="783569" y="52575132"/>
            <a:ext cx="76349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715" name="Group 714">
            <a:extLst>
              <a:ext uri="{FF2B5EF4-FFF2-40B4-BE49-F238E27FC236}">
                <a16:creationId xmlns:a16="http://schemas.microsoft.com/office/drawing/2014/main" id="{9463CD7A-7F32-43C2-BF4E-03DE194E3B59}"/>
              </a:ext>
            </a:extLst>
          </xdr:cNvPr>
          <xdr:cNvGrpSpPr/>
        </xdr:nvGrpSpPr>
        <xdr:grpSpPr>
          <a:xfrm>
            <a:off x="2808342" y="52474394"/>
            <a:ext cx="218488" cy="206155"/>
            <a:chOff x="10263188" y="252188663"/>
            <a:chExt cx="214312" cy="214312"/>
          </a:xfrm>
        </xdr:grpSpPr>
        <xdr:sp macro="" textlink="">
          <xdr:nvSpPr>
            <xdr:cNvPr id="726" name="Oval 725">
              <a:extLst>
                <a:ext uri="{FF2B5EF4-FFF2-40B4-BE49-F238E27FC236}">
                  <a16:creationId xmlns:a16="http://schemas.microsoft.com/office/drawing/2014/main" id="{83DE50B3-24E8-F702-B443-25E04ABAEC3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727" name="Straight Connector 726">
              <a:extLst>
                <a:ext uri="{FF2B5EF4-FFF2-40B4-BE49-F238E27FC236}">
                  <a16:creationId xmlns:a16="http://schemas.microsoft.com/office/drawing/2014/main" id="{1CFD4BDE-0C22-2C0F-DEC3-66560E13B84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1" name="Straight Connector 730">
              <a:extLst>
                <a:ext uri="{FF2B5EF4-FFF2-40B4-BE49-F238E27FC236}">
                  <a16:creationId xmlns:a16="http://schemas.microsoft.com/office/drawing/2014/main" id="{7E55C4E9-B755-9309-E362-D678AE59813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33" name="Group 732">
            <a:extLst>
              <a:ext uri="{FF2B5EF4-FFF2-40B4-BE49-F238E27FC236}">
                <a16:creationId xmlns:a16="http://schemas.microsoft.com/office/drawing/2014/main" id="{2C75CBBF-0ECD-41EA-BB04-7D8BD0583AB6}"/>
              </a:ext>
            </a:extLst>
          </xdr:cNvPr>
          <xdr:cNvGrpSpPr/>
        </xdr:nvGrpSpPr>
        <xdr:grpSpPr>
          <a:xfrm>
            <a:off x="6057210" y="52415943"/>
            <a:ext cx="224777" cy="212577"/>
            <a:chOff x="10263188" y="252188663"/>
            <a:chExt cx="214312" cy="214312"/>
          </a:xfrm>
        </xdr:grpSpPr>
        <xdr:sp macro="" textlink="">
          <xdr:nvSpPr>
            <xdr:cNvPr id="739" name="Oval 738">
              <a:extLst>
                <a:ext uri="{FF2B5EF4-FFF2-40B4-BE49-F238E27FC236}">
                  <a16:creationId xmlns:a16="http://schemas.microsoft.com/office/drawing/2014/main" id="{6E028F5F-A2BA-3360-1ADF-1EDADB1CDFA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742" name="Straight Connector 741">
              <a:extLst>
                <a:ext uri="{FF2B5EF4-FFF2-40B4-BE49-F238E27FC236}">
                  <a16:creationId xmlns:a16="http://schemas.microsoft.com/office/drawing/2014/main" id="{7580C4C1-8FE9-6051-EE69-6C0627F1FB2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44" name="Straight Connector 743">
              <a:extLst>
                <a:ext uri="{FF2B5EF4-FFF2-40B4-BE49-F238E27FC236}">
                  <a16:creationId xmlns:a16="http://schemas.microsoft.com/office/drawing/2014/main" id="{8DA02036-5569-41B7-4B6B-84310FF8F36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46" name="Group 745">
            <a:extLst>
              <a:ext uri="{FF2B5EF4-FFF2-40B4-BE49-F238E27FC236}">
                <a16:creationId xmlns:a16="http://schemas.microsoft.com/office/drawing/2014/main" id="{B8703373-EDA1-4CEF-ACA0-79E5690BB1A2}"/>
              </a:ext>
            </a:extLst>
          </xdr:cNvPr>
          <xdr:cNvGrpSpPr/>
        </xdr:nvGrpSpPr>
        <xdr:grpSpPr>
          <a:xfrm>
            <a:off x="2792712" y="51018905"/>
            <a:ext cx="224777" cy="212577"/>
            <a:chOff x="10263188" y="252188663"/>
            <a:chExt cx="214312" cy="214312"/>
          </a:xfrm>
        </xdr:grpSpPr>
        <xdr:sp macro="" textlink="">
          <xdr:nvSpPr>
            <xdr:cNvPr id="748" name="Oval 747">
              <a:extLst>
                <a:ext uri="{FF2B5EF4-FFF2-40B4-BE49-F238E27FC236}">
                  <a16:creationId xmlns:a16="http://schemas.microsoft.com/office/drawing/2014/main" id="{C2DEF5D1-1A3A-B4A4-6197-0ABA9D00AFC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757" name="Straight Connector 756">
              <a:extLst>
                <a:ext uri="{FF2B5EF4-FFF2-40B4-BE49-F238E27FC236}">
                  <a16:creationId xmlns:a16="http://schemas.microsoft.com/office/drawing/2014/main" id="{607FD1FB-649D-B259-6E93-388F6BFDA83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59" name="Straight Connector 758">
              <a:extLst>
                <a:ext uri="{FF2B5EF4-FFF2-40B4-BE49-F238E27FC236}">
                  <a16:creationId xmlns:a16="http://schemas.microsoft.com/office/drawing/2014/main" id="{FE674A38-8208-6FDD-F36E-15E4E7118E3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64" name="Group 763">
            <a:extLst>
              <a:ext uri="{FF2B5EF4-FFF2-40B4-BE49-F238E27FC236}">
                <a16:creationId xmlns:a16="http://schemas.microsoft.com/office/drawing/2014/main" id="{4A37FDF0-E3B6-4F62-8E93-CE9CB7DF319B}"/>
              </a:ext>
            </a:extLst>
          </xdr:cNvPr>
          <xdr:cNvGrpSpPr/>
        </xdr:nvGrpSpPr>
        <xdr:grpSpPr>
          <a:xfrm>
            <a:off x="920638" y="50908426"/>
            <a:ext cx="218488" cy="206155"/>
            <a:chOff x="10263188" y="252188663"/>
            <a:chExt cx="214312" cy="214312"/>
          </a:xfrm>
        </xdr:grpSpPr>
        <xdr:sp macro="" textlink="">
          <xdr:nvSpPr>
            <xdr:cNvPr id="765" name="Oval 764">
              <a:extLst>
                <a:ext uri="{FF2B5EF4-FFF2-40B4-BE49-F238E27FC236}">
                  <a16:creationId xmlns:a16="http://schemas.microsoft.com/office/drawing/2014/main" id="{B73D8508-1A98-DC55-E188-0372B95EDB8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770" name="Straight Connector 769">
              <a:extLst>
                <a:ext uri="{FF2B5EF4-FFF2-40B4-BE49-F238E27FC236}">
                  <a16:creationId xmlns:a16="http://schemas.microsoft.com/office/drawing/2014/main" id="{7CC6CE60-F08F-F73D-9CAB-F51BBCA7291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72" name="Straight Connector 771">
              <a:extLst>
                <a:ext uri="{FF2B5EF4-FFF2-40B4-BE49-F238E27FC236}">
                  <a16:creationId xmlns:a16="http://schemas.microsoft.com/office/drawing/2014/main" id="{7E674238-0751-340E-5597-74763910FDA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83" name="Group 782">
            <a:extLst>
              <a:ext uri="{FF2B5EF4-FFF2-40B4-BE49-F238E27FC236}">
                <a16:creationId xmlns:a16="http://schemas.microsoft.com/office/drawing/2014/main" id="{1642939C-7F05-4D94-80DB-871826AA189A}"/>
              </a:ext>
            </a:extLst>
          </xdr:cNvPr>
          <xdr:cNvGrpSpPr/>
        </xdr:nvGrpSpPr>
        <xdr:grpSpPr>
          <a:xfrm>
            <a:off x="6085234" y="50079945"/>
            <a:ext cx="224777" cy="206155"/>
            <a:chOff x="10263188" y="252188663"/>
            <a:chExt cx="214312" cy="214312"/>
          </a:xfrm>
        </xdr:grpSpPr>
        <xdr:sp macro="" textlink="">
          <xdr:nvSpPr>
            <xdr:cNvPr id="786" name="Oval 785">
              <a:extLst>
                <a:ext uri="{FF2B5EF4-FFF2-40B4-BE49-F238E27FC236}">
                  <a16:creationId xmlns:a16="http://schemas.microsoft.com/office/drawing/2014/main" id="{000E9719-6051-E99A-99E0-2FE5833E202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792" name="Straight Connector 791">
              <a:extLst>
                <a:ext uri="{FF2B5EF4-FFF2-40B4-BE49-F238E27FC236}">
                  <a16:creationId xmlns:a16="http://schemas.microsoft.com/office/drawing/2014/main" id="{095F0916-FEBC-6C3A-3E9B-944548676E7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97" name="Straight Connector 796">
              <a:extLst>
                <a:ext uri="{FF2B5EF4-FFF2-40B4-BE49-F238E27FC236}">
                  <a16:creationId xmlns:a16="http://schemas.microsoft.com/office/drawing/2014/main" id="{C675CA27-A130-0CD1-65E2-D9B675F8987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98" name="Group 797">
            <a:extLst>
              <a:ext uri="{FF2B5EF4-FFF2-40B4-BE49-F238E27FC236}">
                <a16:creationId xmlns:a16="http://schemas.microsoft.com/office/drawing/2014/main" id="{A7669254-2F09-4445-B7E0-DEA66730DA84}"/>
              </a:ext>
            </a:extLst>
          </xdr:cNvPr>
          <xdr:cNvGrpSpPr/>
        </xdr:nvGrpSpPr>
        <xdr:grpSpPr>
          <a:xfrm>
            <a:off x="8570974" y="49836257"/>
            <a:ext cx="224777" cy="209402"/>
            <a:chOff x="10263188" y="252188663"/>
            <a:chExt cx="214312" cy="214312"/>
          </a:xfrm>
        </xdr:grpSpPr>
        <xdr:sp macro="" textlink="">
          <xdr:nvSpPr>
            <xdr:cNvPr id="799" name="Oval 798">
              <a:extLst>
                <a:ext uri="{FF2B5EF4-FFF2-40B4-BE49-F238E27FC236}">
                  <a16:creationId xmlns:a16="http://schemas.microsoft.com/office/drawing/2014/main" id="{B562AAE4-B464-EDE6-C1AD-3A97CFB9761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03" name="Straight Connector 802">
              <a:extLst>
                <a:ext uri="{FF2B5EF4-FFF2-40B4-BE49-F238E27FC236}">
                  <a16:creationId xmlns:a16="http://schemas.microsoft.com/office/drawing/2014/main" id="{25E8D75F-F963-93E3-188E-2DACBE75A9F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04" name="Straight Connector 803">
              <a:extLst>
                <a:ext uri="{FF2B5EF4-FFF2-40B4-BE49-F238E27FC236}">
                  <a16:creationId xmlns:a16="http://schemas.microsoft.com/office/drawing/2014/main" id="{26C10059-EC0A-7B1E-AE5F-4C6A996B1D8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07" name="Group 806">
            <a:extLst>
              <a:ext uri="{FF2B5EF4-FFF2-40B4-BE49-F238E27FC236}">
                <a16:creationId xmlns:a16="http://schemas.microsoft.com/office/drawing/2014/main" id="{D62F02F6-1F0A-4DD2-9565-5303AC66DDD6}"/>
              </a:ext>
            </a:extLst>
          </xdr:cNvPr>
          <xdr:cNvGrpSpPr/>
        </xdr:nvGrpSpPr>
        <xdr:grpSpPr>
          <a:xfrm>
            <a:off x="992317" y="48013612"/>
            <a:ext cx="218488" cy="206155"/>
            <a:chOff x="10263188" y="252188663"/>
            <a:chExt cx="214312" cy="214312"/>
          </a:xfrm>
        </xdr:grpSpPr>
        <xdr:sp macro="" textlink="">
          <xdr:nvSpPr>
            <xdr:cNvPr id="811" name="Oval 810">
              <a:extLst>
                <a:ext uri="{FF2B5EF4-FFF2-40B4-BE49-F238E27FC236}">
                  <a16:creationId xmlns:a16="http://schemas.microsoft.com/office/drawing/2014/main" id="{1E3739B7-4AFA-E454-637F-6FC8D320118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18" name="Straight Connector 817">
              <a:extLst>
                <a:ext uri="{FF2B5EF4-FFF2-40B4-BE49-F238E27FC236}">
                  <a16:creationId xmlns:a16="http://schemas.microsoft.com/office/drawing/2014/main" id="{5E402DE3-72A3-5B9B-F2EA-3FB7B42E42B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20" name="Straight Connector 819">
              <a:extLst>
                <a:ext uri="{FF2B5EF4-FFF2-40B4-BE49-F238E27FC236}">
                  <a16:creationId xmlns:a16="http://schemas.microsoft.com/office/drawing/2014/main" id="{151291EB-A962-255B-8FB7-F55316F49FE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31" name="Group 830">
            <a:extLst>
              <a:ext uri="{FF2B5EF4-FFF2-40B4-BE49-F238E27FC236}">
                <a16:creationId xmlns:a16="http://schemas.microsoft.com/office/drawing/2014/main" id="{4233498F-1914-4C20-9370-52BBFA6CB0E0}"/>
              </a:ext>
            </a:extLst>
          </xdr:cNvPr>
          <xdr:cNvGrpSpPr/>
        </xdr:nvGrpSpPr>
        <xdr:grpSpPr>
          <a:xfrm>
            <a:off x="1471966" y="46902476"/>
            <a:ext cx="224777" cy="209402"/>
            <a:chOff x="10263188" y="252188663"/>
            <a:chExt cx="214312" cy="214312"/>
          </a:xfrm>
        </xdr:grpSpPr>
        <xdr:sp macro="" textlink="">
          <xdr:nvSpPr>
            <xdr:cNvPr id="833" name="Oval 832">
              <a:extLst>
                <a:ext uri="{FF2B5EF4-FFF2-40B4-BE49-F238E27FC236}">
                  <a16:creationId xmlns:a16="http://schemas.microsoft.com/office/drawing/2014/main" id="{8B7FABAA-401B-524A-555A-28065313769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835" name="Straight Connector 834">
              <a:extLst>
                <a:ext uri="{FF2B5EF4-FFF2-40B4-BE49-F238E27FC236}">
                  <a16:creationId xmlns:a16="http://schemas.microsoft.com/office/drawing/2014/main" id="{15B1FF73-DF3C-C4F1-2CCF-88E9A35E1F4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37" name="Straight Connector 836">
              <a:extLst>
                <a:ext uri="{FF2B5EF4-FFF2-40B4-BE49-F238E27FC236}">
                  <a16:creationId xmlns:a16="http://schemas.microsoft.com/office/drawing/2014/main" id="{910B6457-0D2C-FF2C-AF31-2B02355A1E4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845" name="Group 844">
            <a:extLst>
              <a:ext uri="{FF2B5EF4-FFF2-40B4-BE49-F238E27FC236}">
                <a16:creationId xmlns:a16="http://schemas.microsoft.com/office/drawing/2014/main" id="{3E7B0773-50A6-4555-9008-754297ABD6AD}"/>
              </a:ext>
            </a:extLst>
          </xdr:cNvPr>
          <xdr:cNvGrpSpPr/>
        </xdr:nvGrpSpPr>
        <xdr:grpSpPr>
          <a:xfrm>
            <a:off x="1378552" y="47955161"/>
            <a:ext cx="218488" cy="206155"/>
            <a:chOff x="10263188" y="252188663"/>
            <a:chExt cx="214312" cy="214312"/>
          </a:xfrm>
        </xdr:grpSpPr>
        <xdr:sp macro="" textlink="">
          <xdr:nvSpPr>
            <xdr:cNvPr id="848" name="Oval 847">
              <a:extLst>
                <a:ext uri="{FF2B5EF4-FFF2-40B4-BE49-F238E27FC236}">
                  <a16:creationId xmlns:a16="http://schemas.microsoft.com/office/drawing/2014/main" id="{1B388C0A-624C-5D38-9785-46C9846C8CD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47" name="Straight Connector 946">
              <a:extLst>
                <a:ext uri="{FF2B5EF4-FFF2-40B4-BE49-F238E27FC236}">
                  <a16:creationId xmlns:a16="http://schemas.microsoft.com/office/drawing/2014/main" id="{55482B0F-5F98-2F15-14E9-49A73B9B363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48" name="Straight Connector 947">
              <a:extLst>
                <a:ext uri="{FF2B5EF4-FFF2-40B4-BE49-F238E27FC236}">
                  <a16:creationId xmlns:a16="http://schemas.microsoft.com/office/drawing/2014/main" id="{88E04550-E87D-390F-0060-97BC5E26F4B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49" name="Group 948">
            <a:extLst>
              <a:ext uri="{FF2B5EF4-FFF2-40B4-BE49-F238E27FC236}">
                <a16:creationId xmlns:a16="http://schemas.microsoft.com/office/drawing/2014/main" id="{334C7FDC-EEA3-4CD7-A568-349D91D2C6CE}"/>
              </a:ext>
            </a:extLst>
          </xdr:cNvPr>
          <xdr:cNvGrpSpPr/>
        </xdr:nvGrpSpPr>
        <xdr:grpSpPr>
          <a:xfrm>
            <a:off x="2204018" y="46857014"/>
            <a:ext cx="218488" cy="206155"/>
            <a:chOff x="10263188" y="252188663"/>
            <a:chExt cx="214312" cy="214312"/>
          </a:xfrm>
        </xdr:grpSpPr>
        <xdr:sp macro="" textlink="">
          <xdr:nvSpPr>
            <xdr:cNvPr id="950" name="Oval 949">
              <a:extLst>
                <a:ext uri="{FF2B5EF4-FFF2-40B4-BE49-F238E27FC236}">
                  <a16:creationId xmlns:a16="http://schemas.microsoft.com/office/drawing/2014/main" id="{10CA1681-6CC4-2EDA-BF15-DD7DC736741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56" name="Straight Connector 955">
              <a:extLst>
                <a:ext uri="{FF2B5EF4-FFF2-40B4-BE49-F238E27FC236}">
                  <a16:creationId xmlns:a16="http://schemas.microsoft.com/office/drawing/2014/main" id="{D6CFBD16-74BB-A820-95A5-8999D61C45D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60" name="Straight Connector 959">
              <a:extLst>
                <a:ext uri="{FF2B5EF4-FFF2-40B4-BE49-F238E27FC236}">
                  <a16:creationId xmlns:a16="http://schemas.microsoft.com/office/drawing/2014/main" id="{A9DF6D46-9005-C03F-4C20-A70BB061026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61" name="Group 960">
            <a:extLst>
              <a:ext uri="{FF2B5EF4-FFF2-40B4-BE49-F238E27FC236}">
                <a16:creationId xmlns:a16="http://schemas.microsoft.com/office/drawing/2014/main" id="{A6E9BAE1-E0C7-446A-8ABD-6DDF1CD9703E}"/>
              </a:ext>
            </a:extLst>
          </xdr:cNvPr>
          <xdr:cNvGrpSpPr/>
        </xdr:nvGrpSpPr>
        <xdr:grpSpPr>
          <a:xfrm>
            <a:off x="4066750" y="46886239"/>
            <a:ext cx="218488" cy="206155"/>
            <a:chOff x="10263188" y="252188663"/>
            <a:chExt cx="214312" cy="214312"/>
          </a:xfrm>
        </xdr:grpSpPr>
        <xdr:sp macro="" textlink="">
          <xdr:nvSpPr>
            <xdr:cNvPr id="966" name="Oval 965">
              <a:extLst>
                <a:ext uri="{FF2B5EF4-FFF2-40B4-BE49-F238E27FC236}">
                  <a16:creationId xmlns:a16="http://schemas.microsoft.com/office/drawing/2014/main" id="{315612D1-45E5-41DF-0541-C289EC9D1B1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68" name="Straight Connector 967">
              <a:extLst>
                <a:ext uri="{FF2B5EF4-FFF2-40B4-BE49-F238E27FC236}">
                  <a16:creationId xmlns:a16="http://schemas.microsoft.com/office/drawing/2014/main" id="{7927A016-2B9E-2757-2828-EAE7A5EAC4D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70" name="Straight Connector 969">
              <a:extLst>
                <a:ext uri="{FF2B5EF4-FFF2-40B4-BE49-F238E27FC236}">
                  <a16:creationId xmlns:a16="http://schemas.microsoft.com/office/drawing/2014/main" id="{B7380135-5B4B-16F8-FA79-F61368E29F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81" name="Group 980">
            <a:extLst>
              <a:ext uri="{FF2B5EF4-FFF2-40B4-BE49-F238E27FC236}">
                <a16:creationId xmlns:a16="http://schemas.microsoft.com/office/drawing/2014/main" id="{F4BF3FE6-87E6-40F0-8EFD-828719CC2EB5}"/>
              </a:ext>
            </a:extLst>
          </xdr:cNvPr>
          <xdr:cNvGrpSpPr/>
        </xdr:nvGrpSpPr>
        <xdr:grpSpPr>
          <a:xfrm>
            <a:off x="7430952" y="46886239"/>
            <a:ext cx="218488" cy="206155"/>
            <a:chOff x="10263188" y="252188663"/>
            <a:chExt cx="214312" cy="214312"/>
          </a:xfrm>
        </xdr:grpSpPr>
        <xdr:sp macro="" textlink="">
          <xdr:nvSpPr>
            <xdr:cNvPr id="982" name="Oval 981">
              <a:extLst>
                <a:ext uri="{FF2B5EF4-FFF2-40B4-BE49-F238E27FC236}">
                  <a16:creationId xmlns:a16="http://schemas.microsoft.com/office/drawing/2014/main" id="{113EA630-80E7-B7D4-CD02-F8CA9162F0E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85" name="Straight Connector 984">
              <a:extLst>
                <a:ext uri="{FF2B5EF4-FFF2-40B4-BE49-F238E27FC236}">
                  <a16:creationId xmlns:a16="http://schemas.microsoft.com/office/drawing/2014/main" id="{16A06F2F-BF6A-8827-8E52-8DE3A40D6E2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86" name="Straight Connector 985">
              <a:extLst>
                <a:ext uri="{FF2B5EF4-FFF2-40B4-BE49-F238E27FC236}">
                  <a16:creationId xmlns:a16="http://schemas.microsoft.com/office/drawing/2014/main" id="{0673525C-2D22-72EF-057A-8E2EFB7F7B1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88" name="Group 987">
            <a:extLst>
              <a:ext uri="{FF2B5EF4-FFF2-40B4-BE49-F238E27FC236}">
                <a16:creationId xmlns:a16="http://schemas.microsoft.com/office/drawing/2014/main" id="{EC50F1B7-B9F2-41AF-B81E-9386DC51DB28}"/>
              </a:ext>
            </a:extLst>
          </xdr:cNvPr>
          <xdr:cNvGrpSpPr/>
        </xdr:nvGrpSpPr>
        <xdr:grpSpPr>
          <a:xfrm>
            <a:off x="3992019" y="45918054"/>
            <a:ext cx="218488" cy="206155"/>
            <a:chOff x="10263188" y="252188663"/>
            <a:chExt cx="214312" cy="214312"/>
          </a:xfrm>
        </xdr:grpSpPr>
        <xdr:sp macro="" textlink="">
          <xdr:nvSpPr>
            <xdr:cNvPr id="990" name="Oval 989">
              <a:extLst>
                <a:ext uri="{FF2B5EF4-FFF2-40B4-BE49-F238E27FC236}">
                  <a16:creationId xmlns:a16="http://schemas.microsoft.com/office/drawing/2014/main" id="{22A62361-7B44-0898-2C3A-2239B719248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91" name="Straight Connector 990">
              <a:extLst>
                <a:ext uri="{FF2B5EF4-FFF2-40B4-BE49-F238E27FC236}">
                  <a16:creationId xmlns:a16="http://schemas.microsoft.com/office/drawing/2014/main" id="{3701C2C7-DCF0-E435-620D-65AF83ACECE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993" name="Straight Connector 992">
              <a:extLst>
                <a:ext uri="{FF2B5EF4-FFF2-40B4-BE49-F238E27FC236}">
                  <a16:creationId xmlns:a16="http://schemas.microsoft.com/office/drawing/2014/main" id="{895665EB-4DF2-8805-D95E-A4D8420F829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995" name="Group 994">
            <a:extLst>
              <a:ext uri="{FF2B5EF4-FFF2-40B4-BE49-F238E27FC236}">
                <a16:creationId xmlns:a16="http://schemas.microsoft.com/office/drawing/2014/main" id="{41D6BEB0-70E6-4F7B-997E-BD3C6C78B28F}"/>
              </a:ext>
            </a:extLst>
          </xdr:cNvPr>
          <xdr:cNvGrpSpPr/>
        </xdr:nvGrpSpPr>
        <xdr:grpSpPr>
          <a:xfrm>
            <a:off x="2241383" y="45888829"/>
            <a:ext cx="218488" cy="206155"/>
            <a:chOff x="10263188" y="252188663"/>
            <a:chExt cx="214312" cy="214312"/>
          </a:xfrm>
        </xdr:grpSpPr>
        <xdr:sp macro="" textlink="">
          <xdr:nvSpPr>
            <xdr:cNvPr id="996" name="Oval 995">
              <a:extLst>
                <a:ext uri="{FF2B5EF4-FFF2-40B4-BE49-F238E27FC236}">
                  <a16:creationId xmlns:a16="http://schemas.microsoft.com/office/drawing/2014/main" id="{BB367879-9385-0282-5B26-BEFF50ED1DD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998" name="Straight Connector 997">
              <a:extLst>
                <a:ext uri="{FF2B5EF4-FFF2-40B4-BE49-F238E27FC236}">
                  <a16:creationId xmlns:a16="http://schemas.microsoft.com/office/drawing/2014/main" id="{0C74E1B7-25BA-4580-F217-BE8A27E51F0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01" name="Straight Connector 1000">
              <a:extLst>
                <a:ext uri="{FF2B5EF4-FFF2-40B4-BE49-F238E27FC236}">
                  <a16:creationId xmlns:a16="http://schemas.microsoft.com/office/drawing/2014/main" id="{6A8F31D1-243D-08EF-A22E-82DFCEFDB64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02" name="Group 1001">
            <a:extLst>
              <a:ext uri="{FF2B5EF4-FFF2-40B4-BE49-F238E27FC236}">
                <a16:creationId xmlns:a16="http://schemas.microsoft.com/office/drawing/2014/main" id="{2CEE7CF2-4305-4DE0-99E6-A084B6DC5EC5}"/>
              </a:ext>
            </a:extLst>
          </xdr:cNvPr>
          <xdr:cNvGrpSpPr/>
        </xdr:nvGrpSpPr>
        <xdr:grpSpPr>
          <a:xfrm>
            <a:off x="4534005" y="49391167"/>
            <a:ext cx="218488" cy="206155"/>
            <a:chOff x="10263188" y="252188663"/>
            <a:chExt cx="214312" cy="214312"/>
          </a:xfrm>
        </xdr:grpSpPr>
        <xdr:sp macro="" textlink="">
          <xdr:nvSpPr>
            <xdr:cNvPr id="1006" name="Oval 1005">
              <a:extLst>
                <a:ext uri="{FF2B5EF4-FFF2-40B4-BE49-F238E27FC236}">
                  <a16:creationId xmlns:a16="http://schemas.microsoft.com/office/drawing/2014/main" id="{ADC85447-D2AA-833A-F715-EA8D884A3AD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07" name="Straight Connector 1006">
              <a:extLst>
                <a:ext uri="{FF2B5EF4-FFF2-40B4-BE49-F238E27FC236}">
                  <a16:creationId xmlns:a16="http://schemas.microsoft.com/office/drawing/2014/main" id="{AD895EDC-E71E-38FD-C1A6-65CE511FCF4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0" name="Straight Connector 1009">
              <a:extLst>
                <a:ext uri="{FF2B5EF4-FFF2-40B4-BE49-F238E27FC236}">
                  <a16:creationId xmlns:a16="http://schemas.microsoft.com/office/drawing/2014/main" id="{8ED5782C-8E5C-1413-60CF-54D0057ADB9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11" name="Group 1010">
            <a:extLst>
              <a:ext uri="{FF2B5EF4-FFF2-40B4-BE49-F238E27FC236}">
                <a16:creationId xmlns:a16="http://schemas.microsoft.com/office/drawing/2014/main" id="{5D3ED078-3D9C-43ED-A9FC-CF0170B61A06}"/>
              </a:ext>
            </a:extLst>
          </xdr:cNvPr>
          <xdr:cNvGrpSpPr/>
        </xdr:nvGrpSpPr>
        <xdr:grpSpPr>
          <a:xfrm>
            <a:off x="7533707" y="48903863"/>
            <a:ext cx="218488" cy="212577"/>
            <a:chOff x="10263188" y="252188663"/>
            <a:chExt cx="214312" cy="214312"/>
          </a:xfrm>
        </xdr:grpSpPr>
        <xdr:sp macro="" textlink="">
          <xdr:nvSpPr>
            <xdr:cNvPr id="1013" name="Oval 1012">
              <a:extLst>
                <a:ext uri="{FF2B5EF4-FFF2-40B4-BE49-F238E27FC236}">
                  <a16:creationId xmlns:a16="http://schemas.microsoft.com/office/drawing/2014/main" id="{A36F244F-BD87-C234-8154-F21C9B94A05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15" name="Straight Connector 1014">
              <a:extLst>
                <a:ext uri="{FF2B5EF4-FFF2-40B4-BE49-F238E27FC236}">
                  <a16:creationId xmlns:a16="http://schemas.microsoft.com/office/drawing/2014/main" id="{1AA232CD-2B3E-0D96-963D-5B3DCD38341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6" name="Straight Connector 1015">
              <a:extLst>
                <a:ext uri="{FF2B5EF4-FFF2-40B4-BE49-F238E27FC236}">
                  <a16:creationId xmlns:a16="http://schemas.microsoft.com/office/drawing/2014/main" id="{C1CA8216-26DB-3903-864B-B0342EF6933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17" name="Group 1016">
            <a:extLst>
              <a:ext uri="{FF2B5EF4-FFF2-40B4-BE49-F238E27FC236}">
                <a16:creationId xmlns:a16="http://schemas.microsoft.com/office/drawing/2014/main" id="{B9268F24-E9C9-4181-A3C6-D399512CBE24}"/>
              </a:ext>
            </a:extLst>
          </xdr:cNvPr>
          <xdr:cNvGrpSpPr/>
        </xdr:nvGrpSpPr>
        <xdr:grpSpPr>
          <a:xfrm>
            <a:off x="6424762" y="48884380"/>
            <a:ext cx="224777" cy="212577"/>
            <a:chOff x="10263188" y="252188663"/>
            <a:chExt cx="214312" cy="214312"/>
          </a:xfrm>
        </xdr:grpSpPr>
        <xdr:sp macro="" textlink="">
          <xdr:nvSpPr>
            <xdr:cNvPr id="1023" name="Oval 1022">
              <a:extLst>
                <a:ext uri="{FF2B5EF4-FFF2-40B4-BE49-F238E27FC236}">
                  <a16:creationId xmlns:a16="http://schemas.microsoft.com/office/drawing/2014/main" id="{D4C8582B-D77E-02DA-2E13-F5B15DEDC19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25" name="Straight Connector 1024">
              <a:extLst>
                <a:ext uri="{FF2B5EF4-FFF2-40B4-BE49-F238E27FC236}">
                  <a16:creationId xmlns:a16="http://schemas.microsoft.com/office/drawing/2014/main" id="{066EDA15-7C4E-98FC-D6C2-63FE920C809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31" name="Straight Connector 1030">
              <a:extLst>
                <a:ext uri="{FF2B5EF4-FFF2-40B4-BE49-F238E27FC236}">
                  <a16:creationId xmlns:a16="http://schemas.microsoft.com/office/drawing/2014/main" id="{71456560-5555-77D9-655F-AF0604C8510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32" name="Group 1031">
            <a:extLst>
              <a:ext uri="{FF2B5EF4-FFF2-40B4-BE49-F238E27FC236}">
                <a16:creationId xmlns:a16="http://schemas.microsoft.com/office/drawing/2014/main" id="{43D7238D-9359-4A79-B5FC-62019CF21B72}"/>
              </a:ext>
            </a:extLst>
          </xdr:cNvPr>
          <xdr:cNvGrpSpPr/>
        </xdr:nvGrpSpPr>
        <xdr:grpSpPr>
          <a:xfrm>
            <a:off x="4359571" y="48572427"/>
            <a:ext cx="218488" cy="206155"/>
            <a:chOff x="10263188" y="252188663"/>
            <a:chExt cx="214312" cy="214312"/>
          </a:xfrm>
        </xdr:grpSpPr>
        <xdr:sp macro="" textlink="">
          <xdr:nvSpPr>
            <xdr:cNvPr id="1033" name="Oval 1032">
              <a:extLst>
                <a:ext uri="{FF2B5EF4-FFF2-40B4-BE49-F238E27FC236}">
                  <a16:creationId xmlns:a16="http://schemas.microsoft.com/office/drawing/2014/main" id="{E0A2ACA1-4186-7739-B83C-ACA89256D2E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35" name="Straight Connector 1034">
              <a:extLst>
                <a:ext uri="{FF2B5EF4-FFF2-40B4-BE49-F238E27FC236}">
                  <a16:creationId xmlns:a16="http://schemas.microsoft.com/office/drawing/2014/main" id="{CC3B6986-D3F4-7865-9881-AF136D7BC69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36" name="Straight Connector 1035">
              <a:extLst>
                <a:ext uri="{FF2B5EF4-FFF2-40B4-BE49-F238E27FC236}">
                  <a16:creationId xmlns:a16="http://schemas.microsoft.com/office/drawing/2014/main" id="{D029A974-7242-4C72-0A4D-60EBBB95492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37" name="Group 1036">
            <a:extLst>
              <a:ext uri="{FF2B5EF4-FFF2-40B4-BE49-F238E27FC236}">
                <a16:creationId xmlns:a16="http://schemas.microsoft.com/office/drawing/2014/main" id="{A54027CC-48A1-47C8-81BD-5320B68FC299}"/>
              </a:ext>
            </a:extLst>
          </xdr:cNvPr>
          <xdr:cNvGrpSpPr/>
        </xdr:nvGrpSpPr>
        <xdr:grpSpPr>
          <a:xfrm>
            <a:off x="5845410" y="48643939"/>
            <a:ext cx="218488" cy="212577"/>
            <a:chOff x="10263188" y="252188663"/>
            <a:chExt cx="214312" cy="214312"/>
          </a:xfrm>
        </xdr:grpSpPr>
        <xdr:sp macro="" textlink="">
          <xdr:nvSpPr>
            <xdr:cNvPr id="1038" name="Oval 1037">
              <a:extLst>
                <a:ext uri="{FF2B5EF4-FFF2-40B4-BE49-F238E27FC236}">
                  <a16:creationId xmlns:a16="http://schemas.microsoft.com/office/drawing/2014/main" id="{0C623E40-6E19-37A8-9B89-1404F055219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41" name="Straight Connector 1040">
              <a:extLst>
                <a:ext uri="{FF2B5EF4-FFF2-40B4-BE49-F238E27FC236}">
                  <a16:creationId xmlns:a16="http://schemas.microsoft.com/office/drawing/2014/main" id="{CEFE1972-44F9-E19F-3C51-95CC663BA7C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2" name="Straight Connector 1041">
              <a:extLst>
                <a:ext uri="{FF2B5EF4-FFF2-40B4-BE49-F238E27FC236}">
                  <a16:creationId xmlns:a16="http://schemas.microsoft.com/office/drawing/2014/main" id="{64772CE5-D6DC-22EB-A28E-2CFE87D9457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44" name="Group 1043">
            <a:extLst>
              <a:ext uri="{FF2B5EF4-FFF2-40B4-BE49-F238E27FC236}">
                <a16:creationId xmlns:a16="http://schemas.microsoft.com/office/drawing/2014/main" id="{032B23C5-A10F-4479-863A-7EF52BD203B4}"/>
              </a:ext>
            </a:extLst>
          </xdr:cNvPr>
          <xdr:cNvGrpSpPr/>
        </xdr:nvGrpSpPr>
        <xdr:grpSpPr>
          <a:xfrm>
            <a:off x="3213260" y="47724462"/>
            <a:ext cx="218488" cy="206155"/>
            <a:chOff x="10263188" y="252188663"/>
            <a:chExt cx="214312" cy="214312"/>
          </a:xfrm>
        </xdr:grpSpPr>
        <xdr:sp macro="" textlink="">
          <xdr:nvSpPr>
            <xdr:cNvPr id="1045" name="Oval 1044">
              <a:extLst>
                <a:ext uri="{FF2B5EF4-FFF2-40B4-BE49-F238E27FC236}">
                  <a16:creationId xmlns:a16="http://schemas.microsoft.com/office/drawing/2014/main" id="{8C1618B7-B157-010F-86F2-DD8853B0F7C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47" name="Straight Connector 1046">
              <a:extLst>
                <a:ext uri="{FF2B5EF4-FFF2-40B4-BE49-F238E27FC236}">
                  <a16:creationId xmlns:a16="http://schemas.microsoft.com/office/drawing/2014/main" id="{847E3EE9-596E-DC10-E45E-A087BB4F4D9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48" name="Straight Connector 1047">
              <a:extLst>
                <a:ext uri="{FF2B5EF4-FFF2-40B4-BE49-F238E27FC236}">
                  <a16:creationId xmlns:a16="http://schemas.microsoft.com/office/drawing/2014/main" id="{1A9B4B34-D98B-1619-DC7A-B0ACC2058C4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50" name="Group 1049">
            <a:extLst>
              <a:ext uri="{FF2B5EF4-FFF2-40B4-BE49-F238E27FC236}">
                <a16:creationId xmlns:a16="http://schemas.microsoft.com/office/drawing/2014/main" id="{BA7D7D02-F9BA-4305-81F4-B01E0BDBC5AD}"/>
              </a:ext>
            </a:extLst>
          </xdr:cNvPr>
          <xdr:cNvGrpSpPr/>
        </xdr:nvGrpSpPr>
        <xdr:grpSpPr>
          <a:xfrm>
            <a:off x="3113557" y="46597090"/>
            <a:ext cx="224777" cy="206155"/>
            <a:chOff x="10263188" y="252188663"/>
            <a:chExt cx="214312" cy="214312"/>
          </a:xfrm>
        </xdr:grpSpPr>
        <xdr:sp macro="" textlink="">
          <xdr:nvSpPr>
            <xdr:cNvPr id="1051" name="Oval 1050">
              <a:extLst>
                <a:ext uri="{FF2B5EF4-FFF2-40B4-BE49-F238E27FC236}">
                  <a16:creationId xmlns:a16="http://schemas.microsoft.com/office/drawing/2014/main" id="{539F2999-64FB-C183-9D7E-A3AD631B901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54" name="Straight Connector 1053">
              <a:extLst>
                <a:ext uri="{FF2B5EF4-FFF2-40B4-BE49-F238E27FC236}">
                  <a16:creationId xmlns:a16="http://schemas.microsoft.com/office/drawing/2014/main" id="{24736CDA-A7A9-D60B-6AFC-13AFCFDB1CC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58" name="Straight Connector 1057">
              <a:extLst>
                <a:ext uri="{FF2B5EF4-FFF2-40B4-BE49-F238E27FC236}">
                  <a16:creationId xmlns:a16="http://schemas.microsoft.com/office/drawing/2014/main" id="{86D0526F-6DF7-C748-2D3C-13C75BF5F2B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61" name="Group 1060">
            <a:extLst>
              <a:ext uri="{FF2B5EF4-FFF2-40B4-BE49-F238E27FC236}">
                <a16:creationId xmlns:a16="http://schemas.microsoft.com/office/drawing/2014/main" id="{523CDC6D-53CB-469E-B62F-FD21440B01C1}"/>
              </a:ext>
            </a:extLst>
          </xdr:cNvPr>
          <xdr:cNvGrpSpPr/>
        </xdr:nvGrpSpPr>
        <xdr:grpSpPr>
          <a:xfrm>
            <a:off x="7515025" y="47925936"/>
            <a:ext cx="218488" cy="212577"/>
            <a:chOff x="10263188" y="252188663"/>
            <a:chExt cx="214312" cy="214312"/>
          </a:xfrm>
        </xdr:grpSpPr>
        <xdr:sp macro="" textlink="">
          <xdr:nvSpPr>
            <xdr:cNvPr id="1062" name="Oval 1061">
              <a:extLst>
                <a:ext uri="{FF2B5EF4-FFF2-40B4-BE49-F238E27FC236}">
                  <a16:creationId xmlns:a16="http://schemas.microsoft.com/office/drawing/2014/main" id="{B69766AA-DF0B-827B-7AAC-30C44D00E56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63" name="Straight Connector 1062">
              <a:extLst>
                <a:ext uri="{FF2B5EF4-FFF2-40B4-BE49-F238E27FC236}">
                  <a16:creationId xmlns:a16="http://schemas.microsoft.com/office/drawing/2014/main" id="{97240FBC-4BA7-8967-32FD-7673703207F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6" name="Straight Connector 1065">
              <a:extLst>
                <a:ext uri="{FF2B5EF4-FFF2-40B4-BE49-F238E27FC236}">
                  <a16:creationId xmlns:a16="http://schemas.microsoft.com/office/drawing/2014/main" id="{BDDE1119-A8FA-59D8-D54B-04252FC718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81" name="Group 1080">
            <a:extLst>
              <a:ext uri="{FF2B5EF4-FFF2-40B4-BE49-F238E27FC236}">
                <a16:creationId xmlns:a16="http://schemas.microsoft.com/office/drawing/2014/main" id="{558D5202-6499-440D-BA90-89F85FDF0E73}"/>
              </a:ext>
            </a:extLst>
          </xdr:cNvPr>
          <xdr:cNvGrpSpPr/>
        </xdr:nvGrpSpPr>
        <xdr:grpSpPr>
          <a:xfrm>
            <a:off x="4359571" y="50999421"/>
            <a:ext cx="218488" cy="212577"/>
            <a:chOff x="10263188" y="252188663"/>
            <a:chExt cx="214312" cy="214312"/>
          </a:xfrm>
        </xdr:grpSpPr>
        <xdr:sp macro="" textlink="">
          <xdr:nvSpPr>
            <xdr:cNvPr id="1083" name="Oval 1082">
              <a:extLst>
                <a:ext uri="{FF2B5EF4-FFF2-40B4-BE49-F238E27FC236}">
                  <a16:creationId xmlns:a16="http://schemas.microsoft.com/office/drawing/2014/main" id="{81F1472D-8F0F-DD91-C2CA-A957131E77B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84" name="Straight Connector 1083">
              <a:extLst>
                <a:ext uri="{FF2B5EF4-FFF2-40B4-BE49-F238E27FC236}">
                  <a16:creationId xmlns:a16="http://schemas.microsoft.com/office/drawing/2014/main" id="{4F4C2034-B410-FFD4-69ED-1E107907F51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86" name="Straight Connector 1085">
              <a:extLst>
                <a:ext uri="{FF2B5EF4-FFF2-40B4-BE49-F238E27FC236}">
                  <a16:creationId xmlns:a16="http://schemas.microsoft.com/office/drawing/2014/main" id="{E953AA69-C994-39A5-F4ED-65CAAC70536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87" name="Group 1086">
            <a:extLst>
              <a:ext uri="{FF2B5EF4-FFF2-40B4-BE49-F238E27FC236}">
                <a16:creationId xmlns:a16="http://schemas.microsoft.com/office/drawing/2014/main" id="{5C332E21-3905-4060-8217-A0850FDE1782}"/>
              </a:ext>
            </a:extLst>
          </xdr:cNvPr>
          <xdr:cNvGrpSpPr/>
        </xdr:nvGrpSpPr>
        <xdr:grpSpPr>
          <a:xfrm>
            <a:off x="3939023" y="48864896"/>
            <a:ext cx="224777" cy="212577"/>
            <a:chOff x="10263188" y="252188663"/>
            <a:chExt cx="214312" cy="214312"/>
          </a:xfrm>
        </xdr:grpSpPr>
        <xdr:sp macro="" textlink="">
          <xdr:nvSpPr>
            <xdr:cNvPr id="1088" name="Oval 1087">
              <a:extLst>
                <a:ext uri="{FF2B5EF4-FFF2-40B4-BE49-F238E27FC236}">
                  <a16:creationId xmlns:a16="http://schemas.microsoft.com/office/drawing/2014/main" id="{3AFBEA0D-4691-9170-AF27-93B49D39C50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89" name="Straight Connector 1088">
              <a:extLst>
                <a:ext uri="{FF2B5EF4-FFF2-40B4-BE49-F238E27FC236}">
                  <a16:creationId xmlns:a16="http://schemas.microsoft.com/office/drawing/2014/main" id="{029CA47A-184D-9C6A-CB7F-0B2DBCB9F97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0" name="Straight Connector 1089">
              <a:extLst>
                <a:ext uri="{FF2B5EF4-FFF2-40B4-BE49-F238E27FC236}">
                  <a16:creationId xmlns:a16="http://schemas.microsoft.com/office/drawing/2014/main" id="{A3B3105D-B92F-2EBE-A9AB-1E9CA218655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91" name="Group 1090">
            <a:extLst>
              <a:ext uri="{FF2B5EF4-FFF2-40B4-BE49-F238E27FC236}">
                <a16:creationId xmlns:a16="http://schemas.microsoft.com/office/drawing/2014/main" id="{56E8172D-95D2-466F-8E1F-735B69B76FFC}"/>
              </a:ext>
            </a:extLst>
          </xdr:cNvPr>
          <xdr:cNvGrpSpPr/>
        </xdr:nvGrpSpPr>
        <xdr:grpSpPr>
          <a:xfrm>
            <a:off x="3506080" y="48842093"/>
            <a:ext cx="218488" cy="206155"/>
            <a:chOff x="10263188" y="252188663"/>
            <a:chExt cx="214312" cy="214312"/>
          </a:xfrm>
        </xdr:grpSpPr>
        <xdr:sp macro="" textlink="">
          <xdr:nvSpPr>
            <xdr:cNvPr id="1092" name="Oval 1091">
              <a:extLst>
                <a:ext uri="{FF2B5EF4-FFF2-40B4-BE49-F238E27FC236}">
                  <a16:creationId xmlns:a16="http://schemas.microsoft.com/office/drawing/2014/main" id="{60DA1763-18AC-9608-3C4D-EB91406410A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93" name="Straight Connector 1092">
              <a:extLst>
                <a:ext uri="{FF2B5EF4-FFF2-40B4-BE49-F238E27FC236}">
                  <a16:creationId xmlns:a16="http://schemas.microsoft.com/office/drawing/2014/main" id="{99F47B78-E43C-2FA5-6D85-12BD260D3ED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4" name="Straight Connector 1093">
              <a:extLst>
                <a:ext uri="{FF2B5EF4-FFF2-40B4-BE49-F238E27FC236}">
                  <a16:creationId xmlns:a16="http://schemas.microsoft.com/office/drawing/2014/main" id="{A3F341A5-0609-A146-31BF-F1B9349ED76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95" name="Group 1094">
            <a:extLst>
              <a:ext uri="{FF2B5EF4-FFF2-40B4-BE49-F238E27FC236}">
                <a16:creationId xmlns:a16="http://schemas.microsoft.com/office/drawing/2014/main" id="{07029873-4C9D-4B5F-83F6-03B0A506AACD}"/>
              </a:ext>
            </a:extLst>
          </xdr:cNvPr>
          <xdr:cNvGrpSpPr/>
        </xdr:nvGrpSpPr>
        <xdr:grpSpPr>
          <a:xfrm>
            <a:off x="2957805" y="49391167"/>
            <a:ext cx="224777" cy="206155"/>
            <a:chOff x="10263188" y="252188663"/>
            <a:chExt cx="214312" cy="214312"/>
          </a:xfrm>
        </xdr:grpSpPr>
        <xdr:sp macro="" textlink="">
          <xdr:nvSpPr>
            <xdr:cNvPr id="1096" name="Oval 1095">
              <a:extLst>
                <a:ext uri="{FF2B5EF4-FFF2-40B4-BE49-F238E27FC236}">
                  <a16:creationId xmlns:a16="http://schemas.microsoft.com/office/drawing/2014/main" id="{95246BBA-C47D-7BBF-B496-1CD1DCC4903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097" name="Straight Connector 1096">
              <a:extLst>
                <a:ext uri="{FF2B5EF4-FFF2-40B4-BE49-F238E27FC236}">
                  <a16:creationId xmlns:a16="http://schemas.microsoft.com/office/drawing/2014/main" id="{701554C3-51EC-CA9C-2838-B26261B39CF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98" name="Straight Connector 1097">
              <a:extLst>
                <a:ext uri="{FF2B5EF4-FFF2-40B4-BE49-F238E27FC236}">
                  <a16:creationId xmlns:a16="http://schemas.microsoft.com/office/drawing/2014/main" id="{381B00CC-B961-163B-E3AC-E76604E7F00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099" name="Group 1098">
            <a:extLst>
              <a:ext uri="{FF2B5EF4-FFF2-40B4-BE49-F238E27FC236}">
                <a16:creationId xmlns:a16="http://schemas.microsoft.com/office/drawing/2014/main" id="{BA0E9808-1822-4E37-989E-91E1AAC39488}"/>
              </a:ext>
            </a:extLst>
          </xdr:cNvPr>
          <xdr:cNvGrpSpPr/>
        </xdr:nvGrpSpPr>
        <xdr:grpSpPr>
          <a:xfrm>
            <a:off x="2297432" y="49550354"/>
            <a:ext cx="224777" cy="206155"/>
            <a:chOff x="10263188" y="252188663"/>
            <a:chExt cx="214312" cy="214312"/>
          </a:xfrm>
        </xdr:grpSpPr>
        <xdr:sp macro="" textlink="">
          <xdr:nvSpPr>
            <xdr:cNvPr id="1100" name="Oval 1099">
              <a:extLst>
                <a:ext uri="{FF2B5EF4-FFF2-40B4-BE49-F238E27FC236}">
                  <a16:creationId xmlns:a16="http://schemas.microsoft.com/office/drawing/2014/main" id="{AC229BB3-96F4-16EB-CEEC-49F4BD004F2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101" name="Straight Connector 1100">
              <a:extLst>
                <a:ext uri="{FF2B5EF4-FFF2-40B4-BE49-F238E27FC236}">
                  <a16:creationId xmlns:a16="http://schemas.microsoft.com/office/drawing/2014/main" id="{55EB92AB-A7E6-4FAD-9359-B54899B3E57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02" name="Straight Connector 1101">
              <a:extLst>
                <a:ext uri="{FF2B5EF4-FFF2-40B4-BE49-F238E27FC236}">
                  <a16:creationId xmlns:a16="http://schemas.microsoft.com/office/drawing/2014/main" id="{83145123-9381-5F37-E668-F29218F3D6C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103" name="Straight Connector 1102">
            <a:extLst>
              <a:ext uri="{FF2B5EF4-FFF2-40B4-BE49-F238E27FC236}">
                <a16:creationId xmlns:a16="http://schemas.microsoft.com/office/drawing/2014/main" id="{BE52D7DC-5DC2-4942-8264-F8088FC2DD21}"/>
              </a:ext>
            </a:extLst>
          </xdr:cNvPr>
          <xdr:cNvCxnSpPr/>
        </xdr:nvCxnSpPr>
        <xdr:spPr>
          <a:xfrm flipV="1">
            <a:off x="3213260" y="45724762"/>
            <a:ext cx="0" cy="46782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04" name="Straight Connector 1103">
            <a:extLst>
              <a:ext uri="{FF2B5EF4-FFF2-40B4-BE49-F238E27FC236}">
                <a16:creationId xmlns:a16="http://schemas.microsoft.com/office/drawing/2014/main" id="{919DE325-1D7A-4BC6-9096-ED49E26AFA81}"/>
              </a:ext>
            </a:extLst>
          </xdr:cNvPr>
          <xdr:cNvCxnSpPr/>
        </xdr:nvCxnSpPr>
        <xdr:spPr>
          <a:xfrm flipH="1">
            <a:off x="3175894" y="45753987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106" name="Group 1105">
            <a:extLst>
              <a:ext uri="{FF2B5EF4-FFF2-40B4-BE49-F238E27FC236}">
                <a16:creationId xmlns:a16="http://schemas.microsoft.com/office/drawing/2014/main" id="{E06D8DA8-9A2A-4FE4-8F94-29E7118798EC}"/>
              </a:ext>
            </a:extLst>
          </xdr:cNvPr>
          <xdr:cNvGrpSpPr/>
        </xdr:nvGrpSpPr>
        <xdr:grpSpPr>
          <a:xfrm>
            <a:off x="8505584" y="47935678"/>
            <a:ext cx="218488" cy="212577"/>
            <a:chOff x="10263188" y="252188663"/>
            <a:chExt cx="214312" cy="214312"/>
          </a:xfrm>
        </xdr:grpSpPr>
        <xdr:sp macro="" textlink="">
          <xdr:nvSpPr>
            <xdr:cNvPr id="1107" name="Oval 1106">
              <a:extLst>
                <a:ext uri="{FF2B5EF4-FFF2-40B4-BE49-F238E27FC236}">
                  <a16:creationId xmlns:a16="http://schemas.microsoft.com/office/drawing/2014/main" id="{A44E47DA-CC02-E196-82B6-344016389A7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108" name="Straight Connector 1107">
              <a:extLst>
                <a:ext uri="{FF2B5EF4-FFF2-40B4-BE49-F238E27FC236}">
                  <a16:creationId xmlns:a16="http://schemas.microsoft.com/office/drawing/2014/main" id="{0B9568DF-88A3-B1F4-2FE9-E0FEB632F13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09" name="Straight Connector 1108">
              <a:extLst>
                <a:ext uri="{FF2B5EF4-FFF2-40B4-BE49-F238E27FC236}">
                  <a16:creationId xmlns:a16="http://schemas.microsoft.com/office/drawing/2014/main" id="{E226A24B-4343-895D-3169-FB92F864C8B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034" name="Straight Connector 1033">
            <a:extLst>
              <a:ext uri="{FF2B5EF4-FFF2-40B4-BE49-F238E27FC236}">
                <a16:creationId xmlns:a16="http://schemas.microsoft.com/office/drawing/2014/main" id="{A603E655-B970-4166-9796-9469F777AD29}"/>
              </a:ext>
            </a:extLst>
          </xdr:cNvPr>
          <xdr:cNvCxnSpPr/>
        </xdr:nvCxnSpPr>
        <xdr:spPr>
          <a:xfrm flipH="1">
            <a:off x="3529013" y="48298100"/>
            <a:ext cx="11223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3" name="Straight Connector 1072">
            <a:extLst>
              <a:ext uri="{FF2B5EF4-FFF2-40B4-BE49-F238E27FC236}">
                <a16:creationId xmlns:a16="http://schemas.microsoft.com/office/drawing/2014/main" id="{F5315C1B-B462-F714-4215-571078FB0254}"/>
              </a:ext>
            </a:extLst>
          </xdr:cNvPr>
          <xdr:cNvCxnSpPr/>
        </xdr:nvCxnSpPr>
        <xdr:spPr>
          <a:xfrm>
            <a:off x="3605210" y="48220313"/>
            <a:ext cx="0" cy="8477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4" name="Straight Connector 1073">
            <a:extLst>
              <a:ext uri="{FF2B5EF4-FFF2-40B4-BE49-F238E27FC236}">
                <a16:creationId xmlns:a16="http://schemas.microsoft.com/office/drawing/2014/main" id="{F0B5CF7F-8A2A-4438-A218-C887FEED9E9E}"/>
              </a:ext>
            </a:extLst>
          </xdr:cNvPr>
          <xdr:cNvCxnSpPr/>
        </xdr:nvCxnSpPr>
        <xdr:spPr>
          <a:xfrm flipH="1">
            <a:off x="3567108" y="48267939"/>
            <a:ext cx="73235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5" name="Straight Connector 1074">
            <a:extLst>
              <a:ext uri="{FF2B5EF4-FFF2-40B4-BE49-F238E27FC236}">
                <a16:creationId xmlns:a16="http://schemas.microsoft.com/office/drawing/2014/main" id="{03AD559F-793F-4326-AF33-9AA6B0EED4A7}"/>
              </a:ext>
            </a:extLst>
          </xdr:cNvPr>
          <xdr:cNvCxnSpPr/>
        </xdr:nvCxnSpPr>
        <xdr:spPr>
          <a:xfrm>
            <a:off x="4076697" y="48234600"/>
            <a:ext cx="0" cy="8381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7" name="Straight Connector 1076">
            <a:extLst>
              <a:ext uri="{FF2B5EF4-FFF2-40B4-BE49-F238E27FC236}">
                <a16:creationId xmlns:a16="http://schemas.microsoft.com/office/drawing/2014/main" id="{EEF8FEB1-9BE3-475F-B181-805FA397682E}"/>
              </a:ext>
            </a:extLst>
          </xdr:cNvPr>
          <xdr:cNvCxnSpPr/>
        </xdr:nvCxnSpPr>
        <xdr:spPr>
          <a:xfrm flipH="1">
            <a:off x="4038595" y="48272700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80" name="Straight Connector 1079">
            <a:extLst>
              <a:ext uri="{FF2B5EF4-FFF2-40B4-BE49-F238E27FC236}">
                <a16:creationId xmlns:a16="http://schemas.microsoft.com/office/drawing/2014/main" id="{57A65BAA-EF48-4BDB-970A-738725750932}"/>
              </a:ext>
            </a:extLst>
          </xdr:cNvPr>
          <xdr:cNvCxnSpPr/>
        </xdr:nvCxnSpPr>
        <xdr:spPr>
          <a:xfrm flipH="1">
            <a:off x="4533896" y="48267935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4" name="Straight Connector 1113">
            <a:extLst>
              <a:ext uri="{FF2B5EF4-FFF2-40B4-BE49-F238E27FC236}">
                <a16:creationId xmlns:a16="http://schemas.microsoft.com/office/drawing/2014/main" id="{9EDA32DF-5DD4-010C-9248-29E47A882D09}"/>
              </a:ext>
            </a:extLst>
          </xdr:cNvPr>
          <xdr:cNvCxnSpPr/>
        </xdr:nvCxnSpPr>
        <xdr:spPr>
          <a:xfrm>
            <a:off x="3048001" y="49679225"/>
            <a:ext cx="0" cy="3667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6" name="Straight Connector 1115">
            <a:extLst>
              <a:ext uri="{FF2B5EF4-FFF2-40B4-BE49-F238E27FC236}">
                <a16:creationId xmlns:a16="http://schemas.microsoft.com/office/drawing/2014/main" id="{07D71D7A-FFE5-EC81-A882-3A5884BF8A87}"/>
              </a:ext>
            </a:extLst>
          </xdr:cNvPr>
          <xdr:cNvCxnSpPr/>
        </xdr:nvCxnSpPr>
        <xdr:spPr>
          <a:xfrm>
            <a:off x="2981324" y="49974500"/>
            <a:ext cx="7080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7" name="Straight Connector 1116">
            <a:extLst>
              <a:ext uri="{FF2B5EF4-FFF2-40B4-BE49-F238E27FC236}">
                <a16:creationId xmlns:a16="http://schemas.microsoft.com/office/drawing/2014/main" id="{E189D10E-E394-430F-956F-2E74C3CB6627}"/>
              </a:ext>
            </a:extLst>
          </xdr:cNvPr>
          <xdr:cNvCxnSpPr/>
        </xdr:nvCxnSpPr>
        <xdr:spPr>
          <a:xfrm flipH="1">
            <a:off x="3009900" y="49944338"/>
            <a:ext cx="70060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9" name="Straight Connector 1118">
            <a:extLst>
              <a:ext uri="{FF2B5EF4-FFF2-40B4-BE49-F238E27FC236}">
                <a16:creationId xmlns:a16="http://schemas.microsoft.com/office/drawing/2014/main" id="{03C41FCA-2867-49BF-9109-53A705954978}"/>
              </a:ext>
            </a:extLst>
          </xdr:cNvPr>
          <xdr:cNvCxnSpPr/>
        </xdr:nvCxnSpPr>
        <xdr:spPr>
          <a:xfrm>
            <a:off x="3605220" y="49179163"/>
            <a:ext cx="0" cy="8667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0" name="Straight Connector 1119">
            <a:extLst>
              <a:ext uri="{FF2B5EF4-FFF2-40B4-BE49-F238E27FC236}">
                <a16:creationId xmlns:a16="http://schemas.microsoft.com/office/drawing/2014/main" id="{9F6853E4-D744-48D9-83BE-C3F463B33CFC}"/>
              </a:ext>
            </a:extLst>
          </xdr:cNvPr>
          <xdr:cNvCxnSpPr/>
        </xdr:nvCxnSpPr>
        <xdr:spPr>
          <a:xfrm flipH="1">
            <a:off x="3567119" y="49944337"/>
            <a:ext cx="73235" cy="66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3" name="Straight Connector 1122">
            <a:extLst>
              <a:ext uri="{FF2B5EF4-FFF2-40B4-BE49-F238E27FC236}">
                <a16:creationId xmlns:a16="http://schemas.microsoft.com/office/drawing/2014/main" id="{512206EC-A9E6-4E02-01D7-58D46B154B42}"/>
              </a:ext>
            </a:extLst>
          </xdr:cNvPr>
          <xdr:cNvCxnSpPr/>
        </xdr:nvCxnSpPr>
        <xdr:spPr>
          <a:xfrm>
            <a:off x="5778501" y="48556860"/>
            <a:ext cx="0" cy="69850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5" name="Straight Connector 1124">
            <a:extLst>
              <a:ext uri="{FF2B5EF4-FFF2-40B4-BE49-F238E27FC236}">
                <a16:creationId xmlns:a16="http://schemas.microsoft.com/office/drawing/2014/main" id="{4642B0CC-A6E4-4DFE-EAB4-35CD070F8D20}"/>
              </a:ext>
            </a:extLst>
          </xdr:cNvPr>
          <xdr:cNvCxnSpPr/>
        </xdr:nvCxnSpPr>
        <xdr:spPr>
          <a:xfrm>
            <a:off x="5699119" y="49169639"/>
            <a:ext cx="6461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7" name="Straight Connector 1126">
            <a:extLst>
              <a:ext uri="{FF2B5EF4-FFF2-40B4-BE49-F238E27FC236}">
                <a16:creationId xmlns:a16="http://schemas.microsoft.com/office/drawing/2014/main" id="{0CE972AF-CB8A-4981-9BD8-FAE802FD6F12}"/>
              </a:ext>
            </a:extLst>
          </xdr:cNvPr>
          <xdr:cNvCxnSpPr/>
        </xdr:nvCxnSpPr>
        <xdr:spPr>
          <a:xfrm flipH="1">
            <a:off x="5737225" y="49136301"/>
            <a:ext cx="73235" cy="698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8" name="Straight Connector 1127">
            <a:extLst>
              <a:ext uri="{FF2B5EF4-FFF2-40B4-BE49-F238E27FC236}">
                <a16:creationId xmlns:a16="http://schemas.microsoft.com/office/drawing/2014/main" id="{A4164B26-EB07-4AD8-A442-4838495D9D65}"/>
              </a:ext>
            </a:extLst>
          </xdr:cNvPr>
          <xdr:cNvCxnSpPr/>
        </xdr:nvCxnSpPr>
        <xdr:spPr>
          <a:xfrm flipH="1">
            <a:off x="5737225" y="48601312"/>
            <a:ext cx="73235" cy="698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370</xdr:row>
      <xdr:rowOff>138113</xdr:rowOff>
    </xdr:from>
    <xdr:to>
      <xdr:col>21</xdr:col>
      <xdr:colOff>119063</xdr:colOff>
      <xdr:row>373</xdr:row>
      <xdr:rowOff>0</xdr:rowOff>
    </xdr:to>
    <xdr:grpSp>
      <xdr:nvGrpSpPr>
        <xdr:cNvPr id="1130" name="Group 1129">
          <a:extLst>
            <a:ext uri="{FF2B5EF4-FFF2-40B4-BE49-F238E27FC236}">
              <a16:creationId xmlns:a16="http://schemas.microsoft.com/office/drawing/2014/main" id="{A965DCCE-B603-4991-AC22-D04000C65694}"/>
            </a:ext>
          </a:extLst>
        </xdr:cNvPr>
        <xdr:cNvGrpSpPr/>
      </xdr:nvGrpSpPr>
      <xdr:grpSpPr>
        <a:xfrm>
          <a:off x="3200400" y="55525988"/>
          <a:ext cx="319088" cy="290512"/>
          <a:chOff x="4819650" y="10625138"/>
          <a:chExt cx="319088" cy="290512"/>
        </a:xfrm>
      </xdr:grpSpPr>
      <xdr:sp macro="" textlink="">
        <xdr:nvSpPr>
          <xdr:cNvPr id="1131" name="Oval 1130">
            <a:extLst>
              <a:ext uri="{FF2B5EF4-FFF2-40B4-BE49-F238E27FC236}">
                <a16:creationId xmlns:a16="http://schemas.microsoft.com/office/drawing/2014/main" id="{7D1F17AC-AD0F-353A-833C-2AC616DEC323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132" name="Straight Connector 1131">
            <a:extLst>
              <a:ext uri="{FF2B5EF4-FFF2-40B4-BE49-F238E27FC236}">
                <a16:creationId xmlns:a16="http://schemas.microsoft.com/office/drawing/2014/main" id="{7335F8AC-3AD8-892A-F1AA-CCAC4392650C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3" name="Straight Connector 1132">
            <a:extLst>
              <a:ext uri="{FF2B5EF4-FFF2-40B4-BE49-F238E27FC236}">
                <a16:creationId xmlns:a16="http://schemas.microsoft.com/office/drawing/2014/main" id="{A70A249F-7700-4B0C-6A35-3AB302F3E0B5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369</xdr:row>
      <xdr:rowOff>76201</xdr:rowOff>
    </xdr:from>
    <xdr:to>
      <xdr:col>7</xdr:col>
      <xdr:colOff>57150</xdr:colOff>
      <xdr:row>372</xdr:row>
      <xdr:rowOff>71438</xdr:rowOff>
    </xdr:to>
    <xdr:grpSp>
      <xdr:nvGrpSpPr>
        <xdr:cNvPr id="1134" name="Group 1133">
          <a:extLst>
            <a:ext uri="{FF2B5EF4-FFF2-40B4-BE49-F238E27FC236}">
              <a16:creationId xmlns:a16="http://schemas.microsoft.com/office/drawing/2014/main" id="{3F048E13-1B05-4E7A-9B11-B6B5A760F2C1}"/>
            </a:ext>
          </a:extLst>
        </xdr:cNvPr>
        <xdr:cNvGrpSpPr/>
      </xdr:nvGrpSpPr>
      <xdr:grpSpPr>
        <a:xfrm>
          <a:off x="647700" y="55321201"/>
          <a:ext cx="542925" cy="423862"/>
          <a:chOff x="647700" y="9963151"/>
          <a:chExt cx="542925" cy="423862"/>
        </a:xfrm>
      </xdr:grpSpPr>
      <xdr:cxnSp macro="">
        <xdr:nvCxnSpPr>
          <xdr:cNvPr id="1135" name="Straight Connector 1134">
            <a:extLst>
              <a:ext uri="{FF2B5EF4-FFF2-40B4-BE49-F238E27FC236}">
                <a16:creationId xmlns:a16="http://schemas.microsoft.com/office/drawing/2014/main" id="{95C28A36-C662-3A6F-1A40-8401E5565FEB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6" name="Straight Connector 1135">
            <a:extLst>
              <a:ext uri="{FF2B5EF4-FFF2-40B4-BE49-F238E27FC236}">
                <a16:creationId xmlns:a16="http://schemas.microsoft.com/office/drawing/2014/main" id="{605E226D-79F7-CBB2-B6DA-33CA646CFFA6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37" name="Arc 1136">
            <a:extLst>
              <a:ext uri="{FF2B5EF4-FFF2-40B4-BE49-F238E27FC236}">
                <a16:creationId xmlns:a16="http://schemas.microsoft.com/office/drawing/2014/main" id="{3FE199D1-350A-2D55-D663-2EF1FF75FD17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80961</xdr:colOff>
      <xdr:row>373</xdr:row>
      <xdr:rowOff>76168</xdr:rowOff>
    </xdr:from>
    <xdr:to>
      <xdr:col>53</xdr:col>
      <xdr:colOff>71449</xdr:colOff>
      <xdr:row>427</xdr:row>
      <xdr:rowOff>80965</xdr:rowOff>
    </xdr:to>
    <xdr:grpSp>
      <xdr:nvGrpSpPr>
        <xdr:cNvPr id="1501" name="Group 1500">
          <a:extLst>
            <a:ext uri="{FF2B5EF4-FFF2-40B4-BE49-F238E27FC236}">
              <a16:creationId xmlns:a16="http://schemas.microsoft.com/office/drawing/2014/main" id="{6835F59A-4327-A33E-D8E3-6AE704AABF70}"/>
            </a:ext>
          </a:extLst>
        </xdr:cNvPr>
        <xdr:cNvGrpSpPr/>
      </xdr:nvGrpSpPr>
      <xdr:grpSpPr>
        <a:xfrm>
          <a:off x="404811" y="55892668"/>
          <a:ext cx="8248663" cy="7720047"/>
          <a:chOff x="411161" y="54749668"/>
          <a:chExt cx="8410588" cy="7548597"/>
        </a:xfrm>
      </xdr:grpSpPr>
      <xdr:sp macro="" textlink="">
        <xdr:nvSpPr>
          <xdr:cNvPr id="1358" name="Freeform: Shape 1357">
            <a:extLst>
              <a:ext uri="{FF2B5EF4-FFF2-40B4-BE49-F238E27FC236}">
                <a16:creationId xmlns:a16="http://schemas.microsoft.com/office/drawing/2014/main" id="{942C80EE-3493-284C-AF06-9F9780A1FC68}"/>
              </a:ext>
            </a:extLst>
          </xdr:cNvPr>
          <xdr:cNvSpPr/>
        </xdr:nvSpPr>
        <xdr:spPr>
          <a:xfrm>
            <a:off x="1322337" y="55457932"/>
            <a:ext cx="6650564" cy="6062214"/>
          </a:xfrm>
          <a:custGeom>
            <a:avLst/>
            <a:gdLst>
              <a:gd name="csX0" fmla="*/ 0 w 6524625"/>
              <a:gd name="csY0" fmla="*/ 0 h 6200775"/>
              <a:gd name="csX1" fmla="*/ 6524625 w 6524625"/>
              <a:gd name="csY1" fmla="*/ 0 h 6200775"/>
              <a:gd name="csX2" fmla="*/ 6524625 w 6524625"/>
              <a:gd name="csY2" fmla="*/ 2600325 h 6200775"/>
              <a:gd name="csX3" fmla="*/ 5867400 w 6524625"/>
              <a:gd name="csY3" fmla="*/ 2600325 h 6200775"/>
              <a:gd name="csX4" fmla="*/ 5867400 w 6524625"/>
              <a:gd name="csY4" fmla="*/ 6200775 h 6200775"/>
              <a:gd name="csX5" fmla="*/ 2933700 w 6524625"/>
              <a:gd name="csY5" fmla="*/ 6200775 h 6200775"/>
              <a:gd name="csX6" fmla="*/ 2933700 w 6524625"/>
              <a:gd name="csY6" fmla="*/ 3905250 h 6200775"/>
              <a:gd name="csX7" fmla="*/ 323850 w 6524625"/>
              <a:gd name="csY7" fmla="*/ 3905250 h 6200775"/>
              <a:gd name="csX8" fmla="*/ 323850 w 6524625"/>
              <a:gd name="csY8" fmla="*/ 2609850 h 6200775"/>
              <a:gd name="csX9" fmla="*/ 0 w 6524625"/>
              <a:gd name="csY9" fmla="*/ 2609850 h 6200775"/>
              <a:gd name="csX10" fmla="*/ 0 w 6524625"/>
              <a:gd name="csY10" fmla="*/ 0 h 620077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</a:cxnLst>
            <a:rect l="l" t="t" r="r" b="b"/>
            <a:pathLst>
              <a:path w="6524625" h="6200775">
                <a:moveTo>
                  <a:pt x="0" y="0"/>
                </a:moveTo>
                <a:lnTo>
                  <a:pt x="6524625" y="0"/>
                </a:lnTo>
                <a:lnTo>
                  <a:pt x="6524625" y="2600325"/>
                </a:lnTo>
                <a:lnTo>
                  <a:pt x="5867400" y="2600325"/>
                </a:lnTo>
                <a:lnTo>
                  <a:pt x="5867400" y="6200775"/>
                </a:lnTo>
                <a:lnTo>
                  <a:pt x="2933700" y="6200775"/>
                </a:lnTo>
                <a:lnTo>
                  <a:pt x="2933700" y="3905250"/>
                </a:lnTo>
                <a:lnTo>
                  <a:pt x="323850" y="3905250"/>
                </a:lnTo>
                <a:lnTo>
                  <a:pt x="323850" y="2609850"/>
                </a:lnTo>
                <a:lnTo>
                  <a:pt x="0" y="2609850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129" name="Picture 1128">
            <a:extLst>
              <a:ext uri="{FF2B5EF4-FFF2-40B4-BE49-F238E27FC236}">
                <a16:creationId xmlns:a16="http://schemas.microsoft.com/office/drawing/2014/main" id="{47B6C115-8996-CBCB-7FBB-0F2AE009516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216" t="17698" r="46514" b="32949"/>
          <a:stretch>
            <a:fillRect/>
          </a:stretch>
        </xdr:blipFill>
        <xdr:spPr bwMode="auto">
          <a:xfrm>
            <a:off x="1194608" y="55364270"/>
            <a:ext cx="6906023" cy="629175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222" name="Straight Connector 1221">
            <a:extLst>
              <a:ext uri="{FF2B5EF4-FFF2-40B4-BE49-F238E27FC236}">
                <a16:creationId xmlns:a16="http://schemas.microsoft.com/office/drawing/2014/main" id="{8958ACE4-EF60-8AE2-AFC7-FB33C374EE3F}"/>
              </a:ext>
            </a:extLst>
          </xdr:cNvPr>
          <xdr:cNvCxnSpPr/>
        </xdr:nvCxnSpPr>
        <xdr:spPr>
          <a:xfrm>
            <a:off x="4245747" y="62218636"/>
            <a:ext cx="312281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9" name="Straight Connector 1138">
            <a:extLst>
              <a:ext uri="{FF2B5EF4-FFF2-40B4-BE49-F238E27FC236}">
                <a16:creationId xmlns:a16="http://schemas.microsoft.com/office/drawing/2014/main" id="{D0E29E4F-7AEB-6B77-61D0-0A740DBC399A}"/>
              </a:ext>
            </a:extLst>
          </xdr:cNvPr>
          <xdr:cNvCxnSpPr/>
        </xdr:nvCxnSpPr>
        <xdr:spPr>
          <a:xfrm>
            <a:off x="1241317" y="55094039"/>
            <a:ext cx="68063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2" name="Straight Connector 1141">
            <a:extLst>
              <a:ext uri="{FF2B5EF4-FFF2-40B4-BE49-F238E27FC236}">
                <a16:creationId xmlns:a16="http://schemas.microsoft.com/office/drawing/2014/main" id="{B7699EC1-4E3B-D341-5136-87E85149BDFA}"/>
              </a:ext>
            </a:extLst>
          </xdr:cNvPr>
          <xdr:cNvCxnSpPr/>
        </xdr:nvCxnSpPr>
        <xdr:spPr>
          <a:xfrm flipV="1">
            <a:off x="1322337" y="54749701"/>
            <a:ext cx="0" cy="6692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5" name="Straight Connector 1144">
            <a:extLst>
              <a:ext uri="{FF2B5EF4-FFF2-40B4-BE49-F238E27FC236}">
                <a16:creationId xmlns:a16="http://schemas.microsoft.com/office/drawing/2014/main" id="{F84C4215-1940-423F-9AED-BFDEB0194CA0}"/>
              </a:ext>
            </a:extLst>
          </xdr:cNvPr>
          <xdr:cNvCxnSpPr/>
        </xdr:nvCxnSpPr>
        <xdr:spPr>
          <a:xfrm flipH="1">
            <a:off x="1283351" y="55063193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6" name="Straight Connector 1145">
            <a:extLst>
              <a:ext uri="{FF2B5EF4-FFF2-40B4-BE49-F238E27FC236}">
                <a16:creationId xmlns:a16="http://schemas.microsoft.com/office/drawing/2014/main" id="{A953D98E-A886-46E1-8BBD-9CF70ACA3B41}"/>
              </a:ext>
            </a:extLst>
          </xdr:cNvPr>
          <xdr:cNvCxnSpPr/>
        </xdr:nvCxnSpPr>
        <xdr:spPr>
          <a:xfrm>
            <a:off x="1236647" y="54814644"/>
            <a:ext cx="68109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7" name="Straight Connector 1146">
            <a:extLst>
              <a:ext uri="{FF2B5EF4-FFF2-40B4-BE49-F238E27FC236}">
                <a16:creationId xmlns:a16="http://schemas.microsoft.com/office/drawing/2014/main" id="{ADB39A07-9B79-42A3-882B-E01963906C8D}"/>
              </a:ext>
            </a:extLst>
          </xdr:cNvPr>
          <xdr:cNvCxnSpPr/>
        </xdr:nvCxnSpPr>
        <xdr:spPr>
          <a:xfrm flipH="1">
            <a:off x="1278681" y="54783798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8" name="Straight Connector 1147">
            <a:extLst>
              <a:ext uri="{FF2B5EF4-FFF2-40B4-BE49-F238E27FC236}">
                <a16:creationId xmlns:a16="http://schemas.microsoft.com/office/drawing/2014/main" id="{0133D969-3C7F-43CA-87AB-5427D374D2A0}"/>
              </a:ext>
            </a:extLst>
          </xdr:cNvPr>
          <xdr:cNvCxnSpPr/>
        </xdr:nvCxnSpPr>
        <xdr:spPr>
          <a:xfrm flipV="1">
            <a:off x="2661789" y="55033960"/>
            <a:ext cx="0" cy="380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0" name="Straight Connector 1149">
            <a:extLst>
              <a:ext uri="{FF2B5EF4-FFF2-40B4-BE49-F238E27FC236}">
                <a16:creationId xmlns:a16="http://schemas.microsoft.com/office/drawing/2014/main" id="{8F78BB18-5A23-432A-8D6B-2C5D73190B5F}"/>
              </a:ext>
            </a:extLst>
          </xdr:cNvPr>
          <xdr:cNvCxnSpPr/>
        </xdr:nvCxnSpPr>
        <xdr:spPr>
          <a:xfrm flipH="1">
            <a:off x="2618132" y="55068057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2" name="Straight Connector 1151">
            <a:extLst>
              <a:ext uri="{FF2B5EF4-FFF2-40B4-BE49-F238E27FC236}">
                <a16:creationId xmlns:a16="http://schemas.microsoft.com/office/drawing/2014/main" id="{1B0920FB-C102-4678-BDB1-3BE0092B0954}"/>
              </a:ext>
            </a:extLst>
          </xdr:cNvPr>
          <xdr:cNvCxnSpPr/>
        </xdr:nvCxnSpPr>
        <xdr:spPr>
          <a:xfrm flipV="1">
            <a:off x="2661789" y="55487151"/>
            <a:ext cx="0" cy="118909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4" name="Straight Connector 1153">
            <a:extLst>
              <a:ext uri="{FF2B5EF4-FFF2-40B4-BE49-F238E27FC236}">
                <a16:creationId xmlns:a16="http://schemas.microsoft.com/office/drawing/2014/main" id="{463F502A-5EFA-4415-86E3-5102C93F42CE}"/>
              </a:ext>
            </a:extLst>
          </xdr:cNvPr>
          <xdr:cNvCxnSpPr/>
        </xdr:nvCxnSpPr>
        <xdr:spPr>
          <a:xfrm flipV="1">
            <a:off x="2987310" y="55029085"/>
            <a:ext cx="0" cy="380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5" name="Straight Connector 1154">
            <a:extLst>
              <a:ext uri="{FF2B5EF4-FFF2-40B4-BE49-F238E27FC236}">
                <a16:creationId xmlns:a16="http://schemas.microsoft.com/office/drawing/2014/main" id="{DBDEEE78-120E-4B9D-8F08-F2FC8F384BA7}"/>
              </a:ext>
            </a:extLst>
          </xdr:cNvPr>
          <xdr:cNvCxnSpPr/>
        </xdr:nvCxnSpPr>
        <xdr:spPr>
          <a:xfrm flipH="1">
            <a:off x="2943654" y="55063183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6" name="Straight Connector 1155">
            <a:extLst>
              <a:ext uri="{FF2B5EF4-FFF2-40B4-BE49-F238E27FC236}">
                <a16:creationId xmlns:a16="http://schemas.microsoft.com/office/drawing/2014/main" id="{775F466A-A115-46CE-B710-608E104AF968}"/>
              </a:ext>
            </a:extLst>
          </xdr:cNvPr>
          <xdr:cNvCxnSpPr/>
        </xdr:nvCxnSpPr>
        <xdr:spPr>
          <a:xfrm flipV="1">
            <a:off x="2987310" y="55482277"/>
            <a:ext cx="0" cy="118909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7" name="Straight Connector 1156">
            <a:extLst>
              <a:ext uri="{FF2B5EF4-FFF2-40B4-BE49-F238E27FC236}">
                <a16:creationId xmlns:a16="http://schemas.microsoft.com/office/drawing/2014/main" id="{973CBF81-67D9-44FF-A5A4-AB6FA5BF8DEF}"/>
              </a:ext>
            </a:extLst>
          </xdr:cNvPr>
          <xdr:cNvCxnSpPr/>
        </xdr:nvCxnSpPr>
        <xdr:spPr>
          <a:xfrm flipV="1">
            <a:off x="3657037" y="55029074"/>
            <a:ext cx="0" cy="380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8" name="Straight Connector 1157">
            <a:extLst>
              <a:ext uri="{FF2B5EF4-FFF2-40B4-BE49-F238E27FC236}">
                <a16:creationId xmlns:a16="http://schemas.microsoft.com/office/drawing/2014/main" id="{B88FDE70-1D66-40FA-B843-622DE170FAD2}"/>
              </a:ext>
            </a:extLst>
          </xdr:cNvPr>
          <xdr:cNvCxnSpPr/>
        </xdr:nvCxnSpPr>
        <xdr:spPr>
          <a:xfrm flipH="1">
            <a:off x="3613380" y="55063171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9" name="Straight Connector 1158">
            <a:extLst>
              <a:ext uri="{FF2B5EF4-FFF2-40B4-BE49-F238E27FC236}">
                <a16:creationId xmlns:a16="http://schemas.microsoft.com/office/drawing/2014/main" id="{6361B438-67FD-4D1D-BF76-574DE9CC1F52}"/>
              </a:ext>
            </a:extLst>
          </xdr:cNvPr>
          <xdr:cNvCxnSpPr/>
        </xdr:nvCxnSpPr>
        <xdr:spPr>
          <a:xfrm flipV="1">
            <a:off x="3657037" y="55482265"/>
            <a:ext cx="0" cy="184531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1" name="Straight Connector 1160">
            <a:extLst>
              <a:ext uri="{FF2B5EF4-FFF2-40B4-BE49-F238E27FC236}">
                <a16:creationId xmlns:a16="http://schemas.microsoft.com/office/drawing/2014/main" id="{D8B86AF0-912F-4BBF-8FC8-47201852633E}"/>
              </a:ext>
            </a:extLst>
          </xdr:cNvPr>
          <xdr:cNvCxnSpPr/>
        </xdr:nvCxnSpPr>
        <xdr:spPr>
          <a:xfrm flipV="1">
            <a:off x="5317343" y="55029074"/>
            <a:ext cx="0" cy="380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2" name="Straight Connector 1161">
            <a:extLst>
              <a:ext uri="{FF2B5EF4-FFF2-40B4-BE49-F238E27FC236}">
                <a16:creationId xmlns:a16="http://schemas.microsoft.com/office/drawing/2014/main" id="{4E120396-AB92-478A-8EE1-182EEBE2733C}"/>
              </a:ext>
            </a:extLst>
          </xdr:cNvPr>
          <xdr:cNvCxnSpPr/>
        </xdr:nvCxnSpPr>
        <xdr:spPr>
          <a:xfrm flipH="1">
            <a:off x="5273687" y="55063171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3" name="Straight Connector 1162">
            <a:extLst>
              <a:ext uri="{FF2B5EF4-FFF2-40B4-BE49-F238E27FC236}">
                <a16:creationId xmlns:a16="http://schemas.microsoft.com/office/drawing/2014/main" id="{6AA37E88-908E-4949-9FBD-ABD96AB7A5D2}"/>
              </a:ext>
            </a:extLst>
          </xdr:cNvPr>
          <xdr:cNvCxnSpPr/>
        </xdr:nvCxnSpPr>
        <xdr:spPr>
          <a:xfrm flipV="1">
            <a:off x="5317343" y="55482265"/>
            <a:ext cx="0" cy="184531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4" name="Straight Connector 1163">
            <a:extLst>
              <a:ext uri="{FF2B5EF4-FFF2-40B4-BE49-F238E27FC236}">
                <a16:creationId xmlns:a16="http://schemas.microsoft.com/office/drawing/2014/main" id="{41AE9A29-DBB0-4091-BD55-F9DEB97F7028}"/>
              </a:ext>
            </a:extLst>
          </xdr:cNvPr>
          <xdr:cNvCxnSpPr/>
        </xdr:nvCxnSpPr>
        <xdr:spPr>
          <a:xfrm flipV="1">
            <a:off x="5982398" y="55029074"/>
            <a:ext cx="0" cy="380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5" name="Straight Connector 1164">
            <a:extLst>
              <a:ext uri="{FF2B5EF4-FFF2-40B4-BE49-F238E27FC236}">
                <a16:creationId xmlns:a16="http://schemas.microsoft.com/office/drawing/2014/main" id="{3877A068-C93F-4EB2-BA47-2EB2EF640C19}"/>
              </a:ext>
            </a:extLst>
          </xdr:cNvPr>
          <xdr:cNvCxnSpPr/>
        </xdr:nvCxnSpPr>
        <xdr:spPr>
          <a:xfrm flipH="1">
            <a:off x="5938742" y="55063171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6" name="Straight Connector 1165">
            <a:extLst>
              <a:ext uri="{FF2B5EF4-FFF2-40B4-BE49-F238E27FC236}">
                <a16:creationId xmlns:a16="http://schemas.microsoft.com/office/drawing/2014/main" id="{7BD77346-3246-40CB-B8A5-DB002A8035FC}"/>
              </a:ext>
            </a:extLst>
          </xdr:cNvPr>
          <xdr:cNvCxnSpPr/>
        </xdr:nvCxnSpPr>
        <xdr:spPr>
          <a:xfrm flipV="1">
            <a:off x="5982398" y="55482265"/>
            <a:ext cx="0" cy="120372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8" name="Straight Connector 1167">
            <a:extLst>
              <a:ext uri="{FF2B5EF4-FFF2-40B4-BE49-F238E27FC236}">
                <a16:creationId xmlns:a16="http://schemas.microsoft.com/office/drawing/2014/main" id="{0E8F5B32-C8CE-4889-9F0E-7803F19C8E76}"/>
              </a:ext>
            </a:extLst>
          </xdr:cNvPr>
          <xdr:cNvCxnSpPr/>
        </xdr:nvCxnSpPr>
        <xdr:spPr>
          <a:xfrm flipV="1">
            <a:off x="6642792" y="55029068"/>
            <a:ext cx="0" cy="380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9" name="Straight Connector 1168">
            <a:extLst>
              <a:ext uri="{FF2B5EF4-FFF2-40B4-BE49-F238E27FC236}">
                <a16:creationId xmlns:a16="http://schemas.microsoft.com/office/drawing/2014/main" id="{0290FE79-1E76-4541-9050-038FB3CB2CAE}"/>
              </a:ext>
            </a:extLst>
          </xdr:cNvPr>
          <xdr:cNvCxnSpPr/>
        </xdr:nvCxnSpPr>
        <xdr:spPr>
          <a:xfrm flipH="1">
            <a:off x="6605424" y="55063165"/>
            <a:ext cx="68711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0" name="Straight Connector 1169">
            <a:extLst>
              <a:ext uri="{FF2B5EF4-FFF2-40B4-BE49-F238E27FC236}">
                <a16:creationId xmlns:a16="http://schemas.microsoft.com/office/drawing/2014/main" id="{38D358C8-79AB-4C6D-8BC5-BE3CD8C0B9A9}"/>
              </a:ext>
            </a:extLst>
          </xdr:cNvPr>
          <xdr:cNvCxnSpPr/>
        </xdr:nvCxnSpPr>
        <xdr:spPr>
          <a:xfrm flipV="1">
            <a:off x="6642792" y="55482259"/>
            <a:ext cx="0" cy="120372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1" name="Straight Connector 1170">
            <a:extLst>
              <a:ext uri="{FF2B5EF4-FFF2-40B4-BE49-F238E27FC236}">
                <a16:creationId xmlns:a16="http://schemas.microsoft.com/office/drawing/2014/main" id="{9ABFACE8-DAE4-45FC-B6A5-3EBA70F20F56}"/>
              </a:ext>
            </a:extLst>
          </xdr:cNvPr>
          <xdr:cNvCxnSpPr/>
        </xdr:nvCxnSpPr>
        <xdr:spPr>
          <a:xfrm flipV="1">
            <a:off x="7972905" y="54749668"/>
            <a:ext cx="0" cy="6595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2" name="Straight Connector 1171">
            <a:extLst>
              <a:ext uri="{FF2B5EF4-FFF2-40B4-BE49-F238E27FC236}">
                <a16:creationId xmlns:a16="http://schemas.microsoft.com/office/drawing/2014/main" id="{CED65CAB-CA05-4485-A43B-D09084A63909}"/>
              </a:ext>
            </a:extLst>
          </xdr:cNvPr>
          <xdr:cNvCxnSpPr/>
        </xdr:nvCxnSpPr>
        <xdr:spPr>
          <a:xfrm flipH="1">
            <a:off x="7935537" y="54783765"/>
            <a:ext cx="68711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6" name="Straight Connector 1175">
            <a:extLst>
              <a:ext uri="{FF2B5EF4-FFF2-40B4-BE49-F238E27FC236}">
                <a16:creationId xmlns:a16="http://schemas.microsoft.com/office/drawing/2014/main" id="{93A8F24D-9140-4DA5-AE04-7DC3E963A5B1}"/>
              </a:ext>
            </a:extLst>
          </xdr:cNvPr>
          <xdr:cNvCxnSpPr/>
        </xdr:nvCxnSpPr>
        <xdr:spPr>
          <a:xfrm flipH="1">
            <a:off x="7935535" y="55063165"/>
            <a:ext cx="68711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8" name="Straight Connector 1177">
            <a:extLst>
              <a:ext uri="{FF2B5EF4-FFF2-40B4-BE49-F238E27FC236}">
                <a16:creationId xmlns:a16="http://schemas.microsoft.com/office/drawing/2014/main" id="{D5C763BC-359F-DD64-D079-1E727B82C62A}"/>
              </a:ext>
            </a:extLst>
          </xdr:cNvPr>
          <xdr:cNvCxnSpPr/>
        </xdr:nvCxnSpPr>
        <xdr:spPr>
          <a:xfrm>
            <a:off x="8014941" y="55453061"/>
            <a:ext cx="8067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0" name="Straight Connector 1179">
            <a:extLst>
              <a:ext uri="{FF2B5EF4-FFF2-40B4-BE49-F238E27FC236}">
                <a16:creationId xmlns:a16="http://schemas.microsoft.com/office/drawing/2014/main" id="{87BAC61B-8C62-A9BF-5CD5-59E201AD94D5}"/>
              </a:ext>
            </a:extLst>
          </xdr:cNvPr>
          <xdr:cNvCxnSpPr/>
        </xdr:nvCxnSpPr>
        <xdr:spPr>
          <a:xfrm>
            <a:off x="8421484" y="55375131"/>
            <a:ext cx="0" cy="622951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1" name="Straight Connector 1180">
            <a:extLst>
              <a:ext uri="{FF2B5EF4-FFF2-40B4-BE49-F238E27FC236}">
                <a16:creationId xmlns:a16="http://schemas.microsoft.com/office/drawing/2014/main" id="{99CF2A20-515B-435B-9DD4-686EACDF945C}"/>
              </a:ext>
            </a:extLst>
          </xdr:cNvPr>
          <xdr:cNvCxnSpPr/>
        </xdr:nvCxnSpPr>
        <xdr:spPr>
          <a:xfrm flipH="1">
            <a:off x="8377827" y="55418941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2" name="Straight Connector 1181">
            <a:extLst>
              <a:ext uri="{FF2B5EF4-FFF2-40B4-BE49-F238E27FC236}">
                <a16:creationId xmlns:a16="http://schemas.microsoft.com/office/drawing/2014/main" id="{788B20D0-77E3-4ACE-8282-C324CBED7597}"/>
              </a:ext>
            </a:extLst>
          </xdr:cNvPr>
          <xdr:cNvCxnSpPr/>
        </xdr:nvCxnSpPr>
        <xdr:spPr>
          <a:xfrm>
            <a:off x="8751676" y="55375131"/>
            <a:ext cx="0" cy="622951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3" name="Straight Connector 1182">
            <a:extLst>
              <a:ext uri="{FF2B5EF4-FFF2-40B4-BE49-F238E27FC236}">
                <a16:creationId xmlns:a16="http://schemas.microsoft.com/office/drawing/2014/main" id="{C6E5D01D-5493-45AB-B949-D6A412F67017}"/>
              </a:ext>
            </a:extLst>
          </xdr:cNvPr>
          <xdr:cNvCxnSpPr/>
        </xdr:nvCxnSpPr>
        <xdr:spPr>
          <a:xfrm flipH="1">
            <a:off x="8708019" y="55418941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5" name="Straight Connector 1184">
            <a:extLst>
              <a:ext uri="{FF2B5EF4-FFF2-40B4-BE49-F238E27FC236}">
                <a16:creationId xmlns:a16="http://schemas.microsoft.com/office/drawing/2014/main" id="{9975E81F-7553-4FAB-BC4B-69BCA67783B0}"/>
              </a:ext>
            </a:extLst>
          </xdr:cNvPr>
          <xdr:cNvCxnSpPr/>
        </xdr:nvCxnSpPr>
        <xdr:spPr>
          <a:xfrm>
            <a:off x="8010268" y="56734696"/>
            <a:ext cx="4812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7" name="Straight Connector 1186">
            <a:extLst>
              <a:ext uri="{FF2B5EF4-FFF2-40B4-BE49-F238E27FC236}">
                <a16:creationId xmlns:a16="http://schemas.microsoft.com/office/drawing/2014/main" id="{210EDED5-43BA-4093-B085-A77FD06F45C5}"/>
              </a:ext>
            </a:extLst>
          </xdr:cNvPr>
          <xdr:cNvCxnSpPr/>
        </xdr:nvCxnSpPr>
        <xdr:spPr>
          <a:xfrm flipH="1">
            <a:off x="8377833" y="56700577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9" name="Straight Connector 1188">
            <a:extLst>
              <a:ext uri="{FF2B5EF4-FFF2-40B4-BE49-F238E27FC236}">
                <a16:creationId xmlns:a16="http://schemas.microsoft.com/office/drawing/2014/main" id="{CC1AB3E8-5DED-415D-82F3-D75B87998371}"/>
              </a:ext>
            </a:extLst>
          </xdr:cNvPr>
          <xdr:cNvCxnSpPr/>
        </xdr:nvCxnSpPr>
        <xdr:spPr>
          <a:xfrm>
            <a:off x="8014946" y="58011461"/>
            <a:ext cx="8067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0" name="Straight Connector 1189">
            <a:extLst>
              <a:ext uri="{FF2B5EF4-FFF2-40B4-BE49-F238E27FC236}">
                <a16:creationId xmlns:a16="http://schemas.microsoft.com/office/drawing/2014/main" id="{E9ACAE4A-A250-435F-907B-362D377A7AE4}"/>
              </a:ext>
            </a:extLst>
          </xdr:cNvPr>
          <xdr:cNvCxnSpPr/>
        </xdr:nvCxnSpPr>
        <xdr:spPr>
          <a:xfrm flipH="1">
            <a:off x="8377832" y="57977341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1" name="Straight Connector 1190">
            <a:extLst>
              <a:ext uri="{FF2B5EF4-FFF2-40B4-BE49-F238E27FC236}">
                <a16:creationId xmlns:a16="http://schemas.microsoft.com/office/drawing/2014/main" id="{B0C35BEE-CC9D-4488-A87C-2F43AF31C8DD}"/>
              </a:ext>
            </a:extLst>
          </xdr:cNvPr>
          <xdr:cNvCxnSpPr/>
        </xdr:nvCxnSpPr>
        <xdr:spPr>
          <a:xfrm flipH="1">
            <a:off x="8708024" y="57977341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8" name="Straight Connector 1197">
            <a:extLst>
              <a:ext uri="{FF2B5EF4-FFF2-40B4-BE49-F238E27FC236}">
                <a16:creationId xmlns:a16="http://schemas.microsoft.com/office/drawing/2014/main" id="{27D1EB3D-4D64-4549-BD2F-839FEFDC0DDA}"/>
              </a:ext>
            </a:extLst>
          </xdr:cNvPr>
          <xdr:cNvCxnSpPr/>
        </xdr:nvCxnSpPr>
        <xdr:spPr>
          <a:xfrm>
            <a:off x="7345212" y="61526737"/>
            <a:ext cx="14765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9" name="Straight Connector 1198">
            <a:extLst>
              <a:ext uri="{FF2B5EF4-FFF2-40B4-BE49-F238E27FC236}">
                <a16:creationId xmlns:a16="http://schemas.microsoft.com/office/drawing/2014/main" id="{D6ECEFFA-ED2B-46BE-9383-35AFD666F11F}"/>
              </a:ext>
            </a:extLst>
          </xdr:cNvPr>
          <xdr:cNvCxnSpPr/>
        </xdr:nvCxnSpPr>
        <xdr:spPr>
          <a:xfrm flipH="1">
            <a:off x="8377838" y="61499039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0" name="Straight Connector 1199">
            <a:extLst>
              <a:ext uri="{FF2B5EF4-FFF2-40B4-BE49-F238E27FC236}">
                <a16:creationId xmlns:a16="http://schemas.microsoft.com/office/drawing/2014/main" id="{0159C328-5A83-47A7-A1DF-CBDE4EB00E8A}"/>
              </a:ext>
            </a:extLst>
          </xdr:cNvPr>
          <xdr:cNvCxnSpPr/>
        </xdr:nvCxnSpPr>
        <xdr:spPr>
          <a:xfrm flipH="1">
            <a:off x="8708030" y="61499039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2" name="Straight Connector 1201">
            <a:extLst>
              <a:ext uri="{FF2B5EF4-FFF2-40B4-BE49-F238E27FC236}">
                <a16:creationId xmlns:a16="http://schemas.microsoft.com/office/drawing/2014/main" id="{13672A59-EE8F-48BB-B467-3DF4F818EC55}"/>
              </a:ext>
            </a:extLst>
          </xdr:cNvPr>
          <xdr:cNvCxnSpPr/>
        </xdr:nvCxnSpPr>
        <xdr:spPr>
          <a:xfrm>
            <a:off x="7349882" y="60092345"/>
            <a:ext cx="11416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3" name="Straight Connector 1202">
            <a:extLst>
              <a:ext uri="{FF2B5EF4-FFF2-40B4-BE49-F238E27FC236}">
                <a16:creationId xmlns:a16="http://schemas.microsoft.com/office/drawing/2014/main" id="{949A78DA-8251-4B46-96DD-8330030B62A0}"/>
              </a:ext>
            </a:extLst>
          </xdr:cNvPr>
          <xdr:cNvCxnSpPr/>
        </xdr:nvCxnSpPr>
        <xdr:spPr>
          <a:xfrm flipH="1">
            <a:off x="8377841" y="60058225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6" name="Straight Connector 1205">
            <a:extLst>
              <a:ext uri="{FF2B5EF4-FFF2-40B4-BE49-F238E27FC236}">
                <a16:creationId xmlns:a16="http://schemas.microsoft.com/office/drawing/2014/main" id="{EA070327-C0E4-EF59-426C-02EC7E9128E5}"/>
              </a:ext>
            </a:extLst>
          </xdr:cNvPr>
          <xdr:cNvCxnSpPr/>
        </xdr:nvCxnSpPr>
        <xdr:spPr>
          <a:xfrm>
            <a:off x="5901381" y="60092318"/>
            <a:ext cx="132543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9" name="Straight Connector 1208">
            <a:extLst>
              <a:ext uri="{FF2B5EF4-FFF2-40B4-BE49-F238E27FC236}">
                <a16:creationId xmlns:a16="http://schemas.microsoft.com/office/drawing/2014/main" id="{690248A4-8298-BC59-6526-57D948A4BABB}"/>
              </a:ext>
            </a:extLst>
          </xdr:cNvPr>
          <xdr:cNvCxnSpPr/>
        </xdr:nvCxnSpPr>
        <xdr:spPr>
          <a:xfrm>
            <a:off x="1661872" y="59330515"/>
            <a:ext cx="0" cy="26786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2" name="Straight Connector 1211">
            <a:extLst>
              <a:ext uri="{FF2B5EF4-FFF2-40B4-BE49-F238E27FC236}">
                <a16:creationId xmlns:a16="http://schemas.microsoft.com/office/drawing/2014/main" id="{2E9EE4B3-D64F-7AA3-84EE-643400F2CECA}"/>
              </a:ext>
            </a:extLst>
          </xdr:cNvPr>
          <xdr:cNvCxnSpPr/>
        </xdr:nvCxnSpPr>
        <xdr:spPr>
          <a:xfrm>
            <a:off x="1255328" y="61939241"/>
            <a:ext cx="67829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3" name="Straight Connector 1212">
            <a:extLst>
              <a:ext uri="{FF2B5EF4-FFF2-40B4-BE49-F238E27FC236}">
                <a16:creationId xmlns:a16="http://schemas.microsoft.com/office/drawing/2014/main" id="{9B20580E-0E06-418B-91F3-985EAC324C58}"/>
              </a:ext>
            </a:extLst>
          </xdr:cNvPr>
          <xdr:cNvCxnSpPr/>
        </xdr:nvCxnSpPr>
        <xdr:spPr>
          <a:xfrm flipH="1">
            <a:off x="1618216" y="61908392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6" name="Straight Connector 1215">
            <a:extLst>
              <a:ext uri="{FF2B5EF4-FFF2-40B4-BE49-F238E27FC236}">
                <a16:creationId xmlns:a16="http://schemas.microsoft.com/office/drawing/2014/main" id="{BE9C85BC-C761-6915-55D7-0F8823067B4D}"/>
              </a:ext>
            </a:extLst>
          </xdr:cNvPr>
          <xdr:cNvCxnSpPr/>
        </xdr:nvCxnSpPr>
        <xdr:spPr>
          <a:xfrm>
            <a:off x="4317427" y="61560811"/>
            <a:ext cx="0" cy="73745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9" name="Straight Connector 1218">
            <a:extLst>
              <a:ext uri="{FF2B5EF4-FFF2-40B4-BE49-F238E27FC236}">
                <a16:creationId xmlns:a16="http://schemas.microsoft.com/office/drawing/2014/main" id="{7599CD35-DF22-4BB4-AE42-81C57604475B}"/>
              </a:ext>
            </a:extLst>
          </xdr:cNvPr>
          <xdr:cNvCxnSpPr/>
        </xdr:nvCxnSpPr>
        <xdr:spPr>
          <a:xfrm flipH="1">
            <a:off x="4273772" y="62187789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0" name="Straight Connector 1219">
            <a:extLst>
              <a:ext uri="{FF2B5EF4-FFF2-40B4-BE49-F238E27FC236}">
                <a16:creationId xmlns:a16="http://schemas.microsoft.com/office/drawing/2014/main" id="{079FBC68-D2AA-4C8E-BE4D-B4C7187308DE}"/>
              </a:ext>
            </a:extLst>
          </xdr:cNvPr>
          <xdr:cNvCxnSpPr/>
        </xdr:nvCxnSpPr>
        <xdr:spPr>
          <a:xfrm flipH="1">
            <a:off x="4273770" y="61908392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3" name="Straight Connector 1222">
            <a:extLst>
              <a:ext uri="{FF2B5EF4-FFF2-40B4-BE49-F238E27FC236}">
                <a16:creationId xmlns:a16="http://schemas.microsoft.com/office/drawing/2014/main" id="{C5387BE8-6DDE-4520-A4FB-DBB429E47BCA}"/>
              </a:ext>
            </a:extLst>
          </xdr:cNvPr>
          <xdr:cNvCxnSpPr/>
        </xdr:nvCxnSpPr>
        <xdr:spPr>
          <a:xfrm>
            <a:off x="7307846" y="61560813"/>
            <a:ext cx="0" cy="73745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4" name="Straight Connector 1223">
            <a:extLst>
              <a:ext uri="{FF2B5EF4-FFF2-40B4-BE49-F238E27FC236}">
                <a16:creationId xmlns:a16="http://schemas.microsoft.com/office/drawing/2014/main" id="{866EEBFE-479C-4E4F-94F9-B231D36E0858}"/>
              </a:ext>
            </a:extLst>
          </xdr:cNvPr>
          <xdr:cNvCxnSpPr/>
        </xdr:nvCxnSpPr>
        <xdr:spPr>
          <a:xfrm flipH="1">
            <a:off x="7270479" y="62187791"/>
            <a:ext cx="68711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5" name="Straight Connector 1224">
            <a:extLst>
              <a:ext uri="{FF2B5EF4-FFF2-40B4-BE49-F238E27FC236}">
                <a16:creationId xmlns:a16="http://schemas.microsoft.com/office/drawing/2014/main" id="{DAC55DC2-822C-4B22-9502-830027493A83}"/>
              </a:ext>
            </a:extLst>
          </xdr:cNvPr>
          <xdr:cNvCxnSpPr/>
        </xdr:nvCxnSpPr>
        <xdr:spPr>
          <a:xfrm flipH="1">
            <a:off x="7270477" y="61908394"/>
            <a:ext cx="68711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0" name="Straight Connector 1229">
            <a:extLst>
              <a:ext uri="{FF2B5EF4-FFF2-40B4-BE49-F238E27FC236}">
                <a16:creationId xmlns:a16="http://schemas.microsoft.com/office/drawing/2014/main" id="{95E31351-0E35-37A6-63CC-1DD44FB731D1}"/>
              </a:ext>
            </a:extLst>
          </xdr:cNvPr>
          <xdr:cNvCxnSpPr/>
        </xdr:nvCxnSpPr>
        <xdr:spPr>
          <a:xfrm flipV="1">
            <a:off x="7972902" y="58039138"/>
            <a:ext cx="0" cy="1955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3" name="Straight Connector 1232">
            <a:extLst>
              <a:ext uri="{FF2B5EF4-FFF2-40B4-BE49-F238E27FC236}">
                <a16:creationId xmlns:a16="http://schemas.microsoft.com/office/drawing/2014/main" id="{A9BD18CE-FF0B-A8A9-AEC5-52A1E3CF986F}"/>
              </a:ext>
            </a:extLst>
          </xdr:cNvPr>
          <xdr:cNvCxnSpPr/>
        </xdr:nvCxnSpPr>
        <xdr:spPr>
          <a:xfrm>
            <a:off x="7972902" y="60158962"/>
            <a:ext cx="0" cy="12865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6" name="Straight Connector 1235">
            <a:extLst>
              <a:ext uri="{FF2B5EF4-FFF2-40B4-BE49-F238E27FC236}">
                <a16:creationId xmlns:a16="http://schemas.microsoft.com/office/drawing/2014/main" id="{AAC7DE15-9B2F-D210-B90F-D9941263A3B0}"/>
              </a:ext>
            </a:extLst>
          </xdr:cNvPr>
          <xdr:cNvCxnSpPr/>
        </xdr:nvCxnSpPr>
        <xdr:spPr>
          <a:xfrm>
            <a:off x="7972902" y="61594909"/>
            <a:ext cx="0" cy="41421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9" name="Straight Connector 1238">
            <a:extLst>
              <a:ext uri="{FF2B5EF4-FFF2-40B4-BE49-F238E27FC236}">
                <a16:creationId xmlns:a16="http://schemas.microsoft.com/office/drawing/2014/main" id="{5014C498-E70D-4818-BC08-50517A93A2CA}"/>
              </a:ext>
            </a:extLst>
          </xdr:cNvPr>
          <xdr:cNvCxnSpPr/>
        </xdr:nvCxnSpPr>
        <xdr:spPr>
          <a:xfrm flipH="1">
            <a:off x="7935534" y="61908391"/>
            <a:ext cx="68711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1" name="Straight Connector 1240">
            <a:extLst>
              <a:ext uri="{FF2B5EF4-FFF2-40B4-BE49-F238E27FC236}">
                <a16:creationId xmlns:a16="http://schemas.microsoft.com/office/drawing/2014/main" id="{A75C3AAB-172A-3BE8-DEA8-CB2CB4CA9573}"/>
              </a:ext>
            </a:extLst>
          </xdr:cNvPr>
          <xdr:cNvCxnSpPr/>
        </xdr:nvCxnSpPr>
        <xdr:spPr>
          <a:xfrm>
            <a:off x="827049" y="55373441"/>
            <a:ext cx="0" cy="62214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3" name="Straight Connector 1242">
            <a:extLst>
              <a:ext uri="{FF2B5EF4-FFF2-40B4-BE49-F238E27FC236}">
                <a16:creationId xmlns:a16="http://schemas.microsoft.com/office/drawing/2014/main" id="{65B4A93D-6863-4B43-43C3-5BBC593EF72E}"/>
              </a:ext>
            </a:extLst>
          </xdr:cNvPr>
          <xdr:cNvCxnSpPr/>
        </xdr:nvCxnSpPr>
        <xdr:spPr>
          <a:xfrm>
            <a:off x="411163" y="55453063"/>
            <a:ext cx="8721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6" name="Straight Connector 1245">
            <a:extLst>
              <a:ext uri="{FF2B5EF4-FFF2-40B4-BE49-F238E27FC236}">
                <a16:creationId xmlns:a16="http://schemas.microsoft.com/office/drawing/2014/main" id="{F8F6CC12-7127-2706-BB82-94C24E88E459}"/>
              </a:ext>
            </a:extLst>
          </xdr:cNvPr>
          <xdr:cNvCxnSpPr/>
        </xdr:nvCxnSpPr>
        <xdr:spPr>
          <a:xfrm>
            <a:off x="496855" y="55371813"/>
            <a:ext cx="0" cy="27160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7" name="Straight Connector 1246">
            <a:extLst>
              <a:ext uri="{FF2B5EF4-FFF2-40B4-BE49-F238E27FC236}">
                <a16:creationId xmlns:a16="http://schemas.microsoft.com/office/drawing/2014/main" id="{304E528D-22DC-4301-B0F2-AB0711CDA193}"/>
              </a:ext>
            </a:extLst>
          </xdr:cNvPr>
          <xdr:cNvCxnSpPr/>
        </xdr:nvCxnSpPr>
        <xdr:spPr>
          <a:xfrm flipH="1">
            <a:off x="783392" y="55418967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8" name="Straight Connector 1247">
            <a:extLst>
              <a:ext uri="{FF2B5EF4-FFF2-40B4-BE49-F238E27FC236}">
                <a16:creationId xmlns:a16="http://schemas.microsoft.com/office/drawing/2014/main" id="{EFD40D29-A099-41E7-B649-05221D26F1B3}"/>
              </a:ext>
            </a:extLst>
          </xdr:cNvPr>
          <xdr:cNvCxnSpPr/>
        </xdr:nvCxnSpPr>
        <xdr:spPr>
          <a:xfrm flipH="1">
            <a:off x="453199" y="55418965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9" name="Straight Connector 1248">
            <a:extLst>
              <a:ext uri="{FF2B5EF4-FFF2-40B4-BE49-F238E27FC236}">
                <a16:creationId xmlns:a16="http://schemas.microsoft.com/office/drawing/2014/main" id="{3E5D1D82-A7C3-48BE-A8E9-0FC496A0FF50}"/>
              </a:ext>
            </a:extLst>
          </xdr:cNvPr>
          <xdr:cNvCxnSpPr/>
        </xdr:nvCxnSpPr>
        <xdr:spPr>
          <a:xfrm>
            <a:off x="741341" y="56734699"/>
            <a:ext cx="5420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0" name="Straight Connector 1249">
            <a:extLst>
              <a:ext uri="{FF2B5EF4-FFF2-40B4-BE49-F238E27FC236}">
                <a16:creationId xmlns:a16="http://schemas.microsoft.com/office/drawing/2014/main" id="{9AE314A4-8AB2-45B8-886B-706395CEBB9B}"/>
              </a:ext>
            </a:extLst>
          </xdr:cNvPr>
          <xdr:cNvCxnSpPr/>
        </xdr:nvCxnSpPr>
        <xdr:spPr>
          <a:xfrm flipH="1">
            <a:off x="783377" y="56700600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4" name="Straight Connector 1253">
            <a:extLst>
              <a:ext uri="{FF2B5EF4-FFF2-40B4-BE49-F238E27FC236}">
                <a16:creationId xmlns:a16="http://schemas.microsoft.com/office/drawing/2014/main" id="{A5503DE9-9FBB-4519-92C3-2570EE74792B}"/>
              </a:ext>
            </a:extLst>
          </xdr:cNvPr>
          <xdr:cNvCxnSpPr/>
        </xdr:nvCxnSpPr>
        <xdr:spPr>
          <a:xfrm>
            <a:off x="411161" y="58011468"/>
            <a:ext cx="8721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5" name="Straight Connector 1254">
            <a:extLst>
              <a:ext uri="{FF2B5EF4-FFF2-40B4-BE49-F238E27FC236}">
                <a16:creationId xmlns:a16="http://schemas.microsoft.com/office/drawing/2014/main" id="{658CEA92-F257-4651-8F3F-8D61C4D48C41}"/>
              </a:ext>
            </a:extLst>
          </xdr:cNvPr>
          <xdr:cNvCxnSpPr/>
        </xdr:nvCxnSpPr>
        <xdr:spPr>
          <a:xfrm flipH="1">
            <a:off x="783390" y="57977372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6" name="Straight Connector 1255">
            <a:extLst>
              <a:ext uri="{FF2B5EF4-FFF2-40B4-BE49-F238E27FC236}">
                <a16:creationId xmlns:a16="http://schemas.microsoft.com/office/drawing/2014/main" id="{1D3A390C-E88F-41A8-9566-7BA1513A85B7}"/>
              </a:ext>
            </a:extLst>
          </xdr:cNvPr>
          <xdr:cNvCxnSpPr/>
        </xdr:nvCxnSpPr>
        <xdr:spPr>
          <a:xfrm flipH="1">
            <a:off x="453197" y="57977370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8" name="Straight Connector 1257">
            <a:extLst>
              <a:ext uri="{FF2B5EF4-FFF2-40B4-BE49-F238E27FC236}">
                <a16:creationId xmlns:a16="http://schemas.microsoft.com/office/drawing/2014/main" id="{25E6E5C3-C9B2-497D-8114-B7DD67F5D87D}"/>
              </a:ext>
            </a:extLst>
          </xdr:cNvPr>
          <xdr:cNvCxnSpPr/>
        </xdr:nvCxnSpPr>
        <xdr:spPr>
          <a:xfrm>
            <a:off x="741348" y="59286680"/>
            <a:ext cx="8721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9" name="Straight Connector 1258">
            <a:extLst>
              <a:ext uri="{FF2B5EF4-FFF2-40B4-BE49-F238E27FC236}">
                <a16:creationId xmlns:a16="http://schemas.microsoft.com/office/drawing/2014/main" id="{64A99F12-AEDB-4884-A811-8A8DD217EB0B}"/>
              </a:ext>
            </a:extLst>
          </xdr:cNvPr>
          <xdr:cNvCxnSpPr/>
        </xdr:nvCxnSpPr>
        <xdr:spPr>
          <a:xfrm flipH="1">
            <a:off x="783384" y="59259004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2" name="Straight Connector 1261">
            <a:extLst>
              <a:ext uri="{FF2B5EF4-FFF2-40B4-BE49-F238E27FC236}">
                <a16:creationId xmlns:a16="http://schemas.microsoft.com/office/drawing/2014/main" id="{6837101E-CC4C-49B7-BDF4-2512D8753771}"/>
              </a:ext>
            </a:extLst>
          </xdr:cNvPr>
          <xdr:cNvCxnSpPr/>
        </xdr:nvCxnSpPr>
        <xdr:spPr>
          <a:xfrm>
            <a:off x="741332" y="61526719"/>
            <a:ext cx="8721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3" name="Straight Connector 1262">
            <a:extLst>
              <a:ext uri="{FF2B5EF4-FFF2-40B4-BE49-F238E27FC236}">
                <a16:creationId xmlns:a16="http://schemas.microsoft.com/office/drawing/2014/main" id="{AAD37D21-F906-43A9-9C28-3117D4C17C83}"/>
              </a:ext>
            </a:extLst>
          </xdr:cNvPr>
          <xdr:cNvCxnSpPr/>
        </xdr:nvCxnSpPr>
        <xdr:spPr>
          <a:xfrm flipH="1">
            <a:off x="783368" y="61499042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5" name="Straight Connector 1264">
            <a:extLst>
              <a:ext uri="{FF2B5EF4-FFF2-40B4-BE49-F238E27FC236}">
                <a16:creationId xmlns:a16="http://schemas.microsoft.com/office/drawing/2014/main" id="{5A378A12-ED34-26AF-4C0A-2CDF7C50FEDF}"/>
              </a:ext>
            </a:extLst>
          </xdr:cNvPr>
          <xdr:cNvCxnSpPr/>
        </xdr:nvCxnSpPr>
        <xdr:spPr>
          <a:xfrm>
            <a:off x="1717924" y="61526711"/>
            <a:ext cx="25511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268" name="Group 1267">
            <a:extLst>
              <a:ext uri="{FF2B5EF4-FFF2-40B4-BE49-F238E27FC236}">
                <a16:creationId xmlns:a16="http://schemas.microsoft.com/office/drawing/2014/main" id="{29C311E8-6218-456E-A894-C90BDCB07C64}"/>
              </a:ext>
            </a:extLst>
          </xdr:cNvPr>
          <xdr:cNvGrpSpPr/>
        </xdr:nvGrpSpPr>
        <xdr:grpSpPr>
          <a:xfrm>
            <a:off x="7396591" y="61325247"/>
            <a:ext cx="223745" cy="204487"/>
            <a:chOff x="10263188" y="252188663"/>
            <a:chExt cx="214312" cy="214312"/>
          </a:xfrm>
        </xdr:grpSpPr>
        <xdr:sp macro="" textlink="">
          <xdr:nvSpPr>
            <xdr:cNvPr id="1269" name="Oval 1268">
              <a:extLst>
                <a:ext uri="{FF2B5EF4-FFF2-40B4-BE49-F238E27FC236}">
                  <a16:creationId xmlns:a16="http://schemas.microsoft.com/office/drawing/2014/main" id="{A93B011D-0F91-14F0-831A-1498A0D789B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70" name="Straight Connector 1269">
              <a:extLst>
                <a:ext uri="{FF2B5EF4-FFF2-40B4-BE49-F238E27FC236}">
                  <a16:creationId xmlns:a16="http://schemas.microsoft.com/office/drawing/2014/main" id="{AA4943E0-0A27-FC9D-AE9B-0D789BC6F85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71" name="Straight Connector 1270">
              <a:extLst>
                <a:ext uri="{FF2B5EF4-FFF2-40B4-BE49-F238E27FC236}">
                  <a16:creationId xmlns:a16="http://schemas.microsoft.com/office/drawing/2014/main" id="{24F72FD5-5EF5-F213-3E41-20CC9C847F8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72" name="Group 1271">
            <a:extLst>
              <a:ext uri="{FF2B5EF4-FFF2-40B4-BE49-F238E27FC236}">
                <a16:creationId xmlns:a16="http://schemas.microsoft.com/office/drawing/2014/main" id="{A12F39E2-CE41-4112-AE47-75DD2E1A83AB}"/>
              </a:ext>
            </a:extLst>
          </xdr:cNvPr>
          <xdr:cNvGrpSpPr/>
        </xdr:nvGrpSpPr>
        <xdr:grpSpPr>
          <a:xfrm>
            <a:off x="4019929" y="61464945"/>
            <a:ext cx="217457" cy="204487"/>
            <a:chOff x="10263188" y="252188663"/>
            <a:chExt cx="214312" cy="214312"/>
          </a:xfrm>
        </xdr:grpSpPr>
        <xdr:sp macro="" textlink="">
          <xdr:nvSpPr>
            <xdr:cNvPr id="1273" name="Oval 1272">
              <a:extLst>
                <a:ext uri="{FF2B5EF4-FFF2-40B4-BE49-F238E27FC236}">
                  <a16:creationId xmlns:a16="http://schemas.microsoft.com/office/drawing/2014/main" id="{72D85AF2-1E87-BF3E-4203-52E03123BAD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74" name="Straight Connector 1273">
              <a:extLst>
                <a:ext uri="{FF2B5EF4-FFF2-40B4-BE49-F238E27FC236}">
                  <a16:creationId xmlns:a16="http://schemas.microsoft.com/office/drawing/2014/main" id="{74CC79C2-9522-1E72-86FE-E8B150F73F9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75" name="Straight Connector 1274">
              <a:extLst>
                <a:ext uri="{FF2B5EF4-FFF2-40B4-BE49-F238E27FC236}">
                  <a16:creationId xmlns:a16="http://schemas.microsoft.com/office/drawing/2014/main" id="{AE3211D2-7C0F-43BB-363A-4DCA3A07128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76" name="Group 1275">
            <a:extLst>
              <a:ext uri="{FF2B5EF4-FFF2-40B4-BE49-F238E27FC236}">
                <a16:creationId xmlns:a16="http://schemas.microsoft.com/office/drawing/2014/main" id="{070AF206-4D22-4971-B9A6-38F44B4C34FE}"/>
              </a:ext>
            </a:extLst>
          </xdr:cNvPr>
          <xdr:cNvGrpSpPr/>
        </xdr:nvGrpSpPr>
        <xdr:grpSpPr>
          <a:xfrm>
            <a:off x="3973221" y="59388958"/>
            <a:ext cx="217457" cy="204487"/>
            <a:chOff x="10263188" y="252188663"/>
            <a:chExt cx="214312" cy="214312"/>
          </a:xfrm>
        </xdr:grpSpPr>
        <xdr:sp macro="" textlink="">
          <xdr:nvSpPr>
            <xdr:cNvPr id="1277" name="Oval 1276">
              <a:extLst>
                <a:ext uri="{FF2B5EF4-FFF2-40B4-BE49-F238E27FC236}">
                  <a16:creationId xmlns:a16="http://schemas.microsoft.com/office/drawing/2014/main" id="{B01A0CA8-20A1-0F17-4FA4-44531D825E4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78" name="Straight Connector 1277">
              <a:extLst>
                <a:ext uri="{FF2B5EF4-FFF2-40B4-BE49-F238E27FC236}">
                  <a16:creationId xmlns:a16="http://schemas.microsoft.com/office/drawing/2014/main" id="{0D2F843E-7BFF-6D4F-5D76-CF914D2D11F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79" name="Straight Connector 1278">
              <a:extLst>
                <a:ext uri="{FF2B5EF4-FFF2-40B4-BE49-F238E27FC236}">
                  <a16:creationId xmlns:a16="http://schemas.microsoft.com/office/drawing/2014/main" id="{54544B40-A2E8-AFAD-5EC6-4DF1E97C3D9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80" name="Group 1279">
            <a:extLst>
              <a:ext uri="{FF2B5EF4-FFF2-40B4-BE49-F238E27FC236}">
                <a16:creationId xmlns:a16="http://schemas.microsoft.com/office/drawing/2014/main" id="{A9CDF8EE-6B92-4ED0-B113-101C087D89D1}"/>
              </a:ext>
            </a:extLst>
          </xdr:cNvPr>
          <xdr:cNvGrpSpPr/>
        </xdr:nvGrpSpPr>
        <xdr:grpSpPr>
          <a:xfrm>
            <a:off x="1288023" y="59210295"/>
            <a:ext cx="223745" cy="210909"/>
            <a:chOff x="10263188" y="252188663"/>
            <a:chExt cx="214312" cy="214312"/>
          </a:xfrm>
        </xdr:grpSpPr>
        <xdr:sp macro="" textlink="">
          <xdr:nvSpPr>
            <xdr:cNvPr id="1281" name="Oval 1280">
              <a:extLst>
                <a:ext uri="{FF2B5EF4-FFF2-40B4-BE49-F238E27FC236}">
                  <a16:creationId xmlns:a16="http://schemas.microsoft.com/office/drawing/2014/main" id="{384AAE75-0802-6FD9-3E7C-3F6B532F3D8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82" name="Straight Connector 1281">
              <a:extLst>
                <a:ext uri="{FF2B5EF4-FFF2-40B4-BE49-F238E27FC236}">
                  <a16:creationId xmlns:a16="http://schemas.microsoft.com/office/drawing/2014/main" id="{17D73416-0F31-DA13-5D4E-CE5FF39ADEE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83" name="Straight Connector 1282">
              <a:extLst>
                <a:ext uri="{FF2B5EF4-FFF2-40B4-BE49-F238E27FC236}">
                  <a16:creationId xmlns:a16="http://schemas.microsoft.com/office/drawing/2014/main" id="{64EBF0CD-F722-20AC-AADD-57D46DA429A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84" name="Group 1283">
            <a:extLst>
              <a:ext uri="{FF2B5EF4-FFF2-40B4-BE49-F238E27FC236}">
                <a16:creationId xmlns:a16="http://schemas.microsoft.com/office/drawing/2014/main" id="{8BA60493-0E62-4DFC-A1AC-11953B6F4DEE}"/>
              </a:ext>
            </a:extLst>
          </xdr:cNvPr>
          <xdr:cNvGrpSpPr/>
        </xdr:nvGrpSpPr>
        <xdr:grpSpPr>
          <a:xfrm>
            <a:off x="1331679" y="58121935"/>
            <a:ext cx="217457" cy="204487"/>
            <a:chOff x="10263188" y="252188663"/>
            <a:chExt cx="214312" cy="214312"/>
          </a:xfrm>
        </xdr:grpSpPr>
        <xdr:sp macro="" textlink="">
          <xdr:nvSpPr>
            <xdr:cNvPr id="1285" name="Oval 1284">
              <a:extLst>
                <a:ext uri="{FF2B5EF4-FFF2-40B4-BE49-F238E27FC236}">
                  <a16:creationId xmlns:a16="http://schemas.microsoft.com/office/drawing/2014/main" id="{839217D9-84E0-0C45-56E5-E4D01362C2B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86" name="Straight Connector 1285">
              <a:extLst>
                <a:ext uri="{FF2B5EF4-FFF2-40B4-BE49-F238E27FC236}">
                  <a16:creationId xmlns:a16="http://schemas.microsoft.com/office/drawing/2014/main" id="{022CE67E-7894-76FC-1886-26AD7EF1971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87" name="Straight Connector 1286">
              <a:extLst>
                <a:ext uri="{FF2B5EF4-FFF2-40B4-BE49-F238E27FC236}">
                  <a16:creationId xmlns:a16="http://schemas.microsoft.com/office/drawing/2014/main" id="{62E042B5-3D1A-363A-D831-8DEE5D745DC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88" name="Group 1287">
            <a:extLst>
              <a:ext uri="{FF2B5EF4-FFF2-40B4-BE49-F238E27FC236}">
                <a16:creationId xmlns:a16="http://schemas.microsoft.com/office/drawing/2014/main" id="{33BA4B55-2CAC-4A6C-91E2-893D0B04D9A4}"/>
              </a:ext>
            </a:extLst>
          </xdr:cNvPr>
          <xdr:cNvGrpSpPr/>
        </xdr:nvGrpSpPr>
        <xdr:grpSpPr>
          <a:xfrm>
            <a:off x="992144" y="57943272"/>
            <a:ext cx="217457" cy="210909"/>
            <a:chOff x="10263188" y="252188663"/>
            <a:chExt cx="214312" cy="214312"/>
          </a:xfrm>
        </xdr:grpSpPr>
        <xdr:sp macro="" textlink="">
          <xdr:nvSpPr>
            <xdr:cNvPr id="1289" name="Oval 1288">
              <a:extLst>
                <a:ext uri="{FF2B5EF4-FFF2-40B4-BE49-F238E27FC236}">
                  <a16:creationId xmlns:a16="http://schemas.microsoft.com/office/drawing/2014/main" id="{DC5C9B45-E8C6-E4C4-1D5A-CAFED5087BB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90" name="Straight Connector 1289">
              <a:extLst>
                <a:ext uri="{FF2B5EF4-FFF2-40B4-BE49-F238E27FC236}">
                  <a16:creationId xmlns:a16="http://schemas.microsoft.com/office/drawing/2014/main" id="{B6828828-F869-DE1B-847C-E84FC05E737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91" name="Straight Connector 1290">
              <a:extLst>
                <a:ext uri="{FF2B5EF4-FFF2-40B4-BE49-F238E27FC236}">
                  <a16:creationId xmlns:a16="http://schemas.microsoft.com/office/drawing/2014/main" id="{8024BE0C-FCF6-8E78-5809-B12EDCB1BCF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92" name="Group 1291">
            <a:extLst>
              <a:ext uri="{FF2B5EF4-FFF2-40B4-BE49-F238E27FC236}">
                <a16:creationId xmlns:a16="http://schemas.microsoft.com/office/drawing/2014/main" id="{1CC3F737-31A4-49BE-8A02-ED6D26655CED}"/>
              </a:ext>
            </a:extLst>
          </xdr:cNvPr>
          <xdr:cNvGrpSpPr/>
        </xdr:nvGrpSpPr>
        <xdr:grpSpPr>
          <a:xfrm>
            <a:off x="8056976" y="58021202"/>
            <a:ext cx="223745" cy="204487"/>
            <a:chOff x="10263188" y="252188663"/>
            <a:chExt cx="214312" cy="214312"/>
          </a:xfrm>
        </xdr:grpSpPr>
        <xdr:sp macro="" textlink="">
          <xdr:nvSpPr>
            <xdr:cNvPr id="1293" name="Oval 1292">
              <a:extLst>
                <a:ext uri="{FF2B5EF4-FFF2-40B4-BE49-F238E27FC236}">
                  <a16:creationId xmlns:a16="http://schemas.microsoft.com/office/drawing/2014/main" id="{FBC7ACFA-C4FF-037E-C981-6D1606BAFFC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94" name="Straight Connector 1293">
              <a:extLst>
                <a:ext uri="{FF2B5EF4-FFF2-40B4-BE49-F238E27FC236}">
                  <a16:creationId xmlns:a16="http://schemas.microsoft.com/office/drawing/2014/main" id="{13D60D3B-81E8-F779-3B82-A4EE2A77E00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95" name="Straight Connector 1294">
              <a:extLst>
                <a:ext uri="{FF2B5EF4-FFF2-40B4-BE49-F238E27FC236}">
                  <a16:creationId xmlns:a16="http://schemas.microsoft.com/office/drawing/2014/main" id="{C78AA6E2-4BC0-BA34-AADA-C353149B6D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96" name="Group 1295">
            <a:extLst>
              <a:ext uri="{FF2B5EF4-FFF2-40B4-BE49-F238E27FC236}">
                <a16:creationId xmlns:a16="http://schemas.microsoft.com/office/drawing/2014/main" id="{C789CB16-CE19-4115-A76D-12D5190BCC35}"/>
              </a:ext>
            </a:extLst>
          </xdr:cNvPr>
          <xdr:cNvGrpSpPr/>
        </xdr:nvGrpSpPr>
        <xdr:grpSpPr>
          <a:xfrm>
            <a:off x="7368566" y="58092711"/>
            <a:ext cx="217457" cy="210909"/>
            <a:chOff x="10263188" y="252188663"/>
            <a:chExt cx="214312" cy="214312"/>
          </a:xfrm>
        </xdr:grpSpPr>
        <xdr:sp macro="" textlink="">
          <xdr:nvSpPr>
            <xdr:cNvPr id="1297" name="Oval 1296">
              <a:extLst>
                <a:ext uri="{FF2B5EF4-FFF2-40B4-BE49-F238E27FC236}">
                  <a16:creationId xmlns:a16="http://schemas.microsoft.com/office/drawing/2014/main" id="{869559D0-4287-1B28-9317-DA5653419EF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298" name="Straight Connector 1297">
              <a:extLst>
                <a:ext uri="{FF2B5EF4-FFF2-40B4-BE49-F238E27FC236}">
                  <a16:creationId xmlns:a16="http://schemas.microsoft.com/office/drawing/2014/main" id="{309AFE9A-BF97-D16C-7484-BF572FB863C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299" name="Straight Connector 1298">
              <a:extLst>
                <a:ext uri="{FF2B5EF4-FFF2-40B4-BE49-F238E27FC236}">
                  <a16:creationId xmlns:a16="http://schemas.microsoft.com/office/drawing/2014/main" id="{149866F5-50D9-E711-E412-A32B03E636A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00" name="Group 1299">
            <a:extLst>
              <a:ext uri="{FF2B5EF4-FFF2-40B4-BE49-F238E27FC236}">
                <a16:creationId xmlns:a16="http://schemas.microsoft.com/office/drawing/2014/main" id="{91C0957B-7910-40DD-A661-EE0E98DC4F9C}"/>
              </a:ext>
            </a:extLst>
          </xdr:cNvPr>
          <xdr:cNvGrpSpPr/>
        </xdr:nvGrpSpPr>
        <xdr:grpSpPr>
          <a:xfrm>
            <a:off x="1066877" y="55110347"/>
            <a:ext cx="217457" cy="210909"/>
            <a:chOff x="10263188" y="252188663"/>
            <a:chExt cx="214312" cy="214312"/>
          </a:xfrm>
        </xdr:grpSpPr>
        <xdr:sp macro="" textlink="">
          <xdr:nvSpPr>
            <xdr:cNvPr id="1301" name="Oval 1300">
              <a:extLst>
                <a:ext uri="{FF2B5EF4-FFF2-40B4-BE49-F238E27FC236}">
                  <a16:creationId xmlns:a16="http://schemas.microsoft.com/office/drawing/2014/main" id="{0A2D342F-9E5D-0B3E-7989-21AD211E9A1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02" name="Straight Connector 1301">
              <a:extLst>
                <a:ext uri="{FF2B5EF4-FFF2-40B4-BE49-F238E27FC236}">
                  <a16:creationId xmlns:a16="http://schemas.microsoft.com/office/drawing/2014/main" id="{9DEFD908-E7B2-15E3-D3D5-769799DB1AC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03" name="Straight Connector 1302">
              <a:extLst>
                <a:ext uri="{FF2B5EF4-FFF2-40B4-BE49-F238E27FC236}">
                  <a16:creationId xmlns:a16="http://schemas.microsoft.com/office/drawing/2014/main" id="{AC10923D-2A8D-DB67-A67B-F42F2FA13A0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04" name="Group 1303">
            <a:extLst>
              <a:ext uri="{FF2B5EF4-FFF2-40B4-BE49-F238E27FC236}">
                <a16:creationId xmlns:a16="http://schemas.microsoft.com/office/drawing/2014/main" id="{7FF93C17-BF88-405C-A4EB-3930B7D1D814}"/>
              </a:ext>
            </a:extLst>
          </xdr:cNvPr>
          <xdr:cNvGrpSpPr/>
        </xdr:nvGrpSpPr>
        <xdr:grpSpPr>
          <a:xfrm>
            <a:off x="8028951" y="55077803"/>
            <a:ext cx="217457" cy="204487"/>
            <a:chOff x="10263188" y="252188663"/>
            <a:chExt cx="214312" cy="214312"/>
          </a:xfrm>
        </xdr:grpSpPr>
        <xdr:sp macro="" textlink="">
          <xdr:nvSpPr>
            <xdr:cNvPr id="1305" name="Oval 1304">
              <a:extLst>
                <a:ext uri="{FF2B5EF4-FFF2-40B4-BE49-F238E27FC236}">
                  <a16:creationId xmlns:a16="http://schemas.microsoft.com/office/drawing/2014/main" id="{80B5FCD5-F149-7238-1E3B-516885A4621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06" name="Straight Connector 1305">
              <a:extLst>
                <a:ext uri="{FF2B5EF4-FFF2-40B4-BE49-F238E27FC236}">
                  <a16:creationId xmlns:a16="http://schemas.microsoft.com/office/drawing/2014/main" id="{DA2A30AC-DE9E-EDA9-0645-3FAD84635DF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07" name="Straight Connector 1306">
              <a:extLst>
                <a:ext uri="{FF2B5EF4-FFF2-40B4-BE49-F238E27FC236}">
                  <a16:creationId xmlns:a16="http://schemas.microsoft.com/office/drawing/2014/main" id="{1A60FA8B-152C-38FD-C9B1-508EDB4973E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12" name="Group 1311">
            <a:extLst>
              <a:ext uri="{FF2B5EF4-FFF2-40B4-BE49-F238E27FC236}">
                <a16:creationId xmlns:a16="http://schemas.microsoft.com/office/drawing/2014/main" id="{EF4533DE-CE9B-4667-A7F0-64B71554D5B6}"/>
              </a:ext>
            </a:extLst>
          </xdr:cNvPr>
          <xdr:cNvGrpSpPr/>
        </xdr:nvGrpSpPr>
        <xdr:grpSpPr>
          <a:xfrm>
            <a:off x="5614844" y="59837276"/>
            <a:ext cx="217457" cy="204487"/>
            <a:chOff x="10263188" y="252188663"/>
            <a:chExt cx="214312" cy="214312"/>
          </a:xfrm>
        </xdr:grpSpPr>
        <xdr:sp macro="" textlink="">
          <xdr:nvSpPr>
            <xdr:cNvPr id="1313" name="Oval 1312">
              <a:extLst>
                <a:ext uri="{FF2B5EF4-FFF2-40B4-BE49-F238E27FC236}">
                  <a16:creationId xmlns:a16="http://schemas.microsoft.com/office/drawing/2014/main" id="{CB8FF707-3FC5-4894-5524-673B3CFD992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14" name="Straight Connector 1313">
              <a:extLst>
                <a:ext uri="{FF2B5EF4-FFF2-40B4-BE49-F238E27FC236}">
                  <a16:creationId xmlns:a16="http://schemas.microsoft.com/office/drawing/2014/main" id="{B99F5AEE-AC74-E2CC-261A-FE5CB82C971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5" name="Straight Connector 1314">
              <a:extLst>
                <a:ext uri="{FF2B5EF4-FFF2-40B4-BE49-F238E27FC236}">
                  <a16:creationId xmlns:a16="http://schemas.microsoft.com/office/drawing/2014/main" id="{E552DBDD-D3C3-9DC9-D77D-BAE4AED4A56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16" name="Group 1315">
            <a:extLst>
              <a:ext uri="{FF2B5EF4-FFF2-40B4-BE49-F238E27FC236}">
                <a16:creationId xmlns:a16="http://schemas.microsoft.com/office/drawing/2014/main" id="{BEB1B185-FB7A-4E27-AEF9-D94E8508B898}"/>
              </a:ext>
            </a:extLst>
          </xdr:cNvPr>
          <xdr:cNvGrpSpPr/>
        </xdr:nvGrpSpPr>
        <xdr:grpSpPr>
          <a:xfrm>
            <a:off x="6633447" y="56484525"/>
            <a:ext cx="217457" cy="204487"/>
            <a:chOff x="10263188" y="252188663"/>
            <a:chExt cx="214312" cy="214312"/>
          </a:xfrm>
        </xdr:grpSpPr>
        <xdr:sp macro="" textlink="">
          <xdr:nvSpPr>
            <xdr:cNvPr id="1317" name="Oval 1316">
              <a:extLst>
                <a:ext uri="{FF2B5EF4-FFF2-40B4-BE49-F238E27FC236}">
                  <a16:creationId xmlns:a16="http://schemas.microsoft.com/office/drawing/2014/main" id="{3473E82F-A118-36C2-3B04-DE7CD7AD44B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18" name="Straight Connector 1317">
              <a:extLst>
                <a:ext uri="{FF2B5EF4-FFF2-40B4-BE49-F238E27FC236}">
                  <a16:creationId xmlns:a16="http://schemas.microsoft.com/office/drawing/2014/main" id="{58AA3541-9A4C-77EC-5BEE-F4449CF350A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9" name="Straight Connector 1318">
              <a:extLst>
                <a:ext uri="{FF2B5EF4-FFF2-40B4-BE49-F238E27FC236}">
                  <a16:creationId xmlns:a16="http://schemas.microsoft.com/office/drawing/2014/main" id="{0F4C9285-2ED5-FC59-65F3-7E0504DEAC1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20" name="Group 1319">
            <a:extLst>
              <a:ext uri="{FF2B5EF4-FFF2-40B4-BE49-F238E27FC236}">
                <a16:creationId xmlns:a16="http://schemas.microsoft.com/office/drawing/2014/main" id="{2D82DEF6-3D06-4F2B-A273-898E7E8ABDAF}"/>
              </a:ext>
            </a:extLst>
          </xdr:cNvPr>
          <xdr:cNvGrpSpPr/>
        </xdr:nvGrpSpPr>
        <xdr:grpSpPr>
          <a:xfrm>
            <a:off x="5826648" y="56474783"/>
            <a:ext cx="217457" cy="204487"/>
            <a:chOff x="10263188" y="252188663"/>
            <a:chExt cx="214312" cy="214312"/>
          </a:xfrm>
        </xdr:grpSpPr>
        <xdr:sp macro="" textlink="">
          <xdr:nvSpPr>
            <xdr:cNvPr id="1321" name="Oval 1320">
              <a:extLst>
                <a:ext uri="{FF2B5EF4-FFF2-40B4-BE49-F238E27FC236}">
                  <a16:creationId xmlns:a16="http://schemas.microsoft.com/office/drawing/2014/main" id="{3FCD7D33-908C-B4EC-DA83-59E9759BFE5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22" name="Straight Connector 1321">
              <a:extLst>
                <a:ext uri="{FF2B5EF4-FFF2-40B4-BE49-F238E27FC236}">
                  <a16:creationId xmlns:a16="http://schemas.microsoft.com/office/drawing/2014/main" id="{E9B014AF-8010-3117-2F96-14402EF4A7B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23" name="Straight Connector 1322">
              <a:extLst>
                <a:ext uri="{FF2B5EF4-FFF2-40B4-BE49-F238E27FC236}">
                  <a16:creationId xmlns:a16="http://schemas.microsoft.com/office/drawing/2014/main" id="{E12EDC22-7B6F-888C-0301-F46B4EF4AC2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24" name="Group 1323">
            <a:extLst>
              <a:ext uri="{FF2B5EF4-FFF2-40B4-BE49-F238E27FC236}">
                <a16:creationId xmlns:a16="http://schemas.microsoft.com/office/drawing/2014/main" id="{A5B80107-A64D-4A9D-B1FA-324D2F558902}"/>
              </a:ext>
            </a:extLst>
          </xdr:cNvPr>
          <xdr:cNvGrpSpPr/>
        </xdr:nvGrpSpPr>
        <xdr:grpSpPr>
          <a:xfrm>
            <a:off x="5779940" y="57624910"/>
            <a:ext cx="217457" cy="210909"/>
            <a:chOff x="10263188" y="252188663"/>
            <a:chExt cx="214312" cy="214312"/>
          </a:xfrm>
        </xdr:grpSpPr>
        <xdr:sp macro="" textlink="">
          <xdr:nvSpPr>
            <xdr:cNvPr id="1325" name="Oval 1324">
              <a:extLst>
                <a:ext uri="{FF2B5EF4-FFF2-40B4-BE49-F238E27FC236}">
                  <a16:creationId xmlns:a16="http://schemas.microsoft.com/office/drawing/2014/main" id="{611FCD38-5915-94D1-BFD3-C7E8F7D474E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26" name="Straight Connector 1325">
              <a:extLst>
                <a:ext uri="{FF2B5EF4-FFF2-40B4-BE49-F238E27FC236}">
                  <a16:creationId xmlns:a16="http://schemas.microsoft.com/office/drawing/2014/main" id="{8A494C78-987A-A72D-889D-A16BE3E647B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27" name="Straight Connector 1326">
              <a:extLst>
                <a:ext uri="{FF2B5EF4-FFF2-40B4-BE49-F238E27FC236}">
                  <a16:creationId xmlns:a16="http://schemas.microsoft.com/office/drawing/2014/main" id="{0F5B1F5A-94F2-4715-98BC-20778F7F8CE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28" name="Group 1327">
            <a:extLst>
              <a:ext uri="{FF2B5EF4-FFF2-40B4-BE49-F238E27FC236}">
                <a16:creationId xmlns:a16="http://schemas.microsoft.com/office/drawing/2014/main" id="{F0D7157B-D471-42D1-A4EE-736307AA3A4F}"/>
              </a:ext>
            </a:extLst>
          </xdr:cNvPr>
          <xdr:cNvGrpSpPr/>
        </xdr:nvGrpSpPr>
        <xdr:grpSpPr>
          <a:xfrm>
            <a:off x="5303334" y="57153790"/>
            <a:ext cx="217457" cy="204487"/>
            <a:chOff x="10263188" y="252188663"/>
            <a:chExt cx="214312" cy="214312"/>
          </a:xfrm>
        </xdr:grpSpPr>
        <xdr:sp macro="" textlink="">
          <xdr:nvSpPr>
            <xdr:cNvPr id="1329" name="Oval 1328">
              <a:extLst>
                <a:ext uri="{FF2B5EF4-FFF2-40B4-BE49-F238E27FC236}">
                  <a16:creationId xmlns:a16="http://schemas.microsoft.com/office/drawing/2014/main" id="{64EA45E5-9099-4545-6736-C0C00953901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30" name="Straight Connector 1329">
              <a:extLst>
                <a:ext uri="{FF2B5EF4-FFF2-40B4-BE49-F238E27FC236}">
                  <a16:creationId xmlns:a16="http://schemas.microsoft.com/office/drawing/2014/main" id="{D0E52254-2E99-89B8-FE6B-B844E6C496E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31" name="Straight Connector 1330">
              <a:extLst>
                <a:ext uri="{FF2B5EF4-FFF2-40B4-BE49-F238E27FC236}">
                  <a16:creationId xmlns:a16="http://schemas.microsoft.com/office/drawing/2014/main" id="{38F10EAB-97C6-6499-CC1A-5DB6D0805D2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32" name="Group 1331">
            <a:extLst>
              <a:ext uri="{FF2B5EF4-FFF2-40B4-BE49-F238E27FC236}">
                <a16:creationId xmlns:a16="http://schemas.microsoft.com/office/drawing/2014/main" id="{E222A1BC-2172-4655-A9D9-87AF0566C0F5}"/>
              </a:ext>
            </a:extLst>
          </xdr:cNvPr>
          <xdr:cNvGrpSpPr/>
        </xdr:nvGrpSpPr>
        <xdr:grpSpPr>
          <a:xfrm>
            <a:off x="3415594" y="57134308"/>
            <a:ext cx="223745" cy="204487"/>
            <a:chOff x="10263188" y="252188663"/>
            <a:chExt cx="214312" cy="214312"/>
          </a:xfrm>
        </xdr:grpSpPr>
        <xdr:sp macro="" textlink="">
          <xdr:nvSpPr>
            <xdr:cNvPr id="1333" name="Oval 1332">
              <a:extLst>
                <a:ext uri="{FF2B5EF4-FFF2-40B4-BE49-F238E27FC236}">
                  <a16:creationId xmlns:a16="http://schemas.microsoft.com/office/drawing/2014/main" id="{EA34F844-6904-1D1E-D04D-83AD5B65C1B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34" name="Straight Connector 1333">
              <a:extLst>
                <a:ext uri="{FF2B5EF4-FFF2-40B4-BE49-F238E27FC236}">
                  <a16:creationId xmlns:a16="http://schemas.microsoft.com/office/drawing/2014/main" id="{7748A100-2593-8361-F02E-074925B9DD3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35" name="Straight Connector 1334">
              <a:extLst>
                <a:ext uri="{FF2B5EF4-FFF2-40B4-BE49-F238E27FC236}">
                  <a16:creationId xmlns:a16="http://schemas.microsoft.com/office/drawing/2014/main" id="{D8E883D2-3BAE-088E-0D33-ABB1E59CC5D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36" name="Group 1335">
            <a:extLst>
              <a:ext uri="{FF2B5EF4-FFF2-40B4-BE49-F238E27FC236}">
                <a16:creationId xmlns:a16="http://schemas.microsoft.com/office/drawing/2014/main" id="{498FDFB6-608E-467C-B269-309062DE6E5C}"/>
              </a:ext>
            </a:extLst>
          </xdr:cNvPr>
          <xdr:cNvGrpSpPr/>
        </xdr:nvGrpSpPr>
        <xdr:grpSpPr>
          <a:xfrm>
            <a:off x="2982643" y="56484525"/>
            <a:ext cx="217457" cy="204487"/>
            <a:chOff x="10263188" y="252188663"/>
            <a:chExt cx="214312" cy="214312"/>
          </a:xfrm>
        </xdr:grpSpPr>
        <xdr:sp macro="" textlink="">
          <xdr:nvSpPr>
            <xdr:cNvPr id="1337" name="Oval 1336">
              <a:extLst>
                <a:ext uri="{FF2B5EF4-FFF2-40B4-BE49-F238E27FC236}">
                  <a16:creationId xmlns:a16="http://schemas.microsoft.com/office/drawing/2014/main" id="{5998ED3D-DCD4-50FB-E6AD-C22E38B8FB4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38" name="Straight Connector 1337">
              <a:extLst>
                <a:ext uri="{FF2B5EF4-FFF2-40B4-BE49-F238E27FC236}">
                  <a16:creationId xmlns:a16="http://schemas.microsoft.com/office/drawing/2014/main" id="{2F823D11-D4A2-0E09-F414-9132A63B570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39" name="Straight Connector 1338">
              <a:extLst>
                <a:ext uri="{FF2B5EF4-FFF2-40B4-BE49-F238E27FC236}">
                  <a16:creationId xmlns:a16="http://schemas.microsoft.com/office/drawing/2014/main" id="{DF828472-272E-57B1-4C1B-74A4E18EF6B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340" name="Group 1339">
            <a:extLst>
              <a:ext uri="{FF2B5EF4-FFF2-40B4-BE49-F238E27FC236}">
                <a16:creationId xmlns:a16="http://schemas.microsoft.com/office/drawing/2014/main" id="{3D80CDD7-15F6-4DAD-8813-CD4AAD324CD3}"/>
              </a:ext>
            </a:extLst>
          </xdr:cNvPr>
          <xdr:cNvGrpSpPr/>
        </xdr:nvGrpSpPr>
        <xdr:grpSpPr>
          <a:xfrm>
            <a:off x="2350282" y="56546292"/>
            <a:ext cx="217457" cy="210909"/>
            <a:chOff x="10263188" y="252188663"/>
            <a:chExt cx="214312" cy="214312"/>
          </a:xfrm>
        </xdr:grpSpPr>
        <xdr:sp macro="" textlink="">
          <xdr:nvSpPr>
            <xdr:cNvPr id="1341" name="Oval 1340">
              <a:extLst>
                <a:ext uri="{FF2B5EF4-FFF2-40B4-BE49-F238E27FC236}">
                  <a16:creationId xmlns:a16="http://schemas.microsoft.com/office/drawing/2014/main" id="{52ED05BA-B1F0-6D56-4F6C-C9913D1E3E7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342" name="Straight Connector 1341">
              <a:extLst>
                <a:ext uri="{FF2B5EF4-FFF2-40B4-BE49-F238E27FC236}">
                  <a16:creationId xmlns:a16="http://schemas.microsoft.com/office/drawing/2014/main" id="{D686293D-0705-016B-4C85-E5616B8B6BA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43" name="Straight Connector 1342">
              <a:extLst>
                <a:ext uri="{FF2B5EF4-FFF2-40B4-BE49-F238E27FC236}">
                  <a16:creationId xmlns:a16="http://schemas.microsoft.com/office/drawing/2014/main" id="{20C61315-D792-AA81-8966-AF610E63EF8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344" name="Straight Connector 1343">
            <a:extLst>
              <a:ext uri="{FF2B5EF4-FFF2-40B4-BE49-F238E27FC236}">
                <a16:creationId xmlns:a16="http://schemas.microsoft.com/office/drawing/2014/main" id="{C6E4F27C-E109-469F-B2F6-2FCCF6894B3A}"/>
              </a:ext>
            </a:extLst>
          </xdr:cNvPr>
          <xdr:cNvCxnSpPr/>
        </xdr:nvCxnSpPr>
        <xdr:spPr>
          <a:xfrm>
            <a:off x="5812636" y="61555937"/>
            <a:ext cx="0" cy="4629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5" name="Straight Connector 1344">
            <a:extLst>
              <a:ext uri="{FF2B5EF4-FFF2-40B4-BE49-F238E27FC236}">
                <a16:creationId xmlns:a16="http://schemas.microsoft.com/office/drawing/2014/main" id="{80AC41C1-C272-46A8-BD20-2173EE8FD7FC}"/>
              </a:ext>
            </a:extLst>
          </xdr:cNvPr>
          <xdr:cNvCxnSpPr/>
        </xdr:nvCxnSpPr>
        <xdr:spPr>
          <a:xfrm flipH="1">
            <a:off x="5768981" y="61908404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8" name="Straight Connector 1347">
            <a:extLst>
              <a:ext uri="{FF2B5EF4-FFF2-40B4-BE49-F238E27FC236}">
                <a16:creationId xmlns:a16="http://schemas.microsoft.com/office/drawing/2014/main" id="{9D61C44B-AC78-5AE3-DDF1-AE80607F8A18}"/>
              </a:ext>
            </a:extLst>
          </xdr:cNvPr>
          <xdr:cNvCxnSpPr/>
        </xdr:nvCxnSpPr>
        <xdr:spPr>
          <a:xfrm>
            <a:off x="1327007" y="58044007"/>
            <a:ext cx="0" cy="119064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1" name="Straight Connector 1350">
            <a:extLst>
              <a:ext uri="{FF2B5EF4-FFF2-40B4-BE49-F238E27FC236}">
                <a16:creationId xmlns:a16="http://schemas.microsoft.com/office/drawing/2014/main" id="{4E34A02B-A2AA-9FB2-2CEA-43AF9C373BEE}"/>
              </a:ext>
            </a:extLst>
          </xdr:cNvPr>
          <xdr:cNvCxnSpPr/>
        </xdr:nvCxnSpPr>
        <xdr:spPr>
          <a:xfrm>
            <a:off x="1327008" y="59388961"/>
            <a:ext cx="0" cy="20759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5" name="Straight Connector 1354">
            <a:extLst>
              <a:ext uri="{FF2B5EF4-FFF2-40B4-BE49-F238E27FC236}">
                <a16:creationId xmlns:a16="http://schemas.microsoft.com/office/drawing/2014/main" id="{0B97304F-D4DF-E870-A487-2EC14994986D}"/>
              </a:ext>
            </a:extLst>
          </xdr:cNvPr>
          <xdr:cNvCxnSpPr/>
        </xdr:nvCxnSpPr>
        <xdr:spPr>
          <a:xfrm>
            <a:off x="1327007" y="61599776"/>
            <a:ext cx="0" cy="4190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7" name="Straight Connector 1356">
            <a:extLst>
              <a:ext uri="{FF2B5EF4-FFF2-40B4-BE49-F238E27FC236}">
                <a16:creationId xmlns:a16="http://schemas.microsoft.com/office/drawing/2014/main" id="{BAFBDF96-15D7-405C-8F19-62CDB591AE9B}"/>
              </a:ext>
            </a:extLst>
          </xdr:cNvPr>
          <xdr:cNvCxnSpPr/>
        </xdr:nvCxnSpPr>
        <xdr:spPr>
          <a:xfrm flipH="1">
            <a:off x="1283359" y="61908392"/>
            <a:ext cx="75000" cy="64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0" name="Straight Connector 1359">
            <a:extLst>
              <a:ext uri="{FF2B5EF4-FFF2-40B4-BE49-F238E27FC236}">
                <a16:creationId xmlns:a16="http://schemas.microsoft.com/office/drawing/2014/main" id="{6595C61E-0DFE-DDD5-E497-A5F80AE9022B}"/>
              </a:ext>
            </a:extLst>
          </xdr:cNvPr>
          <xdr:cNvCxnSpPr/>
        </xdr:nvCxnSpPr>
        <xdr:spPr>
          <a:xfrm>
            <a:off x="5119555" y="57298358"/>
            <a:ext cx="0" cy="6400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2" name="Straight Connector 1361">
            <a:extLst>
              <a:ext uri="{FF2B5EF4-FFF2-40B4-BE49-F238E27FC236}">
                <a16:creationId xmlns:a16="http://schemas.microsoft.com/office/drawing/2014/main" id="{A9579500-BD75-FDB9-5412-EA8B3AF4F3D2}"/>
              </a:ext>
            </a:extLst>
          </xdr:cNvPr>
          <xdr:cNvCxnSpPr/>
        </xdr:nvCxnSpPr>
        <xdr:spPr>
          <a:xfrm>
            <a:off x="5029191" y="57852277"/>
            <a:ext cx="6930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5" name="Straight Connector 1364">
            <a:extLst>
              <a:ext uri="{FF2B5EF4-FFF2-40B4-BE49-F238E27FC236}">
                <a16:creationId xmlns:a16="http://schemas.microsoft.com/office/drawing/2014/main" id="{5BFAD862-06A5-434F-B061-F8D79D880B87}"/>
              </a:ext>
            </a:extLst>
          </xdr:cNvPr>
          <xdr:cNvCxnSpPr/>
        </xdr:nvCxnSpPr>
        <xdr:spPr>
          <a:xfrm flipH="1">
            <a:off x="5075898" y="57818185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6" name="Straight Connector 1365">
            <a:extLst>
              <a:ext uri="{FF2B5EF4-FFF2-40B4-BE49-F238E27FC236}">
                <a16:creationId xmlns:a16="http://schemas.microsoft.com/office/drawing/2014/main" id="{F2115A35-5AA1-4E0A-B244-8971FFD93F8B}"/>
              </a:ext>
            </a:extLst>
          </xdr:cNvPr>
          <xdr:cNvCxnSpPr/>
        </xdr:nvCxnSpPr>
        <xdr:spPr>
          <a:xfrm flipH="1">
            <a:off x="5075898" y="57335773"/>
            <a:ext cx="75000" cy="714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432</xdr:row>
      <xdr:rowOff>138113</xdr:rowOff>
    </xdr:from>
    <xdr:to>
      <xdr:col>21</xdr:col>
      <xdr:colOff>119063</xdr:colOff>
      <xdr:row>435</xdr:row>
      <xdr:rowOff>0</xdr:rowOff>
    </xdr:to>
    <xdr:grpSp>
      <xdr:nvGrpSpPr>
        <xdr:cNvPr id="984" name="Group 983">
          <a:extLst>
            <a:ext uri="{FF2B5EF4-FFF2-40B4-BE49-F238E27FC236}">
              <a16:creationId xmlns:a16="http://schemas.microsoft.com/office/drawing/2014/main" id="{29302A16-2D3C-40B5-913A-9B955C8BAD0B}"/>
            </a:ext>
          </a:extLst>
        </xdr:cNvPr>
        <xdr:cNvGrpSpPr/>
      </xdr:nvGrpSpPr>
      <xdr:grpSpPr>
        <a:xfrm>
          <a:off x="3200400" y="64746188"/>
          <a:ext cx="319088" cy="290512"/>
          <a:chOff x="4819650" y="10625138"/>
          <a:chExt cx="319088" cy="290512"/>
        </a:xfrm>
      </xdr:grpSpPr>
      <xdr:sp macro="" textlink="">
        <xdr:nvSpPr>
          <xdr:cNvPr id="1069" name="Oval 1068">
            <a:extLst>
              <a:ext uri="{FF2B5EF4-FFF2-40B4-BE49-F238E27FC236}">
                <a16:creationId xmlns:a16="http://schemas.microsoft.com/office/drawing/2014/main" id="{CCCF9970-70BE-4045-5CA0-F456A3C49EE9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078" name="Straight Connector 1077">
            <a:extLst>
              <a:ext uri="{FF2B5EF4-FFF2-40B4-BE49-F238E27FC236}">
                <a16:creationId xmlns:a16="http://schemas.microsoft.com/office/drawing/2014/main" id="{FCE992C4-8ABC-AF0D-8AA8-5AA4BFCC98DA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79" name="Straight Connector 1078">
            <a:extLst>
              <a:ext uri="{FF2B5EF4-FFF2-40B4-BE49-F238E27FC236}">
                <a16:creationId xmlns:a16="http://schemas.microsoft.com/office/drawing/2014/main" id="{F9998E53-FB34-726D-8138-B79E96AFB6B1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431</xdr:row>
      <xdr:rowOff>76201</xdr:rowOff>
    </xdr:from>
    <xdr:to>
      <xdr:col>7</xdr:col>
      <xdr:colOff>57150</xdr:colOff>
      <xdr:row>434</xdr:row>
      <xdr:rowOff>71438</xdr:rowOff>
    </xdr:to>
    <xdr:grpSp>
      <xdr:nvGrpSpPr>
        <xdr:cNvPr id="1105" name="Group 1104">
          <a:extLst>
            <a:ext uri="{FF2B5EF4-FFF2-40B4-BE49-F238E27FC236}">
              <a16:creationId xmlns:a16="http://schemas.microsoft.com/office/drawing/2014/main" id="{B9FB00FE-00E7-467A-A3C0-07794368C939}"/>
            </a:ext>
          </a:extLst>
        </xdr:cNvPr>
        <xdr:cNvGrpSpPr/>
      </xdr:nvGrpSpPr>
      <xdr:grpSpPr>
        <a:xfrm>
          <a:off x="647700" y="64541401"/>
          <a:ext cx="542925" cy="423862"/>
          <a:chOff x="647700" y="9963151"/>
          <a:chExt cx="542925" cy="423862"/>
        </a:xfrm>
      </xdr:grpSpPr>
      <xdr:cxnSp macro="">
        <xdr:nvCxnSpPr>
          <xdr:cNvPr id="1112" name="Straight Connector 1111">
            <a:extLst>
              <a:ext uri="{FF2B5EF4-FFF2-40B4-BE49-F238E27FC236}">
                <a16:creationId xmlns:a16="http://schemas.microsoft.com/office/drawing/2014/main" id="{22803FE9-37EF-43B1-1708-91910D29F675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13" name="Straight Connector 1112">
            <a:extLst>
              <a:ext uri="{FF2B5EF4-FFF2-40B4-BE49-F238E27FC236}">
                <a16:creationId xmlns:a16="http://schemas.microsoft.com/office/drawing/2014/main" id="{A2C7C71E-F0B2-E9F8-1973-4979091C1E40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15" name="Arc 1114">
            <a:extLst>
              <a:ext uri="{FF2B5EF4-FFF2-40B4-BE49-F238E27FC236}">
                <a16:creationId xmlns:a16="http://schemas.microsoft.com/office/drawing/2014/main" id="{263C8732-59B2-BC1E-3AF8-DC1D2195D8FD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85723</xdr:colOff>
      <xdr:row>435</xdr:row>
      <xdr:rowOff>57147</xdr:rowOff>
    </xdr:from>
    <xdr:to>
      <xdr:col>52</xdr:col>
      <xdr:colOff>71456</xdr:colOff>
      <xdr:row>489</xdr:row>
      <xdr:rowOff>90499</xdr:rowOff>
    </xdr:to>
    <xdr:grpSp>
      <xdr:nvGrpSpPr>
        <xdr:cNvPr id="1764" name="Group 1763">
          <a:extLst>
            <a:ext uri="{FF2B5EF4-FFF2-40B4-BE49-F238E27FC236}">
              <a16:creationId xmlns:a16="http://schemas.microsoft.com/office/drawing/2014/main" id="{0522E5D0-9423-13A4-A244-B1F2C18C3364}"/>
            </a:ext>
          </a:extLst>
        </xdr:cNvPr>
        <xdr:cNvGrpSpPr/>
      </xdr:nvGrpSpPr>
      <xdr:grpSpPr>
        <a:xfrm>
          <a:off x="571498" y="65093847"/>
          <a:ext cx="7920058" cy="7748602"/>
          <a:chOff x="581023" y="63760347"/>
          <a:chExt cx="8075633" cy="7577152"/>
        </a:xfrm>
      </xdr:grpSpPr>
      <xdr:sp macro="" textlink="">
        <xdr:nvSpPr>
          <xdr:cNvPr id="1499" name="Freeform: Shape 1498">
            <a:extLst>
              <a:ext uri="{FF2B5EF4-FFF2-40B4-BE49-F238E27FC236}">
                <a16:creationId xmlns:a16="http://schemas.microsoft.com/office/drawing/2014/main" id="{4297466B-7520-C409-CFD7-B3FE5EC525ED}"/>
              </a:ext>
            </a:extLst>
          </xdr:cNvPr>
          <xdr:cNvSpPr/>
        </xdr:nvSpPr>
        <xdr:spPr>
          <a:xfrm>
            <a:off x="1462546" y="64543198"/>
            <a:ext cx="6326583" cy="6071508"/>
          </a:xfrm>
          <a:custGeom>
            <a:avLst/>
            <a:gdLst>
              <a:gd name="csX0" fmla="*/ 0 w 6200775"/>
              <a:gd name="csY0" fmla="*/ 0 h 6210300"/>
              <a:gd name="csX1" fmla="*/ 6200775 w 6200775"/>
              <a:gd name="csY1" fmla="*/ 0 h 6210300"/>
              <a:gd name="csX2" fmla="*/ 6200775 w 6200775"/>
              <a:gd name="csY2" fmla="*/ 2638425 h 6210300"/>
              <a:gd name="csX3" fmla="*/ 4657725 w 6200775"/>
              <a:gd name="csY3" fmla="*/ 2638425 h 6210300"/>
              <a:gd name="csX4" fmla="*/ 4657725 w 6200775"/>
              <a:gd name="csY4" fmla="*/ 6210300 h 6210300"/>
              <a:gd name="csX5" fmla="*/ 3105150 w 6200775"/>
              <a:gd name="csY5" fmla="*/ 6210300 h 6210300"/>
              <a:gd name="csX6" fmla="*/ 3105150 w 6200775"/>
              <a:gd name="csY6" fmla="*/ 4962525 h 6210300"/>
              <a:gd name="csX7" fmla="*/ 19050 w 6200775"/>
              <a:gd name="csY7" fmla="*/ 4962525 h 6210300"/>
              <a:gd name="csX8" fmla="*/ 0 w 6200775"/>
              <a:gd name="csY8" fmla="*/ 0 h 621030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</a:cxnLst>
            <a:rect l="l" t="t" r="r" b="b"/>
            <a:pathLst>
              <a:path w="6200775" h="6210300">
                <a:moveTo>
                  <a:pt x="0" y="0"/>
                </a:moveTo>
                <a:lnTo>
                  <a:pt x="6200775" y="0"/>
                </a:lnTo>
                <a:lnTo>
                  <a:pt x="6200775" y="2638425"/>
                </a:lnTo>
                <a:lnTo>
                  <a:pt x="4657725" y="2638425"/>
                </a:lnTo>
                <a:lnTo>
                  <a:pt x="4657725" y="6210300"/>
                </a:lnTo>
                <a:lnTo>
                  <a:pt x="3105150" y="6210300"/>
                </a:lnTo>
                <a:lnTo>
                  <a:pt x="3105150" y="4962525"/>
                </a:lnTo>
                <a:lnTo>
                  <a:pt x="19050" y="4962525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118" name="Picture 1117">
            <a:extLst>
              <a:ext uri="{FF2B5EF4-FFF2-40B4-BE49-F238E27FC236}">
                <a16:creationId xmlns:a16="http://schemas.microsoft.com/office/drawing/2014/main" id="{3A243A0A-5E78-2528-F431-CB9FFE8D1D2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170" t="16978" r="44910" b="13381"/>
          <a:stretch>
            <a:fillRect/>
          </a:stretch>
        </xdr:blipFill>
        <xdr:spPr bwMode="auto">
          <a:xfrm>
            <a:off x="1348594" y="64439298"/>
            <a:ext cx="6579459" cy="62956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122" name="Straight Connector 1121">
            <a:extLst>
              <a:ext uri="{FF2B5EF4-FFF2-40B4-BE49-F238E27FC236}">
                <a16:creationId xmlns:a16="http://schemas.microsoft.com/office/drawing/2014/main" id="{0506E4D0-F24E-8A8F-450A-862E23395B83}"/>
              </a:ext>
            </a:extLst>
          </xdr:cNvPr>
          <xdr:cNvCxnSpPr/>
        </xdr:nvCxnSpPr>
        <xdr:spPr>
          <a:xfrm>
            <a:off x="1387818" y="64124140"/>
            <a:ext cx="64713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6" name="Straight Connector 1125">
            <a:extLst>
              <a:ext uri="{FF2B5EF4-FFF2-40B4-BE49-F238E27FC236}">
                <a16:creationId xmlns:a16="http://schemas.microsoft.com/office/drawing/2014/main" id="{99722C49-88B6-D26A-55CE-0A0C68F474D4}"/>
              </a:ext>
            </a:extLst>
          </xdr:cNvPr>
          <xdr:cNvCxnSpPr/>
        </xdr:nvCxnSpPr>
        <xdr:spPr>
          <a:xfrm flipV="1">
            <a:off x="1476559" y="63760350"/>
            <a:ext cx="0" cy="73739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3" name="Straight Connector 1142">
            <a:extLst>
              <a:ext uri="{FF2B5EF4-FFF2-40B4-BE49-F238E27FC236}">
                <a16:creationId xmlns:a16="http://schemas.microsoft.com/office/drawing/2014/main" id="{7B9E2FFD-6CCB-27C7-7941-290871EF7477}"/>
              </a:ext>
            </a:extLst>
          </xdr:cNvPr>
          <xdr:cNvCxnSpPr/>
        </xdr:nvCxnSpPr>
        <xdr:spPr>
          <a:xfrm flipH="1">
            <a:off x="1434521" y="64083554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4" name="Straight Connector 1143">
            <a:extLst>
              <a:ext uri="{FF2B5EF4-FFF2-40B4-BE49-F238E27FC236}">
                <a16:creationId xmlns:a16="http://schemas.microsoft.com/office/drawing/2014/main" id="{F73764C9-B2D4-4C04-8DD3-95E51A12B829}"/>
              </a:ext>
            </a:extLst>
          </xdr:cNvPr>
          <xdr:cNvCxnSpPr/>
        </xdr:nvCxnSpPr>
        <xdr:spPr>
          <a:xfrm>
            <a:off x="1387818" y="63844768"/>
            <a:ext cx="648071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9" name="Straight Connector 1148">
            <a:extLst>
              <a:ext uri="{FF2B5EF4-FFF2-40B4-BE49-F238E27FC236}">
                <a16:creationId xmlns:a16="http://schemas.microsoft.com/office/drawing/2014/main" id="{EDF430E4-2C00-4C8A-91BD-0C9A9FF371E8}"/>
              </a:ext>
            </a:extLst>
          </xdr:cNvPr>
          <xdr:cNvCxnSpPr/>
        </xdr:nvCxnSpPr>
        <xdr:spPr>
          <a:xfrm flipH="1">
            <a:off x="1434521" y="63804182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3" name="Straight Connector 1152">
            <a:extLst>
              <a:ext uri="{FF2B5EF4-FFF2-40B4-BE49-F238E27FC236}">
                <a16:creationId xmlns:a16="http://schemas.microsoft.com/office/drawing/2014/main" id="{4E66505D-FE38-4E3C-8FA8-7F5A41B2380F}"/>
              </a:ext>
            </a:extLst>
          </xdr:cNvPr>
          <xdr:cNvCxnSpPr/>
        </xdr:nvCxnSpPr>
        <xdr:spPr>
          <a:xfrm flipV="1">
            <a:off x="3850218" y="64039711"/>
            <a:ext cx="0" cy="4726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60" name="Straight Connector 1159">
            <a:extLst>
              <a:ext uri="{FF2B5EF4-FFF2-40B4-BE49-F238E27FC236}">
                <a16:creationId xmlns:a16="http://schemas.microsoft.com/office/drawing/2014/main" id="{440CDCC8-71F8-4D0D-A065-867E125D4FF2}"/>
              </a:ext>
            </a:extLst>
          </xdr:cNvPr>
          <xdr:cNvCxnSpPr/>
        </xdr:nvCxnSpPr>
        <xdr:spPr>
          <a:xfrm flipH="1">
            <a:off x="3808181" y="64083543"/>
            <a:ext cx="84074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3" name="Straight Connector 1172">
            <a:extLst>
              <a:ext uri="{FF2B5EF4-FFF2-40B4-BE49-F238E27FC236}">
                <a16:creationId xmlns:a16="http://schemas.microsoft.com/office/drawing/2014/main" id="{D89D38DA-6289-4E9F-BE2B-66004FAC6E5B}"/>
              </a:ext>
            </a:extLst>
          </xdr:cNvPr>
          <xdr:cNvCxnSpPr/>
        </xdr:nvCxnSpPr>
        <xdr:spPr>
          <a:xfrm flipV="1">
            <a:off x="3850217" y="64603329"/>
            <a:ext cx="0" cy="205146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5" name="Straight Connector 1174">
            <a:extLst>
              <a:ext uri="{FF2B5EF4-FFF2-40B4-BE49-F238E27FC236}">
                <a16:creationId xmlns:a16="http://schemas.microsoft.com/office/drawing/2014/main" id="{7FD2120C-F19F-4AB9-BF33-85D6B90F3E4D}"/>
              </a:ext>
            </a:extLst>
          </xdr:cNvPr>
          <xdr:cNvCxnSpPr/>
        </xdr:nvCxnSpPr>
        <xdr:spPr>
          <a:xfrm flipV="1">
            <a:off x="4873479" y="64039715"/>
            <a:ext cx="0" cy="4726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7" name="Straight Connector 1176">
            <a:extLst>
              <a:ext uri="{FF2B5EF4-FFF2-40B4-BE49-F238E27FC236}">
                <a16:creationId xmlns:a16="http://schemas.microsoft.com/office/drawing/2014/main" id="{3CDD1B41-29CB-4182-93E1-B1299E61D0F9}"/>
              </a:ext>
            </a:extLst>
          </xdr:cNvPr>
          <xdr:cNvCxnSpPr/>
        </xdr:nvCxnSpPr>
        <xdr:spPr>
          <a:xfrm flipH="1">
            <a:off x="4831442" y="64083547"/>
            <a:ext cx="84074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9" name="Straight Connector 1178">
            <a:extLst>
              <a:ext uri="{FF2B5EF4-FFF2-40B4-BE49-F238E27FC236}">
                <a16:creationId xmlns:a16="http://schemas.microsoft.com/office/drawing/2014/main" id="{791DC72F-2A04-452E-A8CA-D889E177FCDE}"/>
              </a:ext>
            </a:extLst>
          </xdr:cNvPr>
          <xdr:cNvCxnSpPr/>
        </xdr:nvCxnSpPr>
        <xdr:spPr>
          <a:xfrm flipV="1">
            <a:off x="4873478" y="64603333"/>
            <a:ext cx="0" cy="117593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6" name="Straight Connector 1185">
            <a:extLst>
              <a:ext uri="{FF2B5EF4-FFF2-40B4-BE49-F238E27FC236}">
                <a16:creationId xmlns:a16="http://schemas.microsoft.com/office/drawing/2014/main" id="{75CF82C3-CCFC-4BD5-BB7F-79D0A77524F0}"/>
              </a:ext>
            </a:extLst>
          </xdr:cNvPr>
          <xdr:cNvCxnSpPr/>
        </xdr:nvCxnSpPr>
        <xdr:spPr>
          <a:xfrm flipV="1">
            <a:off x="6454362" y="64039707"/>
            <a:ext cx="0" cy="4726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88" name="Straight Connector 1187">
            <a:extLst>
              <a:ext uri="{FF2B5EF4-FFF2-40B4-BE49-F238E27FC236}">
                <a16:creationId xmlns:a16="http://schemas.microsoft.com/office/drawing/2014/main" id="{4A7ABEE2-FEBA-4665-B1F3-06BBEDD0CD5B}"/>
              </a:ext>
            </a:extLst>
          </xdr:cNvPr>
          <xdr:cNvCxnSpPr/>
        </xdr:nvCxnSpPr>
        <xdr:spPr>
          <a:xfrm flipH="1">
            <a:off x="6406036" y="64083539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2" name="Straight Connector 1191">
            <a:extLst>
              <a:ext uri="{FF2B5EF4-FFF2-40B4-BE49-F238E27FC236}">
                <a16:creationId xmlns:a16="http://schemas.microsoft.com/office/drawing/2014/main" id="{26D2B4CD-6771-4D52-BD5C-1F12E85B3D29}"/>
              </a:ext>
            </a:extLst>
          </xdr:cNvPr>
          <xdr:cNvCxnSpPr/>
        </xdr:nvCxnSpPr>
        <xdr:spPr>
          <a:xfrm flipV="1">
            <a:off x="6454361" y="64603325"/>
            <a:ext cx="0" cy="117593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3" name="Straight Connector 1192">
            <a:extLst>
              <a:ext uri="{FF2B5EF4-FFF2-40B4-BE49-F238E27FC236}">
                <a16:creationId xmlns:a16="http://schemas.microsoft.com/office/drawing/2014/main" id="{56B4C69D-7641-4D7E-B219-4209DEFB846E}"/>
              </a:ext>
            </a:extLst>
          </xdr:cNvPr>
          <xdr:cNvCxnSpPr/>
        </xdr:nvCxnSpPr>
        <xdr:spPr>
          <a:xfrm flipV="1">
            <a:off x="7798472" y="63760347"/>
            <a:ext cx="0" cy="73739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4" name="Straight Connector 1193">
            <a:extLst>
              <a:ext uri="{FF2B5EF4-FFF2-40B4-BE49-F238E27FC236}">
                <a16:creationId xmlns:a16="http://schemas.microsoft.com/office/drawing/2014/main" id="{74C8FA38-9D1E-41F2-9E44-EDB0CBEBAEA2}"/>
              </a:ext>
            </a:extLst>
          </xdr:cNvPr>
          <xdr:cNvCxnSpPr/>
        </xdr:nvCxnSpPr>
        <xdr:spPr>
          <a:xfrm flipH="1">
            <a:off x="7750146" y="64083551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5" name="Straight Connector 1194">
            <a:extLst>
              <a:ext uri="{FF2B5EF4-FFF2-40B4-BE49-F238E27FC236}">
                <a16:creationId xmlns:a16="http://schemas.microsoft.com/office/drawing/2014/main" id="{4370F21D-E4F4-402D-813C-3B8EA150F2B3}"/>
              </a:ext>
            </a:extLst>
          </xdr:cNvPr>
          <xdr:cNvCxnSpPr/>
        </xdr:nvCxnSpPr>
        <xdr:spPr>
          <a:xfrm flipH="1">
            <a:off x="7750146" y="63804179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4" name="Straight Connector 1203">
            <a:extLst>
              <a:ext uri="{FF2B5EF4-FFF2-40B4-BE49-F238E27FC236}">
                <a16:creationId xmlns:a16="http://schemas.microsoft.com/office/drawing/2014/main" id="{EC626962-04D8-6DA6-D02C-33CD801FE197}"/>
              </a:ext>
            </a:extLst>
          </xdr:cNvPr>
          <xdr:cNvCxnSpPr/>
        </xdr:nvCxnSpPr>
        <xdr:spPr>
          <a:xfrm>
            <a:off x="7845182" y="64543198"/>
            <a:ext cx="8114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7" name="Straight Connector 1206">
            <a:extLst>
              <a:ext uri="{FF2B5EF4-FFF2-40B4-BE49-F238E27FC236}">
                <a16:creationId xmlns:a16="http://schemas.microsoft.com/office/drawing/2014/main" id="{414B6BE1-87ED-DCEE-449E-84290FF7D322}"/>
              </a:ext>
            </a:extLst>
          </xdr:cNvPr>
          <xdr:cNvCxnSpPr/>
        </xdr:nvCxnSpPr>
        <xdr:spPr>
          <a:xfrm>
            <a:off x="8256388" y="64463649"/>
            <a:ext cx="0" cy="62420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8" name="Straight Connector 1207">
            <a:extLst>
              <a:ext uri="{FF2B5EF4-FFF2-40B4-BE49-F238E27FC236}">
                <a16:creationId xmlns:a16="http://schemas.microsoft.com/office/drawing/2014/main" id="{2FEFC0D2-B68F-4E40-96C4-28792EA18337}"/>
              </a:ext>
            </a:extLst>
          </xdr:cNvPr>
          <xdr:cNvCxnSpPr/>
        </xdr:nvCxnSpPr>
        <xdr:spPr>
          <a:xfrm flipH="1">
            <a:off x="8208061" y="64507480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1" name="Straight Connector 1210">
            <a:extLst>
              <a:ext uri="{FF2B5EF4-FFF2-40B4-BE49-F238E27FC236}">
                <a16:creationId xmlns:a16="http://schemas.microsoft.com/office/drawing/2014/main" id="{3052DA99-883A-4A1F-9478-A8CDC5013BB2}"/>
              </a:ext>
            </a:extLst>
          </xdr:cNvPr>
          <xdr:cNvCxnSpPr/>
        </xdr:nvCxnSpPr>
        <xdr:spPr>
          <a:xfrm>
            <a:off x="8586577" y="64458780"/>
            <a:ext cx="0" cy="62322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4" name="Straight Connector 1213">
            <a:extLst>
              <a:ext uri="{FF2B5EF4-FFF2-40B4-BE49-F238E27FC236}">
                <a16:creationId xmlns:a16="http://schemas.microsoft.com/office/drawing/2014/main" id="{1B1857E3-AD53-421D-9BFC-55DB4529CD42}"/>
              </a:ext>
            </a:extLst>
          </xdr:cNvPr>
          <xdr:cNvCxnSpPr/>
        </xdr:nvCxnSpPr>
        <xdr:spPr>
          <a:xfrm flipH="1">
            <a:off x="8538250" y="64502611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5" name="Straight Connector 1214">
            <a:extLst>
              <a:ext uri="{FF2B5EF4-FFF2-40B4-BE49-F238E27FC236}">
                <a16:creationId xmlns:a16="http://schemas.microsoft.com/office/drawing/2014/main" id="{DEDBBA06-958C-4193-9B27-C4826C28D186}"/>
              </a:ext>
            </a:extLst>
          </xdr:cNvPr>
          <xdr:cNvCxnSpPr/>
        </xdr:nvCxnSpPr>
        <xdr:spPr>
          <a:xfrm>
            <a:off x="7840518" y="67122554"/>
            <a:ext cx="8114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7" name="Straight Connector 1216">
            <a:extLst>
              <a:ext uri="{FF2B5EF4-FFF2-40B4-BE49-F238E27FC236}">
                <a16:creationId xmlns:a16="http://schemas.microsoft.com/office/drawing/2014/main" id="{C61950AC-3AF7-4266-8B89-DE754719FAAC}"/>
              </a:ext>
            </a:extLst>
          </xdr:cNvPr>
          <xdr:cNvCxnSpPr/>
        </xdr:nvCxnSpPr>
        <xdr:spPr>
          <a:xfrm flipH="1">
            <a:off x="8203396" y="67083589"/>
            <a:ext cx="90362" cy="8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8" name="Straight Connector 1217">
            <a:extLst>
              <a:ext uri="{FF2B5EF4-FFF2-40B4-BE49-F238E27FC236}">
                <a16:creationId xmlns:a16="http://schemas.microsoft.com/office/drawing/2014/main" id="{5F0B4E1C-0DA3-408B-87F3-ECB0228FC68E}"/>
              </a:ext>
            </a:extLst>
          </xdr:cNvPr>
          <xdr:cNvCxnSpPr/>
        </xdr:nvCxnSpPr>
        <xdr:spPr>
          <a:xfrm flipH="1">
            <a:off x="8533585" y="67078720"/>
            <a:ext cx="90362" cy="8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1" name="Straight Connector 1230">
            <a:extLst>
              <a:ext uri="{FF2B5EF4-FFF2-40B4-BE49-F238E27FC236}">
                <a16:creationId xmlns:a16="http://schemas.microsoft.com/office/drawing/2014/main" id="{7CE3C30A-7732-4052-A4C5-B31D50DD68C6}"/>
              </a:ext>
            </a:extLst>
          </xdr:cNvPr>
          <xdr:cNvCxnSpPr/>
        </xdr:nvCxnSpPr>
        <xdr:spPr>
          <a:xfrm>
            <a:off x="6240942" y="70614705"/>
            <a:ext cx="24157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2" name="Straight Connector 1231">
            <a:extLst>
              <a:ext uri="{FF2B5EF4-FFF2-40B4-BE49-F238E27FC236}">
                <a16:creationId xmlns:a16="http://schemas.microsoft.com/office/drawing/2014/main" id="{61052C89-8502-45DB-BF4F-CE9B9C3411DE}"/>
              </a:ext>
            </a:extLst>
          </xdr:cNvPr>
          <xdr:cNvCxnSpPr/>
        </xdr:nvCxnSpPr>
        <xdr:spPr>
          <a:xfrm flipH="1">
            <a:off x="8208078" y="70575740"/>
            <a:ext cx="90362" cy="8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4" name="Straight Connector 1233">
            <a:extLst>
              <a:ext uri="{FF2B5EF4-FFF2-40B4-BE49-F238E27FC236}">
                <a16:creationId xmlns:a16="http://schemas.microsoft.com/office/drawing/2014/main" id="{CC202CC2-7B4A-4617-8EB5-DC225A356806}"/>
              </a:ext>
            </a:extLst>
          </xdr:cNvPr>
          <xdr:cNvCxnSpPr/>
        </xdr:nvCxnSpPr>
        <xdr:spPr>
          <a:xfrm flipH="1">
            <a:off x="8538267" y="70570871"/>
            <a:ext cx="90362" cy="8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0" name="Straight Connector 1239">
            <a:extLst>
              <a:ext uri="{FF2B5EF4-FFF2-40B4-BE49-F238E27FC236}">
                <a16:creationId xmlns:a16="http://schemas.microsoft.com/office/drawing/2014/main" id="{080C46E3-A485-4538-AB8A-D0CA59E3B5AF}"/>
              </a:ext>
            </a:extLst>
          </xdr:cNvPr>
          <xdr:cNvCxnSpPr/>
        </xdr:nvCxnSpPr>
        <xdr:spPr>
          <a:xfrm>
            <a:off x="6259625" y="69851337"/>
            <a:ext cx="20668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2" name="Straight Connector 1241">
            <a:extLst>
              <a:ext uri="{FF2B5EF4-FFF2-40B4-BE49-F238E27FC236}">
                <a16:creationId xmlns:a16="http://schemas.microsoft.com/office/drawing/2014/main" id="{39B58B7D-AA0A-4867-93F0-1F69278AEE15}"/>
              </a:ext>
            </a:extLst>
          </xdr:cNvPr>
          <xdr:cNvCxnSpPr/>
        </xdr:nvCxnSpPr>
        <xdr:spPr>
          <a:xfrm flipH="1">
            <a:off x="8208084" y="69810678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1" name="Straight Connector 1250">
            <a:extLst>
              <a:ext uri="{FF2B5EF4-FFF2-40B4-BE49-F238E27FC236}">
                <a16:creationId xmlns:a16="http://schemas.microsoft.com/office/drawing/2014/main" id="{880D4BE8-A6FF-71B7-01F9-DFFA3D0D20C3}"/>
              </a:ext>
            </a:extLst>
          </xdr:cNvPr>
          <xdr:cNvCxnSpPr/>
        </xdr:nvCxnSpPr>
        <xdr:spPr>
          <a:xfrm>
            <a:off x="5496490" y="69851268"/>
            <a:ext cx="61834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3" name="Straight Connector 1252">
            <a:extLst>
              <a:ext uri="{FF2B5EF4-FFF2-40B4-BE49-F238E27FC236}">
                <a16:creationId xmlns:a16="http://schemas.microsoft.com/office/drawing/2014/main" id="{C8502EBA-D084-4498-BDEA-53E09A62B475}"/>
              </a:ext>
            </a:extLst>
          </xdr:cNvPr>
          <xdr:cNvCxnSpPr/>
        </xdr:nvCxnSpPr>
        <xdr:spPr>
          <a:xfrm>
            <a:off x="6259628" y="68639617"/>
            <a:ext cx="20668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7" name="Straight Connector 1256">
            <a:extLst>
              <a:ext uri="{FF2B5EF4-FFF2-40B4-BE49-F238E27FC236}">
                <a16:creationId xmlns:a16="http://schemas.microsoft.com/office/drawing/2014/main" id="{531E07CA-2F4A-41E5-AD00-CDEA840D3433}"/>
              </a:ext>
            </a:extLst>
          </xdr:cNvPr>
          <xdr:cNvCxnSpPr/>
        </xdr:nvCxnSpPr>
        <xdr:spPr>
          <a:xfrm flipH="1">
            <a:off x="8208087" y="68595783"/>
            <a:ext cx="90362" cy="8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0" name="Straight Connector 1259">
            <a:extLst>
              <a:ext uri="{FF2B5EF4-FFF2-40B4-BE49-F238E27FC236}">
                <a16:creationId xmlns:a16="http://schemas.microsoft.com/office/drawing/2014/main" id="{4BF88B3E-F329-4198-A5AF-55D43AACFB2F}"/>
              </a:ext>
            </a:extLst>
          </xdr:cNvPr>
          <xdr:cNvCxnSpPr/>
        </xdr:nvCxnSpPr>
        <xdr:spPr>
          <a:xfrm>
            <a:off x="5496493" y="68639620"/>
            <a:ext cx="61834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4" name="Straight Connector 1263">
            <a:extLst>
              <a:ext uri="{FF2B5EF4-FFF2-40B4-BE49-F238E27FC236}">
                <a16:creationId xmlns:a16="http://schemas.microsoft.com/office/drawing/2014/main" id="{FEBAE615-DAB1-578C-3906-EB9FA658D42A}"/>
              </a:ext>
            </a:extLst>
          </xdr:cNvPr>
          <xdr:cNvCxnSpPr/>
        </xdr:nvCxnSpPr>
        <xdr:spPr>
          <a:xfrm>
            <a:off x="581025" y="64543198"/>
            <a:ext cx="8675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7" name="Straight Connector 1266">
            <a:extLst>
              <a:ext uri="{FF2B5EF4-FFF2-40B4-BE49-F238E27FC236}">
                <a16:creationId xmlns:a16="http://schemas.microsoft.com/office/drawing/2014/main" id="{DA5C499A-2D53-CF77-AF48-656693CBB828}"/>
              </a:ext>
            </a:extLst>
          </xdr:cNvPr>
          <xdr:cNvCxnSpPr/>
        </xdr:nvCxnSpPr>
        <xdr:spPr>
          <a:xfrm>
            <a:off x="992235" y="64458780"/>
            <a:ext cx="0" cy="62241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9" name="Straight Connector 1308">
            <a:extLst>
              <a:ext uri="{FF2B5EF4-FFF2-40B4-BE49-F238E27FC236}">
                <a16:creationId xmlns:a16="http://schemas.microsoft.com/office/drawing/2014/main" id="{605F3099-E5FC-4FA2-BA8C-DF19CA719254}"/>
              </a:ext>
            </a:extLst>
          </xdr:cNvPr>
          <xdr:cNvCxnSpPr/>
        </xdr:nvCxnSpPr>
        <xdr:spPr>
          <a:xfrm flipH="1">
            <a:off x="939238" y="66778175"/>
            <a:ext cx="90362" cy="8449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0" name="Straight Connector 1309">
            <a:extLst>
              <a:ext uri="{FF2B5EF4-FFF2-40B4-BE49-F238E27FC236}">
                <a16:creationId xmlns:a16="http://schemas.microsoft.com/office/drawing/2014/main" id="{4979E99F-D5C1-4774-BC81-7FFFA92C40BA}"/>
              </a:ext>
            </a:extLst>
          </xdr:cNvPr>
          <xdr:cNvCxnSpPr/>
        </xdr:nvCxnSpPr>
        <xdr:spPr>
          <a:xfrm flipH="1">
            <a:off x="943909" y="64502612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11" name="Straight Connector 1310">
            <a:extLst>
              <a:ext uri="{FF2B5EF4-FFF2-40B4-BE49-F238E27FC236}">
                <a16:creationId xmlns:a16="http://schemas.microsoft.com/office/drawing/2014/main" id="{74B54E00-B84C-40C1-B98B-8D4FC27EEE5C}"/>
              </a:ext>
            </a:extLst>
          </xdr:cNvPr>
          <xdr:cNvCxnSpPr/>
        </xdr:nvCxnSpPr>
        <xdr:spPr>
          <a:xfrm>
            <a:off x="662046" y="64458780"/>
            <a:ext cx="0" cy="50140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6" name="Straight Connector 1345">
            <a:extLst>
              <a:ext uri="{FF2B5EF4-FFF2-40B4-BE49-F238E27FC236}">
                <a16:creationId xmlns:a16="http://schemas.microsoft.com/office/drawing/2014/main" id="{69C29FAD-DBA0-4952-989A-5631AEB75867}"/>
              </a:ext>
            </a:extLst>
          </xdr:cNvPr>
          <xdr:cNvCxnSpPr/>
        </xdr:nvCxnSpPr>
        <xdr:spPr>
          <a:xfrm flipH="1">
            <a:off x="613720" y="64502612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9" name="Straight Connector 1348">
            <a:extLst>
              <a:ext uri="{FF2B5EF4-FFF2-40B4-BE49-F238E27FC236}">
                <a16:creationId xmlns:a16="http://schemas.microsoft.com/office/drawing/2014/main" id="{13F2B531-834F-F888-498B-8F9C239616E2}"/>
              </a:ext>
            </a:extLst>
          </xdr:cNvPr>
          <xdr:cNvCxnSpPr/>
        </xdr:nvCxnSpPr>
        <xdr:spPr>
          <a:xfrm flipH="1">
            <a:off x="1548229" y="66813963"/>
            <a:ext cx="220694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2" name="Straight Connector 1351">
            <a:extLst>
              <a:ext uri="{FF2B5EF4-FFF2-40B4-BE49-F238E27FC236}">
                <a16:creationId xmlns:a16="http://schemas.microsoft.com/office/drawing/2014/main" id="{21412295-F3BA-1D7A-DD31-52542477F872}"/>
              </a:ext>
            </a:extLst>
          </xdr:cNvPr>
          <xdr:cNvCxnSpPr/>
        </xdr:nvCxnSpPr>
        <xdr:spPr>
          <a:xfrm>
            <a:off x="915885" y="66813962"/>
            <a:ext cx="5139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9" name="Straight Connector 1358">
            <a:extLst>
              <a:ext uri="{FF2B5EF4-FFF2-40B4-BE49-F238E27FC236}">
                <a16:creationId xmlns:a16="http://schemas.microsoft.com/office/drawing/2014/main" id="{7592F74A-EDAA-4CAC-9727-BBB927A07596}"/>
              </a:ext>
            </a:extLst>
          </xdr:cNvPr>
          <xdr:cNvCxnSpPr/>
        </xdr:nvCxnSpPr>
        <xdr:spPr>
          <a:xfrm flipH="1">
            <a:off x="939227" y="67088464"/>
            <a:ext cx="90362" cy="8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1" name="Straight Connector 1360">
            <a:extLst>
              <a:ext uri="{FF2B5EF4-FFF2-40B4-BE49-F238E27FC236}">
                <a16:creationId xmlns:a16="http://schemas.microsoft.com/office/drawing/2014/main" id="{66762A0C-EF71-442A-9C3B-E60369E3A5DF}"/>
              </a:ext>
            </a:extLst>
          </xdr:cNvPr>
          <xdr:cNvCxnSpPr/>
        </xdr:nvCxnSpPr>
        <xdr:spPr>
          <a:xfrm flipH="1">
            <a:off x="1548218" y="67127426"/>
            <a:ext cx="220694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3" name="Straight Connector 1362">
            <a:extLst>
              <a:ext uri="{FF2B5EF4-FFF2-40B4-BE49-F238E27FC236}">
                <a16:creationId xmlns:a16="http://schemas.microsoft.com/office/drawing/2014/main" id="{B62F675F-17C3-4677-B0F4-C92C94F7563E}"/>
              </a:ext>
            </a:extLst>
          </xdr:cNvPr>
          <xdr:cNvCxnSpPr/>
        </xdr:nvCxnSpPr>
        <xdr:spPr>
          <a:xfrm>
            <a:off x="915874" y="67127425"/>
            <a:ext cx="5139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0" name="Straight Connector 1369">
            <a:extLst>
              <a:ext uri="{FF2B5EF4-FFF2-40B4-BE49-F238E27FC236}">
                <a16:creationId xmlns:a16="http://schemas.microsoft.com/office/drawing/2014/main" id="{CCED8237-9C45-4D04-B5C2-5424DFB25626}"/>
              </a:ext>
            </a:extLst>
          </xdr:cNvPr>
          <xdr:cNvCxnSpPr/>
        </xdr:nvCxnSpPr>
        <xdr:spPr>
          <a:xfrm>
            <a:off x="581023" y="69401364"/>
            <a:ext cx="8675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1" name="Straight Connector 1370">
            <a:extLst>
              <a:ext uri="{FF2B5EF4-FFF2-40B4-BE49-F238E27FC236}">
                <a16:creationId xmlns:a16="http://schemas.microsoft.com/office/drawing/2014/main" id="{B8DEA5A1-73E1-47D3-B91D-DBC50F92EB92}"/>
              </a:ext>
            </a:extLst>
          </xdr:cNvPr>
          <xdr:cNvCxnSpPr/>
        </xdr:nvCxnSpPr>
        <xdr:spPr>
          <a:xfrm flipH="1">
            <a:off x="943907" y="69357532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2" name="Straight Connector 1371">
            <a:extLst>
              <a:ext uri="{FF2B5EF4-FFF2-40B4-BE49-F238E27FC236}">
                <a16:creationId xmlns:a16="http://schemas.microsoft.com/office/drawing/2014/main" id="{1D111DB4-2B35-47D8-8079-5DC86DF18F1B}"/>
              </a:ext>
            </a:extLst>
          </xdr:cNvPr>
          <xdr:cNvCxnSpPr/>
        </xdr:nvCxnSpPr>
        <xdr:spPr>
          <a:xfrm flipH="1">
            <a:off x="613718" y="69357532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6" name="Straight Connector 1375">
            <a:extLst>
              <a:ext uri="{FF2B5EF4-FFF2-40B4-BE49-F238E27FC236}">
                <a16:creationId xmlns:a16="http://schemas.microsoft.com/office/drawing/2014/main" id="{082556A2-D596-528E-A4A6-698F35AF08AA}"/>
              </a:ext>
            </a:extLst>
          </xdr:cNvPr>
          <xdr:cNvCxnSpPr/>
        </xdr:nvCxnSpPr>
        <xdr:spPr>
          <a:xfrm>
            <a:off x="1476558" y="69443646"/>
            <a:ext cx="0" cy="189384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9" name="Straight Connector 1378">
            <a:extLst>
              <a:ext uri="{FF2B5EF4-FFF2-40B4-BE49-F238E27FC236}">
                <a16:creationId xmlns:a16="http://schemas.microsoft.com/office/drawing/2014/main" id="{CD9860BA-86B4-0294-A310-5E7BAB1A44E5}"/>
              </a:ext>
            </a:extLst>
          </xdr:cNvPr>
          <xdr:cNvCxnSpPr/>
        </xdr:nvCxnSpPr>
        <xdr:spPr>
          <a:xfrm>
            <a:off x="1387816" y="70968755"/>
            <a:ext cx="64853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0" name="Straight Connector 1379">
            <a:extLst>
              <a:ext uri="{FF2B5EF4-FFF2-40B4-BE49-F238E27FC236}">
                <a16:creationId xmlns:a16="http://schemas.microsoft.com/office/drawing/2014/main" id="{8FE59BBA-68BA-4752-8481-36C404E9012E}"/>
              </a:ext>
            </a:extLst>
          </xdr:cNvPr>
          <xdr:cNvCxnSpPr/>
        </xdr:nvCxnSpPr>
        <xdr:spPr>
          <a:xfrm flipH="1">
            <a:off x="1434519" y="70928170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2" name="Straight Connector 1381">
            <a:extLst>
              <a:ext uri="{FF2B5EF4-FFF2-40B4-BE49-F238E27FC236}">
                <a16:creationId xmlns:a16="http://schemas.microsoft.com/office/drawing/2014/main" id="{49D1F25C-C578-459D-8D75-5F3E8DAAC745}"/>
              </a:ext>
            </a:extLst>
          </xdr:cNvPr>
          <xdr:cNvCxnSpPr/>
        </xdr:nvCxnSpPr>
        <xdr:spPr>
          <a:xfrm>
            <a:off x="1387816" y="71248128"/>
            <a:ext cx="49154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3" name="Straight Connector 1382">
            <a:extLst>
              <a:ext uri="{FF2B5EF4-FFF2-40B4-BE49-F238E27FC236}">
                <a16:creationId xmlns:a16="http://schemas.microsoft.com/office/drawing/2014/main" id="{02216077-DB4A-4FEC-B0EA-747990514B76}"/>
              </a:ext>
            </a:extLst>
          </xdr:cNvPr>
          <xdr:cNvCxnSpPr/>
        </xdr:nvCxnSpPr>
        <xdr:spPr>
          <a:xfrm flipH="1">
            <a:off x="1434519" y="71207543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4" name="Straight Connector 1383">
            <a:extLst>
              <a:ext uri="{FF2B5EF4-FFF2-40B4-BE49-F238E27FC236}">
                <a16:creationId xmlns:a16="http://schemas.microsoft.com/office/drawing/2014/main" id="{5603879D-01F1-4822-B78E-89B583AA99EC}"/>
              </a:ext>
            </a:extLst>
          </xdr:cNvPr>
          <xdr:cNvCxnSpPr/>
        </xdr:nvCxnSpPr>
        <xdr:spPr>
          <a:xfrm>
            <a:off x="4638323" y="70653668"/>
            <a:ext cx="0" cy="6838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5" name="Straight Connector 1384">
            <a:extLst>
              <a:ext uri="{FF2B5EF4-FFF2-40B4-BE49-F238E27FC236}">
                <a16:creationId xmlns:a16="http://schemas.microsoft.com/office/drawing/2014/main" id="{63C2DA04-A05D-42B1-86B4-E75F958D52CA}"/>
              </a:ext>
            </a:extLst>
          </xdr:cNvPr>
          <xdr:cNvCxnSpPr/>
        </xdr:nvCxnSpPr>
        <xdr:spPr>
          <a:xfrm flipH="1">
            <a:off x="4589996" y="70928176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7" name="Straight Connector 1386">
            <a:extLst>
              <a:ext uri="{FF2B5EF4-FFF2-40B4-BE49-F238E27FC236}">
                <a16:creationId xmlns:a16="http://schemas.microsoft.com/office/drawing/2014/main" id="{79D2B563-AD62-4260-91DF-02EAA049B7CC}"/>
              </a:ext>
            </a:extLst>
          </xdr:cNvPr>
          <xdr:cNvCxnSpPr/>
        </xdr:nvCxnSpPr>
        <xdr:spPr>
          <a:xfrm flipH="1">
            <a:off x="4589996" y="71207549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9" name="Straight Connector 1388">
            <a:extLst>
              <a:ext uri="{FF2B5EF4-FFF2-40B4-BE49-F238E27FC236}">
                <a16:creationId xmlns:a16="http://schemas.microsoft.com/office/drawing/2014/main" id="{1E08A071-EC89-459E-AA43-78C9001AFFE4}"/>
              </a:ext>
            </a:extLst>
          </xdr:cNvPr>
          <xdr:cNvCxnSpPr/>
        </xdr:nvCxnSpPr>
        <xdr:spPr>
          <a:xfrm>
            <a:off x="6212916" y="70653673"/>
            <a:ext cx="0" cy="6838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0" name="Straight Connector 1389">
            <a:extLst>
              <a:ext uri="{FF2B5EF4-FFF2-40B4-BE49-F238E27FC236}">
                <a16:creationId xmlns:a16="http://schemas.microsoft.com/office/drawing/2014/main" id="{A5435E8C-34E8-46FF-BD51-FD6685B0A6B5}"/>
              </a:ext>
            </a:extLst>
          </xdr:cNvPr>
          <xdr:cNvCxnSpPr/>
        </xdr:nvCxnSpPr>
        <xdr:spPr>
          <a:xfrm flipH="1">
            <a:off x="6170878" y="70928181"/>
            <a:ext cx="84074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1" name="Straight Connector 1390">
            <a:extLst>
              <a:ext uri="{FF2B5EF4-FFF2-40B4-BE49-F238E27FC236}">
                <a16:creationId xmlns:a16="http://schemas.microsoft.com/office/drawing/2014/main" id="{1555E612-CD18-464E-8EB9-53045459F98A}"/>
              </a:ext>
            </a:extLst>
          </xdr:cNvPr>
          <xdr:cNvCxnSpPr/>
        </xdr:nvCxnSpPr>
        <xdr:spPr>
          <a:xfrm flipH="1">
            <a:off x="6170878" y="71207555"/>
            <a:ext cx="84074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2" name="Straight Connector 1391">
            <a:extLst>
              <a:ext uri="{FF2B5EF4-FFF2-40B4-BE49-F238E27FC236}">
                <a16:creationId xmlns:a16="http://schemas.microsoft.com/office/drawing/2014/main" id="{F1E9D718-5629-439E-8738-682A0A39B502}"/>
              </a:ext>
            </a:extLst>
          </xdr:cNvPr>
          <xdr:cNvCxnSpPr/>
        </xdr:nvCxnSpPr>
        <xdr:spPr>
          <a:xfrm>
            <a:off x="3836205" y="69467996"/>
            <a:ext cx="0" cy="15901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3" name="Straight Connector 1392">
            <a:extLst>
              <a:ext uri="{FF2B5EF4-FFF2-40B4-BE49-F238E27FC236}">
                <a16:creationId xmlns:a16="http://schemas.microsoft.com/office/drawing/2014/main" id="{A11275F9-BA3C-4BBF-ABAF-9A08A35F6381}"/>
              </a:ext>
            </a:extLst>
          </xdr:cNvPr>
          <xdr:cNvCxnSpPr/>
        </xdr:nvCxnSpPr>
        <xdr:spPr>
          <a:xfrm flipH="1">
            <a:off x="3787878" y="70928177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6" name="Straight Connector 1395">
            <a:extLst>
              <a:ext uri="{FF2B5EF4-FFF2-40B4-BE49-F238E27FC236}">
                <a16:creationId xmlns:a16="http://schemas.microsoft.com/office/drawing/2014/main" id="{68230F2E-B9A7-4B28-057B-8120B971DA30}"/>
              </a:ext>
            </a:extLst>
          </xdr:cNvPr>
          <xdr:cNvCxnSpPr/>
        </xdr:nvCxnSpPr>
        <xdr:spPr>
          <a:xfrm>
            <a:off x="3850218" y="67325561"/>
            <a:ext cx="0" cy="201248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1" name="Straight Connector 1400">
            <a:extLst>
              <a:ext uri="{FF2B5EF4-FFF2-40B4-BE49-F238E27FC236}">
                <a16:creationId xmlns:a16="http://schemas.microsoft.com/office/drawing/2014/main" id="{F0C8EBA2-4739-3A5B-E7F6-5E16A222AA41}"/>
              </a:ext>
            </a:extLst>
          </xdr:cNvPr>
          <xdr:cNvCxnSpPr/>
        </xdr:nvCxnSpPr>
        <xdr:spPr>
          <a:xfrm>
            <a:off x="7798472" y="67176130"/>
            <a:ext cx="0" cy="13481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4" name="Straight Connector 1403">
            <a:extLst>
              <a:ext uri="{FF2B5EF4-FFF2-40B4-BE49-F238E27FC236}">
                <a16:creationId xmlns:a16="http://schemas.microsoft.com/office/drawing/2014/main" id="{B8D0EA2E-63D6-E3A8-EAA8-86DDFB40B87B}"/>
              </a:ext>
            </a:extLst>
          </xdr:cNvPr>
          <xdr:cNvCxnSpPr/>
        </xdr:nvCxnSpPr>
        <xdr:spPr>
          <a:xfrm>
            <a:off x="7798471" y="68722418"/>
            <a:ext cx="0" cy="9957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6" name="Straight Connector 1405">
            <a:extLst>
              <a:ext uri="{FF2B5EF4-FFF2-40B4-BE49-F238E27FC236}">
                <a16:creationId xmlns:a16="http://schemas.microsoft.com/office/drawing/2014/main" id="{3E046C51-1578-8C0F-7CFA-940934C411F1}"/>
              </a:ext>
            </a:extLst>
          </xdr:cNvPr>
          <xdr:cNvCxnSpPr/>
        </xdr:nvCxnSpPr>
        <xdr:spPr>
          <a:xfrm>
            <a:off x="7798470" y="69926025"/>
            <a:ext cx="0" cy="630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8" name="Straight Connector 1407">
            <a:extLst>
              <a:ext uri="{FF2B5EF4-FFF2-40B4-BE49-F238E27FC236}">
                <a16:creationId xmlns:a16="http://schemas.microsoft.com/office/drawing/2014/main" id="{C9AF71C5-8A60-3654-3C1A-0397CCEF5A10}"/>
              </a:ext>
            </a:extLst>
          </xdr:cNvPr>
          <xdr:cNvCxnSpPr/>
        </xdr:nvCxnSpPr>
        <xdr:spPr>
          <a:xfrm>
            <a:off x="7798472" y="70673156"/>
            <a:ext cx="0" cy="37034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1" name="Straight Connector 1410">
            <a:extLst>
              <a:ext uri="{FF2B5EF4-FFF2-40B4-BE49-F238E27FC236}">
                <a16:creationId xmlns:a16="http://schemas.microsoft.com/office/drawing/2014/main" id="{1BA94C37-3D7E-41B3-9266-9F81D2D7C7EF}"/>
              </a:ext>
            </a:extLst>
          </xdr:cNvPr>
          <xdr:cNvCxnSpPr/>
        </xdr:nvCxnSpPr>
        <xdr:spPr>
          <a:xfrm flipH="1">
            <a:off x="7750160" y="70928166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2" name="Straight Connector 1411">
            <a:extLst>
              <a:ext uri="{FF2B5EF4-FFF2-40B4-BE49-F238E27FC236}">
                <a16:creationId xmlns:a16="http://schemas.microsoft.com/office/drawing/2014/main" id="{29211133-CA12-42F2-93F9-720FEAFC2685}"/>
              </a:ext>
            </a:extLst>
          </xdr:cNvPr>
          <xdr:cNvCxnSpPr/>
        </xdr:nvCxnSpPr>
        <xdr:spPr>
          <a:xfrm>
            <a:off x="5424810" y="70658539"/>
            <a:ext cx="0" cy="39959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3" name="Straight Connector 1412">
            <a:extLst>
              <a:ext uri="{FF2B5EF4-FFF2-40B4-BE49-F238E27FC236}">
                <a16:creationId xmlns:a16="http://schemas.microsoft.com/office/drawing/2014/main" id="{99ACDC5F-47DB-46C4-92EB-6BF9A1CA3779}"/>
              </a:ext>
            </a:extLst>
          </xdr:cNvPr>
          <xdr:cNvCxnSpPr/>
        </xdr:nvCxnSpPr>
        <xdr:spPr>
          <a:xfrm flipH="1">
            <a:off x="5382772" y="70928187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6" name="Straight Connector 1415">
            <a:extLst>
              <a:ext uri="{FF2B5EF4-FFF2-40B4-BE49-F238E27FC236}">
                <a16:creationId xmlns:a16="http://schemas.microsoft.com/office/drawing/2014/main" id="{073A3C4D-3BCC-4E26-B617-93893D18FF89}"/>
              </a:ext>
            </a:extLst>
          </xdr:cNvPr>
          <xdr:cNvCxnSpPr/>
        </xdr:nvCxnSpPr>
        <xdr:spPr>
          <a:xfrm>
            <a:off x="911197" y="70614706"/>
            <a:ext cx="5093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7" name="Straight Connector 1416">
            <a:extLst>
              <a:ext uri="{FF2B5EF4-FFF2-40B4-BE49-F238E27FC236}">
                <a16:creationId xmlns:a16="http://schemas.microsoft.com/office/drawing/2014/main" id="{5B1FBF2E-A84D-4F11-A576-D08D08D9E9AD}"/>
              </a:ext>
            </a:extLst>
          </xdr:cNvPr>
          <xdr:cNvCxnSpPr/>
        </xdr:nvCxnSpPr>
        <xdr:spPr>
          <a:xfrm flipH="1">
            <a:off x="943892" y="70570873"/>
            <a:ext cx="90362" cy="876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1" name="Straight Connector 1420">
            <a:extLst>
              <a:ext uri="{FF2B5EF4-FFF2-40B4-BE49-F238E27FC236}">
                <a16:creationId xmlns:a16="http://schemas.microsoft.com/office/drawing/2014/main" id="{514AF7D4-E14C-9E0A-DC6A-DD3A57E586BB}"/>
              </a:ext>
            </a:extLst>
          </xdr:cNvPr>
          <xdr:cNvCxnSpPr/>
        </xdr:nvCxnSpPr>
        <xdr:spPr>
          <a:xfrm>
            <a:off x="1538899" y="70614706"/>
            <a:ext cx="220694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4" name="Straight Connector 1423">
            <a:extLst>
              <a:ext uri="{FF2B5EF4-FFF2-40B4-BE49-F238E27FC236}">
                <a16:creationId xmlns:a16="http://schemas.microsoft.com/office/drawing/2014/main" id="{5B966A54-0C5F-D9AA-0553-0D987D6D86E8}"/>
              </a:ext>
            </a:extLst>
          </xdr:cNvPr>
          <xdr:cNvCxnSpPr/>
        </xdr:nvCxnSpPr>
        <xdr:spPr>
          <a:xfrm>
            <a:off x="3938962" y="70614706"/>
            <a:ext cx="65104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6" name="Straight Connector 1425">
            <a:extLst>
              <a:ext uri="{FF2B5EF4-FFF2-40B4-BE49-F238E27FC236}">
                <a16:creationId xmlns:a16="http://schemas.microsoft.com/office/drawing/2014/main" id="{0EFB06BF-CD23-44EC-B1A7-9B26332E2F72}"/>
              </a:ext>
            </a:extLst>
          </xdr:cNvPr>
          <xdr:cNvCxnSpPr/>
        </xdr:nvCxnSpPr>
        <xdr:spPr>
          <a:xfrm>
            <a:off x="7845178" y="65831289"/>
            <a:ext cx="48595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7" name="Straight Connector 1426">
            <a:extLst>
              <a:ext uri="{FF2B5EF4-FFF2-40B4-BE49-F238E27FC236}">
                <a16:creationId xmlns:a16="http://schemas.microsoft.com/office/drawing/2014/main" id="{3CC8913F-AE9F-4D3B-8B8F-E617B03CCA61}"/>
              </a:ext>
            </a:extLst>
          </xdr:cNvPr>
          <xdr:cNvCxnSpPr/>
        </xdr:nvCxnSpPr>
        <xdr:spPr>
          <a:xfrm flipH="1">
            <a:off x="8212744" y="65793877"/>
            <a:ext cx="90362" cy="81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443" name="Group 1442">
            <a:extLst>
              <a:ext uri="{FF2B5EF4-FFF2-40B4-BE49-F238E27FC236}">
                <a16:creationId xmlns:a16="http://schemas.microsoft.com/office/drawing/2014/main" id="{534AFC82-1BFB-4773-BC4D-F44CBBF76DE9}"/>
              </a:ext>
            </a:extLst>
          </xdr:cNvPr>
          <xdr:cNvGrpSpPr/>
        </xdr:nvGrpSpPr>
        <xdr:grpSpPr>
          <a:xfrm>
            <a:off x="5396787" y="69636904"/>
            <a:ext cx="225785" cy="209186"/>
            <a:chOff x="10263188" y="252188663"/>
            <a:chExt cx="214312" cy="214312"/>
          </a:xfrm>
        </xdr:grpSpPr>
        <xdr:sp macro="" textlink="">
          <xdr:nvSpPr>
            <xdr:cNvPr id="1444" name="Oval 1443">
              <a:extLst>
                <a:ext uri="{FF2B5EF4-FFF2-40B4-BE49-F238E27FC236}">
                  <a16:creationId xmlns:a16="http://schemas.microsoft.com/office/drawing/2014/main" id="{081FB2E8-FD4E-8AF5-2AD5-B6924189D4C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45" name="Straight Connector 1444">
              <a:extLst>
                <a:ext uri="{FF2B5EF4-FFF2-40B4-BE49-F238E27FC236}">
                  <a16:creationId xmlns:a16="http://schemas.microsoft.com/office/drawing/2014/main" id="{5F825601-9CFD-4EFC-F3BA-76A75E4CB9B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46" name="Straight Connector 1445">
              <a:extLst>
                <a:ext uri="{FF2B5EF4-FFF2-40B4-BE49-F238E27FC236}">
                  <a16:creationId xmlns:a16="http://schemas.microsoft.com/office/drawing/2014/main" id="{19D1E45D-5766-4A08-B7CF-BD1A33EF2EC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47" name="Group 1446">
            <a:extLst>
              <a:ext uri="{FF2B5EF4-FFF2-40B4-BE49-F238E27FC236}">
                <a16:creationId xmlns:a16="http://schemas.microsoft.com/office/drawing/2014/main" id="{4EE62DD4-C118-4E8D-B1EE-92855A289AAB}"/>
              </a:ext>
            </a:extLst>
          </xdr:cNvPr>
          <xdr:cNvGrpSpPr/>
        </xdr:nvGrpSpPr>
        <xdr:grpSpPr>
          <a:xfrm>
            <a:off x="5322055" y="68379729"/>
            <a:ext cx="219496" cy="209186"/>
            <a:chOff x="10263188" y="252188663"/>
            <a:chExt cx="214312" cy="214312"/>
          </a:xfrm>
        </xdr:grpSpPr>
        <xdr:sp macro="" textlink="">
          <xdr:nvSpPr>
            <xdr:cNvPr id="1448" name="Oval 1447">
              <a:extLst>
                <a:ext uri="{FF2B5EF4-FFF2-40B4-BE49-F238E27FC236}">
                  <a16:creationId xmlns:a16="http://schemas.microsoft.com/office/drawing/2014/main" id="{794C9B92-B7F2-D7DD-F166-07A56361A1A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49" name="Straight Connector 1448">
              <a:extLst>
                <a:ext uri="{FF2B5EF4-FFF2-40B4-BE49-F238E27FC236}">
                  <a16:creationId xmlns:a16="http://schemas.microsoft.com/office/drawing/2014/main" id="{C5E50429-D672-D3C2-3F6C-4EEF6D485F9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0" name="Straight Connector 1449">
              <a:extLst>
                <a:ext uri="{FF2B5EF4-FFF2-40B4-BE49-F238E27FC236}">
                  <a16:creationId xmlns:a16="http://schemas.microsoft.com/office/drawing/2014/main" id="{E2CAE326-D255-089E-3595-EA875D24C71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51" name="Group 1450">
            <a:extLst>
              <a:ext uri="{FF2B5EF4-FFF2-40B4-BE49-F238E27FC236}">
                <a16:creationId xmlns:a16="http://schemas.microsoft.com/office/drawing/2014/main" id="{A31B1E6F-79FE-4FA5-8F4B-6BECAAFFF13E}"/>
              </a:ext>
            </a:extLst>
          </xdr:cNvPr>
          <xdr:cNvGrpSpPr/>
        </xdr:nvGrpSpPr>
        <xdr:grpSpPr>
          <a:xfrm>
            <a:off x="3826864" y="66593033"/>
            <a:ext cx="219496" cy="202764"/>
            <a:chOff x="10263188" y="252188663"/>
            <a:chExt cx="214312" cy="214312"/>
          </a:xfrm>
        </xdr:grpSpPr>
        <xdr:sp macro="" textlink="">
          <xdr:nvSpPr>
            <xdr:cNvPr id="1452" name="Oval 1451">
              <a:extLst>
                <a:ext uri="{FF2B5EF4-FFF2-40B4-BE49-F238E27FC236}">
                  <a16:creationId xmlns:a16="http://schemas.microsoft.com/office/drawing/2014/main" id="{790AFEDD-E502-9D2B-1350-33BA070E4CB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53" name="Straight Connector 1452">
              <a:extLst>
                <a:ext uri="{FF2B5EF4-FFF2-40B4-BE49-F238E27FC236}">
                  <a16:creationId xmlns:a16="http://schemas.microsoft.com/office/drawing/2014/main" id="{F74D2C27-0DDE-8049-C6CA-4883EDFC830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4" name="Straight Connector 1453">
              <a:extLst>
                <a:ext uri="{FF2B5EF4-FFF2-40B4-BE49-F238E27FC236}">
                  <a16:creationId xmlns:a16="http://schemas.microsoft.com/office/drawing/2014/main" id="{9990A29D-BEC3-A31E-42B4-CDE741D35AC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55" name="Group 1454">
            <a:extLst>
              <a:ext uri="{FF2B5EF4-FFF2-40B4-BE49-F238E27FC236}">
                <a16:creationId xmlns:a16="http://schemas.microsoft.com/office/drawing/2014/main" id="{FCF7C48F-CC71-456C-B7CF-8F641B68B649}"/>
              </a:ext>
            </a:extLst>
          </xdr:cNvPr>
          <xdr:cNvGrpSpPr/>
        </xdr:nvGrpSpPr>
        <xdr:grpSpPr>
          <a:xfrm>
            <a:off x="3873571" y="66934167"/>
            <a:ext cx="219496" cy="209186"/>
            <a:chOff x="10263188" y="252188663"/>
            <a:chExt cx="214312" cy="214312"/>
          </a:xfrm>
        </xdr:grpSpPr>
        <xdr:sp macro="" textlink="">
          <xdr:nvSpPr>
            <xdr:cNvPr id="1456" name="Oval 1455">
              <a:extLst>
                <a:ext uri="{FF2B5EF4-FFF2-40B4-BE49-F238E27FC236}">
                  <a16:creationId xmlns:a16="http://schemas.microsoft.com/office/drawing/2014/main" id="{A619C6D7-107C-8C7B-00B3-357136CEDDD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57" name="Straight Connector 1456">
              <a:extLst>
                <a:ext uri="{FF2B5EF4-FFF2-40B4-BE49-F238E27FC236}">
                  <a16:creationId xmlns:a16="http://schemas.microsoft.com/office/drawing/2014/main" id="{4C19B905-8406-14FF-D188-0958EEFD725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8" name="Straight Connector 1457">
              <a:extLst>
                <a:ext uri="{FF2B5EF4-FFF2-40B4-BE49-F238E27FC236}">
                  <a16:creationId xmlns:a16="http://schemas.microsoft.com/office/drawing/2014/main" id="{C6141BBC-9635-19F5-54B1-182CFDC4D50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59" name="Group 1458">
            <a:extLst>
              <a:ext uri="{FF2B5EF4-FFF2-40B4-BE49-F238E27FC236}">
                <a16:creationId xmlns:a16="http://schemas.microsoft.com/office/drawing/2014/main" id="{B4169C37-D4EF-4CFD-A0F0-9B7CE5F40610}"/>
              </a:ext>
            </a:extLst>
          </xdr:cNvPr>
          <xdr:cNvGrpSpPr/>
        </xdr:nvGrpSpPr>
        <xdr:grpSpPr>
          <a:xfrm>
            <a:off x="6250283" y="65595749"/>
            <a:ext cx="225785" cy="205939"/>
            <a:chOff x="10263188" y="252188663"/>
            <a:chExt cx="214312" cy="214312"/>
          </a:xfrm>
        </xdr:grpSpPr>
        <xdr:sp macro="" textlink="">
          <xdr:nvSpPr>
            <xdr:cNvPr id="1460" name="Oval 1459">
              <a:extLst>
                <a:ext uri="{FF2B5EF4-FFF2-40B4-BE49-F238E27FC236}">
                  <a16:creationId xmlns:a16="http://schemas.microsoft.com/office/drawing/2014/main" id="{986DEF80-E5CE-A045-BFBC-7FB323F81EF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61" name="Straight Connector 1460">
              <a:extLst>
                <a:ext uri="{FF2B5EF4-FFF2-40B4-BE49-F238E27FC236}">
                  <a16:creationId xmlns:a16="http://schemas.microsoft.com/office/drawing/2014/main" id="{FED91B91-056F-D8B7-B790-92D87B7E07B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62" name="Straight Connector 1461">
              <a:extLst>
                <a:ext uri="{FF2B5EF4-FFF2-40B4-BE49-F238E27FC236}">
                  <a16:creationId xmlns:a16="http://schemas.microsoft.com/office/drawing/2014/main" id="{544B32B8-D4F1-CC0B-1FCA-9F705298E33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63" name="Group 1462">
            <a:extLst>
              <a:ext uri="{FF2B5EF4-FFF2-40B4-BE49-F238E27FC236}">
                <a16:creationId xmlns:a16="http://schemas.microsoft.com/office/drawing/2014/main" id="{8DC13444-8ACF-45E8-99A2-E114F77D436F}"/>
              </a:ext>
            </a:extLst>
          </xdr:cNvPr>
          <xdr:cNvGrpSpPr/>
        </xdr:nvGrpSpPr>
        <xdr:grpSpPr>
          <a:xfrm>
            <a:off x="4652336" y="65576268"/>
            <a:ext cx="219496" cy="209186"/>
            <a:chOff x="10263188" y="252188663"/>
            <a:chExt cx="214312" cy="214312"/>
          </a:xfrm>
        </xdr:grpSpPr>
        <xdr:sp macro="" textlink="">
          <xdr:nvSpPr>
            <xdr:cNvPr id="1464" name="Oval 1463">
              <a:extLst>
                <a:ext uri="{FF2B5EF4-FFF2-40B4-BE49-F238E27FC236}">
                  <a16:creationId xmlns:a16="http://schemas.microsoft.com/office/drawing/2014/main" id="{21B157B5-AA74-F347-CB83-C708FD99F71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65" name="Straight Connector 1464">
              <a:extLst>
                <a:ext uri="{FF2B5EF4-FFF2-40B4-BE49-F238E27FC236}">
                  <a16:creationId xmlns:a16="http://schemas.microsoft.com/office/drawing/2014/main" id="{D9EC3E60-8552-4934-7330-6B6C06B1F3F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66" name="Straight Connector 1465">
              <a:extLst>
                <a:ext uri="{FF2B5EF4-FFF2-40B4-BE49-F238E27FC236}">
                  <a16:creationId xmlns:a16="http://schemas.microsoft.com/office/drawing/2014/main" id="{4759F707-A9D0-0FF4-B92F-CB19E1A9ECA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67" name="Group 1466">
            <a:extLst>
              <a:ext uri="{FF2B5EF4-FFF2-40B4-BE49-F238E27FC236}">
                <a16:creationId xmlns:a16="http://schemas.microsoft.com/office/drawing/2014/main" id="{B959D94F-A2ED-4B9A-ACD2-CF97727B2F05}"/>
              </a:ext>
            </a:extLst>
          </xdr:cNvPr>
          <xdr:cNvGrpSpPr/>
        </xdr:nvGrpSpPr>
        <xdr:grpSpPr>
          <a:xfrm>
            <a:off x="4331488" y="70634187"/>
            <a:ext cx="219496" cy="202764"/>
            <a:chOff x="10263188" y="252188663"/>
            <a:chExt cx="214312" cy="214312"/>
          </a:xfrm>
        </xdr:grpSpPr>
        <xdr:sp macro="" textlink="">
          <xdr:nvSpPr>
            <xdr:cNvPr id="1468" name="Oval 1467">
              <a:extLst>
                <a:ext uri="{FF2B5EF4-FFF2-40B4-BE49-F238E27FC236}">
                  <a16:creationId xmlns:a16="http://schemas.microsoft.com/office/drawing/2014/main" id="{E1EB9C33-EEA7-D873-10A4-008D3337BA7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69" name="Straight Connector 1468">
              <a:extLst>
                <a:ext uri="{FF2B5EF4-FFF2-40B4-BE49-F238E27FC236}">
                  <a16:creationId xmlns:a16="http://schemas.microsoft.com/office/drawing/2014/main" id="{34DC2510-F54C-55D6-7E0D-86D7237615E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70" name="Straight Connector 1469">
              <a:extLst>
                <a:ext uri="{FF2B5EF4-FFF2-40B4-BE49-F238E27FC236}">
                  <a16:creationId xmlns:a16="http://schemas.microsoft.com/office/drawing/2014/main" id="{957BD7DE-FDD9-1422-5A1A-95EC3B74316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71" name="Group 1470">
            <a:extLst>
              <a:ext uri="{FF2B5EF4-FFF2-40B4-BE49-F238E27FC236}">
                <a16:creationId xmlns:a16="http://schemas.microsoft.com/office/drawing/2014/main" id="{F43AC63E-30BD-4AD1-9624-3C0696E2C5F6}"/>
              </a:ext>
            </a:extLst>
          </xdr:cNvPr>
          <xdr:cNvGrpSpPr/>
        </xdr:nvGrpSpPr>
        <xdr:grpSpPr>
          <a:xfrm>
            <a:off x="6275255" y="70643927"/>
            <a:ext cx="219496" cy="202764"/>
            <a:chOff x="10263188" y="252188663"/>
            <a:chExt cx="214312" cy="214312"/>
          </a:xfrm>
        </xdr:grpSpPr>
        <xdr:sp macro="" textlink="">
          <xdr:nvSpPr>
            <xdr:cNvPr id="1472" name="Oval 1471">
              <a:extLst>
                <a:ext uri="{FF2B5EF4-FFF2-40B4-BE49-F238E27FC236}">
                  <a16:creationId xmlns:a16="http://schemas.microsoft.com/office/drawing/2014/main" id="{495A4A08-9F16-7B01-574F-2F89CCDE89F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73" name="Straight Connector 1472">
              <a:extLst>
                <a:ext uri="{FF2B5EF4-FFF2-40B4-BE49-F238E27FC236}">
                  <a16:creationId xmlns:a16="http://schemas.microsoft.com/office/drawing/2014/main" id="{3DF0543C-2F45-C9D1-78BB-097FA9B200A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74" name="Straight Connector 1473">
              <a:extLst>
                <a:ext uri="{FF2B5EF4-FFF2-40B4-BE49-F238E27FC236}">
                  <a16:creationId xmlns:a16="http://schemas.microsoft.com/office/drawing/2014/main" id="{4E4533E8-BE15-A59B-2F2A-3DA8A0CB028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75" name="Group 1474">
            <a:extLst>
              <a:ext uri="{FF2B5EF4-FFF2-40B4-BE49-F238E27FC236}">
                <a16:creationId xmlns:a16="http://schemas.microsoft.com/office/drawing/2014/main" id="{86321653-DA92-4AC6-8737-9E545AEA4A61}"/>
              </a:ext>
            </a:extLst>
          </xdr:cNvPr>
          <xdr:cNvGrpSpPr/>
        </xdr:nvGrpSpPr>
        <xdr:grpSpPr>
          <a:xfrm>
            <a:off x="4322147" y="69415975"/>
            <a:ext cx="219496" cy="202764"/>
            <a:chOff x="10263188" y="252188663"/>
            <a:chExt cx="214312" cy="214312"/>
          </a:xfrm>
        </xdr:grpSpPr>
        <xdr:sp macro="" textlink="">
          <xdr:nvSpPr>
            <xdr:cNvPr id="1476" name="Oval 1475">
              <a:extLst>
                <a:ext uri="{FF2B5EF4-FFF2-40B4-BE49-F238E27FC236}">
                  <a16:creationId xmlns:a16="http://schemas.microsoft.com/office/drawing/2014/main" id="{1773F7F7-2D83-5E47-429C-619A30427FA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77" name="Straight Connector 1476">
              <a:extLst>
                <a:ext uri="{FF2B5EF4-FFF2-40B4-BE49-F238E27FC236}">
                  <a16:creationId xmlns:a16="http://schemas.microsoft.com/office/drawing/2014/main" id="{B5CFB726-5765-C7F0-58DB-2362985CAC7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78" name="Straight Connector 1477">
              <a:extLst>
                <a:ext uri="{FF2B5EF4-FFF2-40B4-BE49-F238E27FC236}">
                  <a16:creationId xmlns:a16="http://schemas.microsoft.com/office/drawing/2014/main" id="{306124BD-5973-AB5E-4455-F466DB0F5D9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79" name="Group 1478">
            <a:extLst>
              <a:ext uri="{FF2B5EF4-FFF2-40B4-BE49-F238E27FC236}">
                <a16:creationId xmlns:a16="http://schemas.microsoft.com/office/drawing/2014/main" id="{053D3BB0-CD15-469A-8985-4B733B615A0E}"/>
              </a:ext>
            </a:extLst>
          </xdr:cNvPr>
          <xdr:cNvGrpSpPr/>
        </xdr:nvGrpSpPr>
        <xdr:grpSpPr>
          <a:xfrm>
            <a:off x="1166670" y="69386753"/>
            <a:ext cx="219496" cy="202764"/>
            <a:chOff x="10263188" y="252188663"/>
            <a:chExt cx="214312" cy="214312"/>
          </a:xfrm>
        </xdr:grpSpPr>
        <xdr:sp macro="" textlink="">
          <xdr:nvSpPr>
            <xdr:cNvPr id="1480" name="Oval 1479">
              <a:extLst>
                <a:ext uri="{FF2B5EF4-FFF2-40B4-BE49-F238E27FC236}">
                  <a16:creationId xmlns:a16="http://schemas.microsoft.com/office/drawing/2014/main" id="{76488A08-842F-8954-C0B6-C59EA98951C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81" name="Straight Connector 1480">
              <a:extLst>
                <a:ext uri="{FF2B5EF4-FFF2-40B4-BE49-F238E27FC236}">
                  <a16:creationId xmlns:a16="http://schemas.microsoft.com/office/drawing/2014/main" id="{65E6CABE-4630-3BBA-6B9D-72812722363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82" name="Straight Connector 1481">
              <a:extLst>
                <a:ext uri="{FF2B5EF4-FFF2-40B4-BE49-F238E27FC236}">
                  <a16:creationId xmlns:a16="http://schemas.microsoft.com/office/drawing/2014/main" id="{6E77B556-E2E2-D5E7-F7D7-FE7402F66B5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83" name="Group 1482">
            <a:extLst>
              <a:ext uri="{FF2B5EF4-FFF2-40B4-BE49-F238E27FC236}">
                <a16:creationId xmlns:a16="http://schemas.microsoft.com/office/drawing/2014/main" id="{C18A48DE-27CE-4753-9E99-D55D113B2DA4}"/>
              </a:ext>
            </a:extLst>
          </xdr:cNvPr>
          <xdr:cNvGrpSpPr/>
        </xdr:nvGrpSpPr>
        <xdr:grpSpPr>
          <a:xfrm>
            <a:off x="6293938" y="67233020"/>
            <a:ext cx="219496" cy="209186"/>
            <a:chOff x="10263188" y="252188663"/>
            <a:chExt cx="214312" cy="214312"/>
          </a:xfrm>
        </xdr:grpSpPr>
        <xdr:sp macro="" textlink="">
          <xdr:nvSpPr>
            <xdr:cNvPr id="1484" name="Oval 1483">
              <a:extLst>
                <a:ext uri="{FF2B5EF4-FFF2-40B4-BE49-F238E27FC236}">
                  <a16:creationId xmlns:a16="http://schemas.microsoft.com/office/drawing/2014/main" id="{1A18012C-F749-D7C1-BCF3-F4B7E327F05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85" name="Straight Connector 1484">
              <a:extLst>
                <a:ext uri="{FF2B5EF4-FFF2-40B4-BE49-F238E27FC236}">
                  <a16:creationId xmlns:a16="http://schemas.microsoft.com/office/drawing/2014/main" id="{A15CDDC5-4132-0F34-048B-D2AA14641EF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86" name="Straight Connector 1485">
              <a:extLst>
                <a:ext uri="{FF2B5EF4-FFF2-40B4-BE49-F238E27FC236}">
                  <a16:creationId xmlns:a16="http://schemas.microsoft.com/office/drawing/2014/main" id="{D2534DE4-0980-0170-8595-C1381EF18B8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87" name="Group 1486">
            <a:extLst>
              <a:ext uri="{FF2B5EF4-FFF2-40B4-BE49-F238E27FC236}">
                <a16:creationId xmlns:a16="http://schemas.microsoft.com/office/drawing/2014/main" id="{2FF47490-EA56-466A-B445-2F2B9D7473CB}"/>
              </a:ext>
            </a:extLst>
          </xdr:cNvPr>
          <xdr:cNvGrpSpPr/>
        </xdr:nvGrpSpPr>
        <xdr:grpSpPr>
          <a:xfrm>
            <a:off x="7854520" y="67021831"/>
            <a:ext cx="219496" cy="202764"/>
            <a:chOff x="10263188" y="252188663"/>
            <a:chExt cx="214312" cy="214312"/>
          </a:xfrm>
        </xdr:grpSpPr>
        <xdr:sp macro="" textlink="">
          <xdr:nvSpPr>
            <xdr:cNvPr id="1488" name="Oval 1487">
              <a:extLst>
                <a:ext uri="{FF2B5EF4-FFF2-40B4-BE49-F238E27FC236}">
                  <a16:creationId xmlns:a16="http://schemas.microsoft.com/office/drawing/2014/main" id="{8CFE0FA4-D3B0-E256-4A15-050DC4ACC4E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89" name="Straight Connector 1488">
              <a:extLst>
                <a:ext uri="{FF2B5EF4-FFF2-40B4-BE49-F238E27FC236}">
                  <a16:creationId xmlns:a16="http://schemas.microsoft.com/office/drawing/2014/main" id="{57531B4F-D73B-8069-EDB2-12C70F4F048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0" name="Straight Connector 1489">
              <a:extLst>
                <a:ext uri="{FF2B5EF4-FFF2-40B4-BE49-F238E27FC236}">
                  <a16:creationId xmlns:a16="http://schemas.microsoft.com/office/drawing/2014/main" id="{6B1913F2-86D0-B626-7ED9-581563F0E72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91" name="Group 1490">
            <a:extLst>
              <a:ext uri="{FF2B5EF4-FFF2-40B4-BE49-F238E27FC236}">
                <a16:creationId xmlns:a16="http://schemas.microsoft.com/office/drawing/2014/main" id="{F60F9C39-7340-4219-A3F2-6D509F7F9E79}"/>
              </a:ext>
            </a:extLst>
          </xdr:cNvPr>
          <xdr:cNvGrpSpPr/>
        </xdr:nvGrpSpPr>
        <xdr:grpSpPr>
          <a:xfrm>
            <a:off x="1166670" y="64377537"/>
            <a:ext cx="219496" cy="202764"/>
            <a:chOff x="10263188" y="252188663"/>
            <a:chExt cx="214312" cy="214312"/>
          </a:xfrm>
        </xdr:grpSpPr>
        <xdr:sp macro="" textlink="">
          <xdr:nvSpPr>
            <xdr:cNvPr id="1492" name="Oval 1491">
              <a:extLst>
                <a:ext uri="{FF2B5EF4-FFF2-40B4-BE49-F238E27FC236}">
                  <a16:creationId xmlns:a16="http://schemas.microsoft.com/office/drawing/2014/main" id="{C7F90792-3EA3-C7DE-9B99-17373951E06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93" name="Straight Connector 1492">
              <a:extLst>
                <a:ext uri="{FF2B5EF4-FFF2-40B4-BE49-F238E27FC236}">
                  <a16:creationId xmlns:a16="http://schemas.microsoft.com/office/drawing/2014/main" id="{C38313A0-F151-64B1-FA32-A871DAFA026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4" name="Straight Connector 1493">
              <a:extLst>
                <a:ext uri="{FF2B5EF4-FFF2-40B4-BE49-F238E27FC236}">
                  <a16:creationId xmlns:a16="http://schemas.microsoft.com/office/drawing/2014/main" id="{5BF234F3-B039-980E-E2C3-8217616A9C3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95" name="Group 1494">
            <a:extLst>
              <a:ext uri="{FF2B5EF4-FFF2-40B4-BE49-F238E27FC236}">
                <a16:creationId xmlns:a16="http://schemas.microsoft.com/office/drawing/2014/main" id="{0AC52CEE-F4BC-40E5-82CF-54F00C28ABCD}"/>
              </a:ext>
            </a:extLst>
          </xdr:cNvPr>
          <xdr:cNvGrpSpPr/>
        </xdr:nvGrpSpPr>
        <xdr:grpSpPr>
          <a:xfrm>
            <a:off x="7873203" y="64328835"/>
            <a:ext cx="225785" cy="209186"/>
            <a:chOff x="10263188" y="252188663"/>
            <a:chExt cx="214312" cy="214312"/>
          </a:xfrm>
        </xdr:grpSpPr>
        <xdr:sp macro="" textlink="">
          <xdr:nvSpPr>
            <xdr:cNvPr id="1496" name="Oval 1495">
              <a:extLst>
                <a:ext uri="{FF2B5EF4-FFF2-40B4-BE49-F238E27FC236}">
                  <a16:creationId xmlns:a16="http://schemas.microsoft.com/office/drawing/2014/main" id="{2B3DD5E0-6ECA-A588-7DB1-A2CEB4D3439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497" name="Straight Connector 1496">
              <a:extLst>
                <a:ext uri="{FF2B5EF4-FFF2-40B4-BE49-F238E27FC236}">
                  <a16:creationId xmlns:a16="http://schemas.microsoft.com/office/drawing/2014/main" id="{5FBCFBE5-C636-9824-FE40-C95475B042F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8" name="Straight Connector 1497">
              <a:extLst>
                <a:ext uri="{FF2B5EF4-FFF2-40B4-BE49-F238E27FC236}">
                  <a16:creationId xmlns:a16="http://schemas.microsoft.com/office/drawing/2014/main" id="{745C6475-CBA4-CE4F-A24C-989A7741885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494</xdr:row>
      <xdr:rowOff>138113</xdr:rowOff>
    </xdr:from>
    <xdr:to>
      <xdr:col>21</xdr:col>
      <xdr:colOff>119063</xdr:colOff>
      <xdr:row>497</xdr:row>
      <xdr:rowOff>0</xdr:rowOff>
    </xdr:to>
    <xdr:grpSp>
      <xdr:nvGrpSpPr>
        <xdr:cNvPr id="1504" name="Group 1503">
          <a:extLst>
            <a:ext uri="{FF2B5EF4-FFF2-40B4-BE49-F238E27FC236}">
              <a16:creationId xmlns:a16="http://schemas.microsoft.com/office/drawing/2014/main" id="{671B4BC2-F923-4011-8ED8-96EBF9AED309}"/>
            </a:ext>
          </a:extLst>
        </xdr:cNvPr>
        <xdr:cNvGrpSpPr/>
      </xdr:nvGrpSpPr>
      <xdr:grpSpPr>
        <a:xfrm>
          <a:off x="3200400" y="73966388"/>
          <a:ext cx="319088" cy="290512"/>
          <a:chOff x="4819650" y="10625138"/>
          <a:chExt cx="319088" cy="290512"/>
        </a:xfrm>
      </xdr:grpSpPr>
      <xdr:sp macro="" textlink="">
        <xdr:nvSpPr>
          <xdr:cNvPr id="1505" name="Oval 1504">
            <a:extLst>
              <a:ext uri="{FF2B5EF4-FFF2-40B4-BE49-F238E27FC236}">
                <a16:creationId xmlns:a16="http://schemas.microsoft.com/office/drawing/2014/main" id="{1AD93190-64F1-B2E6-36AC-C3424B3FF00C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506" name="Straight Connector 1505">
            <a:extLst>
              <a:ext uri="{FF2B5EF4-FFF2-40B4-BE49-F238E27FC236}">
                <a16:creationId xmlns:a16="http://schemas.microsoft.com/office/drawing/2014/main" id="{E4B75242-EF16-C07F-E3A1-CA9D59EAA46E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7" name="Straight Connector 1506">
            <a:extLst>
              <a:ext uri="{FF2B5EF4-FFF2-40B4-BE49-F238E27FC236}">
                <a16:creationId xmlns:a16="http://schemas.microsoft.com/office/drawing/2014/main" id="{57E975D5-AC7E-3284-835A-04217343AED4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493</xdr:row>
      <xdr:rowOff>76201</xdr:rowOff>
    </xdr:from>
    <xdr:to>
      <xdr:col>7</xdr:col>
      <xdr:colOff>57150</xdr:colOff>
      <xdr:row>496</xdr:row>
      <xdr:rowOff>71438</xdr:rowOff>
    </xdr:to>
    <xdr:grpSp>
      <xdr:nvGrpSpPr>
        <xdr:cNvPr id="1508" name="Group 1507">
          <a:extLst>
            <a:ext uri="{FF2B5EF4-FFF2-40B4-BE49-F238E27FC236}">
              <a16:creationId xmlns:a16="http://schemas.microsoft.com/office/drawing/2014/main" id="{084D0134-423A-47EF-8F27-010CDD9301AB}"/>
            </a:ext>
          </a:extLst>
        </xdr:cNvPr>
        <xdr:cNvGrpSpPr/>
      </xdr:nvGrpSpPr>
      <xdr:grpSpPr>
        <a:xfrm>
          <a:off x="647700" y="73761601"/>
          <a:ext cx="542925" cy="423862"/>
          <a:chOff x="647700" y="9963151"/>
          <a:chExt cx="542925" cy="423862"/>
        </a:xfrm>
      </xdr:grpSpPr>
      <xdr:cxnSp macro="">
        <xdr:nvCxnSpPr>
          <xdr:cNvPr id="1509" name="Straight Connector 1508">
            <a:extLst>
              <a:ext uri="{FF2B5EF4-FFF2-40B4-BE49-F238E27FC236}">
                <a16:creationId xmlns:a16="http://schemas.microsoft.com/office/drawing/2014/main" id="{1CAF2400-646D-35EC-1701-9C3485CFFCE6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0" name="Straight Connector 1509">
            <a:extLst>
              <a:ext uri="{FF2B5EF4-FFF2-40B4-BE49-F238E27FC236}">
                <a16:creationId xmlns:a16="http://schemas.microsoft.com/office/drawing/2014/main" id="{F0B30B28-903B-3F5A-168F-BAAFD454F0D3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11" name="Arc 1510">
            <a:extLst>
              <a:ext uri="{FF2B5EF4-FFF2-40B4-BE49-F238E27FC236}">
                <a16:creationId xmlns:a16="http://schemas.microsoft.com/office/drawing/2014/main" id="{1E5B6C2A-09C2-7308-DE75-8D99E675DA39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85705</xdr:colOff>
      <xdr:row>497</xdr:row>
      <xdr:rowOff>52382</xdr:rowOff>
    </xdr:from>
    <xdr:to>
      <xdr:col>52</xdr:col>
      <xdr:colOff>80963</xdr:colOff>
      <xdr:row>555</xdr:row>
      <xdr:rowOff>90489</xdr:rowOff>
    </xdr:to>
    <xdr:grpSp>
      <xdr:nvGrpSpPr>
        <xdr:cNvPr id="1905" name="Group 1904">
          <a:extLst>
            <a:ext uri="{FF2B5EF4-FFF2-40B4-BE49-F238E27FC236}">
              <a16:creationId xmlns:a16="http://schemas.microsoft.com/office/drawing/2014/main" id="{641EF26E-2AA1-0534-D8F6-BA216CC78B21}"/>
            </a:ext>
          </a:extLst>
        </xdr:cNvPr>
        <xdr:cNvGrpSpPr/>
      </xdr:nvGrpSpPr>
      <xdr:grpSpPr>
        <a:xfrm>
          <a:off x="409555" y="74309282"/>
          <a:ext cx="8091508" cy="8324857"/>
          <a:chOff x="415905" y="72785282"/>
          <a:chExt cx="8250258" cy="8140707"/>
        </a:xfrm>
      </xdr:grpSpPr>
      <xdr:sp macro="" textlink="">
        <xdr:nvSpPr>
          <xdr:cNvPr id="1762" name="Freeform: Shape 1761">
            <a:extLst>
              <a:ext uri="{FF2B5EF4-FFF2-40B4-BE49-F238E27FC236}">
                <a16:creationId xmlns:a16="http://schemas.microsoft.com/office/drawing/2014/main" id="{297B739C-D478-78FF-0DDD-991C58CBDD12}"/>
              </a:ext>
            </a:extLst>
          </xdr:cNvPr>
          <xdr:cNvSpPr/>
        </xdr:nvSpPr>
        <xdr:spPr>
          <a:xfrm>
            <a:off x="1166682" y="73439881"/>
            <a:ext cx="6659977" cy="6782810"/>
          </a:xfrm>
          <a:custGeom>
            <a:avLst/>
            <a:gdLst>
              <a:gd name="csX0" fmla="*/ 1857375 w 6534150"/>
              <a:gd name="csY0" fmla="*/ 0 h 6934200"/>
              <a:gd name="csX1" fmla="*/ 4676775 w 6534150"/>
              <a:gd name="csY1" fmla="*/ 0 h 6934200"/>
              <a:gd name="csX2" fmla="*/ 4676775 w 6534150"/>
              <a:gd name="csY2" fmla="*/ 2228850 h 6934200"/>
              <a:gd name="csX3" fmla="*/ 6534150 w 6534150"/>
              <a:gd name="csY3" fmla="*/ 2228850 h 6934200"/>
              <a:gd name="csX4" fmla="*/ 6534150 w 6534150"/>
              <a:gd name="csY4" fmla="*/ 4667250 h 6934200"/>
              <a:gd name="csX5" fmla="*/ 4657725 w 6534150"/>
              <a:gd name="csY5" fmla="*/ 4667250 h 6934200"/>
              <a:gd name="csX6" fmla="*/ 4657725 w 6534150"/>
              <a:gd name="csY6" fmla="*/ 5810250 h 6934200"/>
              <a:gd name="csX7" fmla="*/ 3733800 w 6534150"/>
              <a:gd name="csY7" fmla="*/ 5810250 h 6934200"/>
              <a:gd name="csX8" fmla="*/ 3733800 w 6534150"/>
              <a:gd name="csY8" fmla="*/ 6934200 h 6934200"/>
              <a:gd name="csX9" fmla="*/ 1866900 w 6534150"/>
              <a:gd name="csY9" fmla="*/ 6934200 h 6934200"/>
              <a:gd name="csX10" fmla="*/ 1866900 w 6534150"/>
              <a:gd name="csY10" fmla="*/ 4676775 h 6934200"/>
              <a:gd name="csX11" fmla="*/ 0 w 6534150"/>
              <a:gd name="csY11" fmla="*/ 4676775 h 6934200"/>
              <a:gd name="csX12" fmla="*/ 0 w 6534150"/>
              <a:gd name="csY12" fmla="*/ 2247900 h 6934200"/>
              <a:gd name="csX13" fmla="*/ 1866900 w 6534150"/>
              <a:gd name="csY13" fmla="*/ 2247900 h 6934200"/>
              <a:gd name="csX14" fmla="*/ 1857375 w 6534150"/>
              <a:gd name="csY14" fmla="*/ 0 h 693420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</a:cxnLst>
            <a:rect l="l" t="t" r="r" b="b"/>
            <a:pathLst>
              <a:path w="6534150" h="6934200">
                <a:moveTo>
                  <a:pt x="1857375" y="0"/>
                </a:moveTo>
                <a:lnTo>
                  <a:pt x="4676775" y="0"/>
                </a:lnTo>
                <a:lnTo>
                  <a:pt x="4676775" y="2228850"/>
                </a:lnTo>
                <a:lnTo>
                  <a:pt x="6534150" y="2228850"/>
                </a:lnTo>
                <a:lnTo>
                  <a:pt x="6534150" y="4667250"/>
                </a:lnTo>
                <a:lnTo>
                  <a:pt x="4657725" y="4667250"/>
                </a:lnTo>
                <a:lnTo>
                  <a:pt x="4657725" y="5810250"/>
                </a:lnTo>
                <a:lnTo>
                  <a:pt x="3733800" y="5810250"/>
                </a:lnTo>
                <a:lnTo>
                  <a:pt x="3733800" y="6934200"/>
                </a:lnTo>
                <a:lnTo>
                  <a:pt x="1866900" y="6934200"/>
                </a:lnTo>
                <a:lnTo>
                  <a:pt x="1866900" y="4676775"/>
                </a:lnTo>
                <a:lnTo>
                  <a:pt x="0" y="4676775"/>
                </a:lnTo>
                <a:lnTo>
                  <a:pt x="0" y="2247900"/>
                </a:lnTo>
                <a:lnTo>
                  <a:pt x="1866900" y="2247900"/>
                </a:lnTo>
                <a:lnTo>
                  <a:pt x="185737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503" name="Picture 1502">
            <a:extLst>
              <a:ext uri="{FF2B5EF4-FFF2-40B4-BE49-F238E27FC236}">
                <a16:creationId xmlns:a16="http://schemas.microsoft.com/office/drawing/2014/main" id="{3E41CC0C-1200-0B94-1D5C-300851EA756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930" t="36259" r="48489" b="20432"/>
          <a:stretch>
            <a:fillRect/>
          </a:stretch>
        </xdr:blipFill>
        <xdr:spPr bwMode="auto">
          <a:xfrm>
            <a:off x="1020268" y="73293020"/>
            <a:ext cx="6943464" cy="703107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513" name="Straight Connector 1512">
            <a:extLst>
              <a:ext uri="{FF2B5EF4-FFF2-40B4-BE49-F238E27FC236}">
                <a16:creationId xmlns:a16="http://schemas.microsoft.com/office/drawing/2014/main" id="{0498E5B3-195A-2084-3990-643EBDDF91D1}"/>
              </a:ext>
            </a:extLst>
          </xdr:cNvPr>
          <xdr:cNvCxnSpPr/>
        </xdr:nvCxnSpPr>
        <xdr:spPr>
          <a:xfrm flipV="1">
            <a:off x="1157340" y="72785288"/>
            <a:ext cx="0" cy="28083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6" name="Straight Connector 1515">
            <a:extLst>
              <a:ext uri="{FF2B5EF4-FFF2-40B4-BE49-F238E27FC236}">
                <a16:creationId xmlns:a16="http://schemas.microsoft.com/office/drawing/2014/main" id="{6A31D7E2-AD01-5659-6A1B-1560F2B57FC0}"/>
              </a:ext>
            </a:extLst>
          </xdr:cNvPr>
          <xdr:cNvCxnSpPr/>
        </xdr:nvCxnSpPr>
        <xdr:spPr>
          <a:xfrm>
            <a:off x="1066979" y="73153945"/>
            <a:ext cx="68250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9" name="Straight Connector 1518">
            <a:extLst>
              <a:ext uri="{FF2B5EF4-FFF2-40B4-BE49-F238E27FC236}">
                <a16:creationId xmlns:a16="http://schemas.microsoft.com/office/drawing/2014/main" id="{85D951EE-BCD3-249D-BC3C-82150CB7B401}"/>
              </a:ext>
            </a:extLst>
          </xdr:cNvPr>
          <xdr:cNvCxnSpPr/>
        </xdr:nvCxnSpPr>
        <xdr:spPr>
          <a:xfrm flipH="1">
            <a:off x="1104343" y="7311336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1" name="Straight Connector 1520">
            <a:extLst>
              <a:ext uri="{FF2B5EF4-FFF2-40B4-BE49-F238E27FC236}">
                <a16:creationId xmlns:a16="http://schemas.microsoft.com/office/drawing/2014/main" id="{C87E8E04-A586-4E35-940D-F6D55F0BDD4B}"/>
              </a:ext>
            </a:extLst>
          </xdr:cNvPr>
          <xdr:cNvCxnSpPr/>
        </xdr:nvCxnSpPr>
        <xdr:spPr>
          <a:xfrm>
            <a:off x="1066979" y="72874576"/>
            <a:ext cx="683908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2" name="Straight Connector 1521">
            <a:extLst>
              <a:ext uri="{FF2B5EF4-FFF2-40B4-BE49-F238E27FC236}">
                <a16:creationId xmlns:a16="http://schemas.microsoft.com/office/drawing/2014/main" id="{286A1787-F71C-4C5E-9ADE-43296482AAFF}"/>
              </a:ext>
            </a:extLst>
          </xdr:cNvPr>
          <xdr:cNvCxnSpPr/>
        </xdr:nvCxnSpPr>
        <xdr:spPr>
          <a:xfrm flipH="1">
            <a:off x="1104343" y="7283399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5" name="Straight Connector 1524">
            <a:extLst>
              <a:ext uri="{FF2B5EF4-FFF2-40B4-BE49-F238E27FC236}">
                <a16:creationId xmlns:a16="http://schemas.microsoft.com/office/drawing/2014/main" id="{33B86713-7CB4-FADB-7F8A-49A04CAD9692}"/>
              </a:ext>
            </a:extLst>
          </xdr:cNvPr>
          <xdr:cNvCxnSpPr/>
        </xdr:nvCxnSpPr>
        <xdr:spPr>
          <a:xfrm>
            <a:off x="3062167" y="72799898"/>
            <a:ext cx="0" cy="6171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7" name="Straight Connector 1526">
            <a:extLst>
              <a:ext uri="{FF2B5EF4-FFF2-40B4-BE49-F238E27FC236}">
                <a16:creationId xmlns:a16="http://schemas.microsoft.com/office/drawing/2014/main" id="{0FC96D27-6137-47F9-A899-9D330163AAB9}"/>
              </a:ext>
            </a:extLst>
          </xdr:cNvPr>
          <xdr:cNvCxnSpPr/>
        </xdr:nvCxnSpPr>
        <xdr:spPr>
          <a:xfrm flipH="1">
            <a:off x="3015457" y="73113360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9" name="Straight Connector 1528">
            <a:extLst>
              <a:ext uri="{FF2B5EF4-FFF2-40B4-BE49-F238E27FC236}">
                <a16:creationId xmlns:a16="http://schemas.microsoft.com/office/drawing/2014/main" id="{06B097DC-3854-4CB6-933D-A79F14FC6D94}"/>
              </a:ext>
            </a:extLst>
          </xdr:cNvPr>
          <xdr:cNvCxnSpPr/>
        </xdr:nvCxnSpPr>
        <xdr:spPr>
          <a:xfrm flipH="1">
            <a:off x="3015457" y="72833988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0" name="Straight Connector 1529">
            <a:extLst>
              <a:ext uri="{FF2B5EF4-FFF2-40B4-BE49-F238E27FC236}">
                <a16:creationId xmlns:a16="http://schemas.microsoft.com/office/drawing/2014/main" id="{9D93B5C6-C4F9-403B-B9D3-69FA759C14D8}"/>
              </a:ext>
            </a:extLst>
          </xdr:cNvPr>
          <xdr:cNvCxnSpPr/>
        </xdr:nvCxnSpPr>
        <xdr:spPr>
          <a:xfrm>
            <a:off x="5920215" y="72799894"/>
            <a:ext cx="0" cy="6171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1" name="Straight Connector 1530">
            <a:extLst>
              <a:ext uri="{FF2B5EF4-FFF2-40B4-BE49-F238E27FC236}">
                <a16:creationId xmlns:a16="http://schemas.microsoft.com/office/drawing/2014/main" id="{38774BE2-6FAF-457F-8150-465E68D22012}"/>
              </a:ext>
            </a:extLst>
          </xdr:cNvPr>
          <xdr:cNvCxnSpPr/>
        </xdr:nvCxnSpPr>
        <xdr:spPr>
          <a:xfrm flipH="1">
            <a:off x="5873505" y="73113356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2" name="Straight Connector 1531">
            <a:extLst>
              <a:ext uri="{FF2B5EF4-FFF2-40B4-BE49-F238E27FC236}">
                <a16:creationId xmlns:a16="http://schemas.microsoft.com/office/drawing/2014/main" id="{21ABC1BD-ADED-442B-BC89-DFFF482FDECF}"/>
              </a:ext>
            </a:extLst>
          </xdr:cNvPr>
          <xdr:cNvCxnSpPr/>
        </xdr:nvCxnSpPr>
        <xdr:spPr>
          <a:xfrm flipH="1">
            <a:off x="5873505" y="72833984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3" name="Straight Connector 1532">
            <a:extLst>
              <a:ext uri="{FF2B5EF4-FFF2-40B4-BE49-F238E27FC236}">
                <a16:creationId xmlns:a16="http://schemas.microsoft.com/office/drawing/2014/main" id="{B958E927-795E-4704-9263-C293F0088DA0}"/>
              </a:ext>
            </a:extLst>
          </xdr:cNvPr>
          <xdr:cNvCxnSpPr/>
        </xdr:nvCxnSpPr>
        <xdr:spPr>
          <a:xfrm>
            <a:off x="4496670" y="73079257"/>
            <a:ext cx="0" cy="33295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4" name="Straight Connector 1533">
            <a:extLst>
              <a:ext uri="{FF2B5EF4-FFF2-40B4-BE49-F238E27FC236}">
                <a16:creationId xmlns:a16="http://schemas.microsoft.com/office/drawing/2014/main" id="{D5D947C9-2861-4808-9398-7639DF0BCC42}"/>
              </a:ext>
            </a:extLst>
          </xdr:cNvPr>
          <xdr:cNvCxnSpPr/>
        </xdr:nvCxnSpPr>
        <xdr:spPr>
          <a:xfrm flipH="1">
            <a:off x="4443672" y="73113347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6" name="Straight Connector 1535">
            <a:extLst>
              <a:ext uri="{FF2B5EF4-FFF2-40B4-BE49-F238E27FC236}">
                <a16:creationId xmlns:a16="http://schemas.microsoft.com/office/drawing/2014/main" id="{E25C399A-9EA7-4A1F-9E68-514D4CCB2068}"/>
              </a:ext>
            </a:extLst>
          </xdr:cNvPr>
          <xdr:cNvCxnSpPr/>
        </xdr:nvCxnSpPr>
        <xdr:spPr>
          <a:xfrm>
            <a:off x="2397104" y="73079249"/>
            <a:ext cx="0" cy="25192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7" name="Straight Connector 1536">
            <a:extLst>
              <a:ext uri="{FF2B5EF4-FFF2-40B4-BE49-F238E27FC236}">
                <a16:creationId xmlns:a16="http://schemas.microsoft.com/office/drawing/2014/main" id="{60ECB1E1-D52A-4733-BD23-18EFFD4931FA}"/>
              </a:ext>
            </a:extLst>
          </xdr:cNvPr>
          <xdr:cNvCxnSpPr/>
        </xdr:nvCxnSpPr>
        <xdr:spPr>
          <a:xfrm flipH="1">
            <a:off x="2350394" y="73113339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9" name="Straight Connector 1538">
            <a:extLst>
              <a:ext uri="{FF2B5EF4-FFF2-40B4-BE49-F238E27FC236}">
                <a16:creationId xmlns:a16="http://schemas.microsoft.com/office/drawing/2014/main" id="{773F844A-6FFF-6369-9BD3-21C284ADB860}"/>
              </a:ext>
            </a:extLst>
          </xdr:cNvPr>
          <xdr:cNvCxnSpPr/>
        </xdr:nvCxnSpPr>
        <xdr:spPr>
          <a:xfrm>
            <a:off x="2397104" y="75689446"/>
            <a:ext cx="0" cy="97292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1" name="Straight Connector 1540">
            <a:extLst>
              <a:ext uri="{FF2B5EF4-FFF2-40B4-BE49-F238E27FC236}">
                <a16:creationId xmlns:a16="http://schemas.microsoft.com/office/drawing/2014/main" id="{02B706B0-0F2B-4585-938D-7599D5596CF3}"/>
              </a:ext>
            </a:extLst>
          </xdr:cNvPr>
          <xdr:cNvCxnSpPr/>
        </xdr:nvCxnSpPr>
        <xdr:spPr>
          <a:xfrm>
            <a:off x="6589946" y="73079246"/>
            <a:ext cx="0" cy="25192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2" name="Straight Connector 1541">
            <a:extLst>
              <a:ext uri="{FF2B5EF4-FFF2-40B4-BE49-F238E27FC236}">
                <a16:creationId xmlns:a16="http://schemas.microsoft.com/office/drawing/2014/main" id="{EF48BC3A-E33D-4F6B-824C-E13F98933AD2}"/>
              </a:ext>
            </a:extLst>
          </xdr:cNvPr>
          <xdr:cNvCxnSpPr/>
        </xdr:nvCxnSpPr>
        <xdr:spPr>
          <a:xfrm flipH="1">
            <a:off x="6543237" y="73113336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3" name="Straight Connector 1542">
            <a:extLst>
              <a:ext uri="{FF2B5EF4-FFF2-40B4-BE49-F238E27FC236}">
                <a16:creationId xmlns:a16="http://schemas.microsoft.com/office/drawing/2014/main" id="{A6A238AD-C943-41B9-85EF-5B726A764BF3}"/>
              </a:ext>
            </a:extLst>
          </xdr:cNvPr>
          <xdr:cNvCxnSpPr/>
        </xdr:nvCxnSpPr>
        <xdr:spPr>
          <a:xfrm>
            <a:off x="6589946" y="75689443"/>
            <a:ext cx="0" cy="97292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4" name="Straight Connector 1543">
            <a:extLst>
              <a:ext uri="{FF2B5EF4-FFF2-40B4-BE49-F238E27FC236}">
                <a16:creationId xmlns:a16="http://schemas.microsoft.com/office/drawing/2014/main" id="{B8A8403C-4687-454A-8062-F9682888D2D1}"/>
              </a:ext>
            </a:extLst>
          </xdr:cNvPr>
          <xdr:cNvCxnSpPr/>
        </xdr:nvCxnSpPr>
        <xdr:spPr>
          <a:xfrm flipV="1">
            <a:off x="7831328" y="72785282"/>
            <a:ext cx="0" cy="28083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5" name="Straight Connector 1544">
            <a:extLst>
              <a:ext uri="{FF2B5EF4-FFF2-40B4-BE49-F238E27FC236}">
                <a16:creationId xmlns:a16="http://schemas.microsoft.com/office/drawing/2014/main" id="{0A3A38CA-14A0-4AB9-B09A-B2AB007D685A}"/>
              </a:ext>
            </a:extLst>
          </xdr:cNvPr>
          <xdr:cNvCxnSpPr/>
        </xdr:nvCxnSpPr>
        <xdr:spPr>
          <a:xfrm flipH="1">
            <a:off x="7784621" y="73113354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6" name="Straight Connector 1545">
            <a:extLst>
              <a:ext uri="{FF2B5EF4-FFF2-40B4-BE49-F238E27FC236}">
                <a16:creationId xmlns:a16="http://schemas.microsoft.com/office/drawing/2014/main" id="{3C85BA21-AC3C-4D80-943B-9CECE4D5D90C}"/>
              </a:ext>
            </a:extLst>
          </xdr:cNvPr>
          <xdr:cNvCxnSpPr/>
        </xdr:nvCxnSpPr>
        <xdr:spPr>
          <a:xfrm flipH="1">
            <a:off x="7784621" y="72833984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0" name="Straight Connector 1549">
            <a:extLst>
              <a:ext uri="{FF2B5EF4-FFF2-40B4-BE49-F238E27FC236}">
                <a16:creationId xmlns:a16="http://schemas.microsoft.com/office/drawing/2014/main" id="{7E161308-ACB8-B34C-060E-D303803BDBBE}"/>
              </a:ext>
            </a:extLst>
          </xdr:cNvPr>
          <xdr:cNvCxnSpPr/>
        </xdr:nvCxnSpPr>
        <xdr:spPr>
          <a:xfrm>
            <a:off x="2462495" y="73433318"/>
            <a:ext cx="5623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3" name="Straight Connector 1552">
            <a:extLst>
              <a:ext uri="{FF2B5EF4-FFF2-40B4-BE49-F238E27FC236}">
                <a16:creationId xmlns:a16="http://schemas.microsoft.com/office/drawing/2014/main" id="{80E7B1A1-2F36-EA63-3E5C-ED8BB24224D8}"/>
              </a:ext>
            </a:extLst>
          </xdr:cNvPr>
          <xdr:cNvCxnSpPr/>
        </xdr:nvCxnSpPr>
        <xdr:spPr>
          <a:xfrm>
            <a:off x="1236742" y="73433316"/>
            <a:ext cx="109029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6" name="Straight Connector 1555">
            <a:extLst>
              <a:ext uri="{FF2B5EF4-FFF2-40B4-BE49-F238E27FC236}">
                <a16:creationId xmlns:a16="http://schemas.microsoft.com/office/drawing/2014/main" id="{E88F37B1-3D40-4C9B-8246-6C3B74100378}"/>
              </a:ext>
            </a:extLst>
          </xdr:cNvPr>
          <xdr:cNvCxnSpPr/>
        </xdr:nvCxnSpPr>
        <xdr:spPr>
          <a:xfrm>
            <a:off x="415925" y="73433316"/>
            <a:ext cx="7071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8" name="Straight Connector 1557">
            <a:extLst>
              <a:ext uri="{FF2B5EF4-FFF2-40B4-BE49-F238E27FC236}">
                <a16:creationId xmlns:a16="http://schemas.microsoft.com/office/drawing/2014/main" id="{5F2846C3-C6F9-A7EF-FF3A-823531D8291B}"/>
              </a:ext>
            </a:extLst>
          </xdr:cNvPr>
          <xdr:cNvCxnSpPr/>
        </xdr:nvCxnSpPr>
        <xdr:spPr>
          <a:xfrm>
            <a:off x="827144" y="73363510"/>
            <a:ext cx="0" cy="69306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9" name="Straight Connector 1558">
            <a:extLst>
              <a:ext uri="{FF2B5EF4-FFF2-40B4-BE49-F238E27FC236}">
                <a16:creationId xmlns:a16="http://schemas.microsoft.com/office/drawing/2014/main" id="{54960A0F-8631-454D-AB6E-489D42F6A816}"/>
              </a:ext>
            </a:extLst>
          </xdr:cNvPr>
          <xdr:cNvCxnSpPr/>
        </xdr:nvCxnSpPr>
        <xdr:spPr>
          <a:xfrm flipH="1">
            <a:off x="774146" y="7339273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0" name="Straight Connector 1559">
            <a:extLst>
              <a:ext uri="{FF2B5EF4-FFF2-40B4-BE49-F238E27FC236}">
                <a16:creationId xmlns:a16="http://schemas.microsoft.com/office/drawing/2014/main" id="{8342BD73-B720-4F8F-8F04-82F813CBED34}"/>
              </a:ext>
            </a:extLst>
          </xdr:cNvPr>
          <xdr:cNvCxnSpPr/>
        </xdr:nvCxnSpPr>
        <xdr:spPr>
          <a:xfrm>
            <a:off x="496947" y="73363509"/>
            <a:ext cx="0" cy="47444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1" name="Straight Connector 1560">
            <a:extLst>
              <a:ext uri="{FF2B5EF4-FFF2-40B4-BE49-F238E27FC236}">
                <a16:creationId xmlns:a16="http://schemas.microsoft.com/office/drawing/2014/main" id="{B1D91DDA-4923-4229-9619-557E1604BFC1}"/>
              </a:ext>
            </a:extLst>
          </xdr:cNvPr>
          <xdr:cNvCxnSpPr/>
        </xdr:nvCxnSpPr>
        <xdr:spPr>
          <a:xfrm flipH="1">
            <a:off x="443950" y="73392729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3" name="Straight Connector 1562">
            <a:extLst>
              <a:ext uri="{FF2B5EF4-FFF2-40B4-BE49-F238E27FC236}">
                <a16:creationId xmlns:a16="http://schemas.microsoft.com/office/drawing/2014/main" id="{1852B2BA-8627-4A52-98B4-3C3DE83949C9}"/>
              </a:ext>
            </a:extLst>
          </xdr:cNvPr>
          <xdr:cNvCxnSpPr/>
        </xdr:nvCxnSpPr>
        <xdr:spPr>
          <a:xfrm>
            <a:off x="746109" y="74809063"/>
            <a:ext cx="35823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4" name="Straight Connector 1563">
            <a:extLst>
              <a:ext uri="{FF2B5EF4-FFF2-40B4-BE49-F238E27FC236}">
                <a16:creationId xmlns:a16="http://schemas.microsoft.com/office/drawing/2014/main" id="{579DF06C-F87D-4418-83A4-F35F2B223501}"/>
              </a:ext>
            </a:extLst>
          </xdr:cNvPr>
          <xdr:cNvCxnSpPr/>
        </xdr:nvCxnSpPr>
        <xdr:spPr>
          <a:xfrm flipH="1">
            <a:off x="774134" y="7476523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7" name="Straight Connector 1566">
            <a:extLst>
              <a:ext uri="{FF2B5EF4-FFF2-40B4-BE49-F238E27FC236}">
                <a16:creationId xmlns:a16="http://schemas.microsoft.com/office/drawing/2014/main" id="{8BD2A8BD-C85F-161D-BABC-8C9B4C4B4E59}"/>
              </a:ext>
            </a:extLst>
          </xdr:cNvPr>
          <xdr:cNvCxnSpPr/>
        </xdr:nvCxnSpPr>
        <xdr:spPr>
          <a:xfrm>
            <a:off x="1190039" y="74809065"/>
            <a:ext cx="114167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0" name="Straight Connector 1569">
            <a:extLst>
              <a:ext uri="{FF2B5EF4-FFF2-40B4-BE49-F238E27FC236}">
                <a16:creationId xmlns:a16="http://schemas.microsoft.com/office/drawing/2014/main" id="{FCB22F4E-15E4-8F2E-FD73-643B94439459}"/>
              </a:ext>
            </a:extLst>
          </xdr:cNvPr>
          <xdr:cNvCxnSpPr/>
        </xdr:nvCxnSpPr>
        <xdr:spPr>
          <a:xfrm>
            <a:off x="2506156" y="74809065"/>
            <a:ext cx="5139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3" name="Straight Connector 1572">
            <a:extLst>
              <a:ext uri="{FF2B5EF4-FFF2-40B4-BE49-F238E27FC236}">
                <a16:creationId xmlns:a16="http://schemas.microsoft.com/office/drawing/2014/main" id="{BA71EB5C-177B-5593-5773-E94DA39C72E5}"/>
              </a:ext>
            </a:extLst>
          </xdr:cNvPr>
          <xdr:cNvCxnSpPr/>
        </xdr:nvCxnSpPr>
        <xdr:spPr>
          <a:xfrm>
            <a:off x="3127562" y="74809062"/>
            <a:ext cx="126940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5" name="Straight Connector 1574">
            <a:extLst>
              <a:ext uri="{FF2B5EF4-FFF2-40B4-BE49-F238E27FC236}">
                <a16:creationId xmlns:a16="http://schemas.microsoft.com/office/drawing/2014/main" id="{345B65FB-6EA4-4003-AB17-E0C1FFF3DA30}"/>
              </a:ext>
            </a:extLst>
          </xdr:cNvPr>
          <xdr:cNvCxnSpPr/>
        </xdr:nvCxnSpPr>
        <xdr:spPr>
          <a:xfrm>
            <a:off x="4576082" y="74809062"/>
            <a:ext cx="126940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6" name="Straight Connector 1575">
            <a:extLst>
              <a:ext uri="{FF2B5EF4-FFF2-40B4-BE49-F238E27FC236}">
                <a16:creationId xmlns:a16="http://schemas.microsoft.com/office/drawing/2014/main" id="{FD7AD73A-F635-48B2-8002-B43A90756B68}"/>
              </a:ext>
            </a:extLst>
          </xdr:cNvPr>
          <xdr:cNvCxnSpPr/>
        </xdr:nvCxnSpPr>
        <xdr:spPr>
          <a:xfrm>
            <a:off x="5968554" y="74809065"/>
            <a:ext cx="5139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7" name="Straight Connector 1576">
            <a:extLst>
              <a:ext uri="{FF2B5EF4-FFF2-40B4-BE49-F238E27FC236}">
                <a16:creationId xmlns:a16="http://schemas.microsoft.com/office/drawing/2014/main" id="{1B23D50D-312B-49C0-BB6C-FDC018E91CC1}"/>
              </a:ext>
            </a:extLst>
          </xdr:cNvPr>
          <xdr:cNvCxnSpPr/>
        </xdr:nvCxnSpPr>
        <xdr:spPr>
          <a:xfrm>
            <a:off x="415906" y="75632564"/>
            <a:ext cx="7071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8" name="Straight Connector 1577">
            <a:extLst>
              <a:ext uri="{FF2B5EF4-FFF2-40B4-BE49-F238E27FC236}">
                <a16:creationId xmlns:a16="http://schemas.microsoft.com/office/drawing/2014/main" id="{27F165DF-FD9B-4EE3-9DBA-23C1BCF13759}"/>
              </a:ext>
            </a:extLst>
          </xdr:cNvPr>
          <xdr:cNvCxnSpPr/>
        </xdr:nvCxnSpPr>
        <xdr:spPr>
          <a:xfrm flipH="1">
            <a:off x="774127" y="75588731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9" name="Straight Connector 1578">
            <a:extLst>
              <a:ext uri="{FF2B5EF4-FFF2-40B4-BE49-F238E27FC236}">
                <a16:creationId xmlns:a16="http://schemas.microsoft.com/office/drawing/2014/main" id="{0913BDC7-C984-454F-A08A-321ABF8FED1D}"/>
              </a:ext>
            </a:extLst>
          </xdr:cNvPr>
          <xdr:cNvCxnSpPr/>
        </xdr:nvCxnSpPr>
        <xdr:spPr>
          <a:xfrm flipH="1">
            <a:off x="443931" y="7558873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0" name="Straight Connector 1579">
            <a:extLst>
              <a:ext uri="{FF2B5EF4-FFF2-40B4-BE49-F238E27FC236}">
                <a16:creationId xmlns:a16="http://schemas.microsoft.com/office/drawing/2014/main" id="{96E5CB22-2CA4-43C0-ADAC-8FE959AFE505}"/>
              </a:ext>
            </a:extLst>
          </xdr:cNvPr>
          <xdr:cNvCxnSpPr/>
        </xdr:nvCxnSpPr>
        <xdr:spPr>
          <a:xfrm>
            <a:off x="415905" y="78016952"/>
            <a:ext cx="70710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1" name="Straight Connector 1580">
            <a:extLst>
              <a:ext uri="{FF2B5EF4-FFF2-40B4-BE49-F238E27FC236}">
                <a16:creationId xmlns:a16="http://schemas.microsoft.com/office/drawing/2014/main" id="{B8A96836-9063-4FB3-935F-51A01FAE2D75}"/>
              </a:ext>
            </a:extLst>
          </xdr:cNvPr>
          <xdr:cNvCxnSpPr/>
        </xdr:nvCxnSpPr>
        <xdr:spPr>
          <a:xfrm flipH="1">
            <a:off x="774127" y="77973119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2" name="Straight Connector 1581">
            <a:extLst>
              <a:ext uri="{FF2B5EF4-FFF2-40B4-BE49-F238E27FC236}">
                <a16:creationId xmlns:a16="http://schemas.microsoft.com/office/drawing/2014/main" id="{4E074C9F-3BDC-43A4-B949-E8D0E5848EB7}"/>
              </a:ext>
            </a:extLst>
          </xdr:cNvPr>
          <xdr:cNvCxnSpPr/>
        </xdr:nvCxnSpPr>
        <xdr:spPr>
          <a:xfrm flipH="1">
            <a:off x="443930" y="77973118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7" name="Straight Connector 1586">
            <a:extLst>
              <a:ext uri="{FF2B5EF4-FFF2-40B4-BE49-F238E27FC236}">
                <a16:creationId xmlns:a16="http://schemas.microsoft.com/office/drawing/2014/main" id="{CB45107A-775B-4F9D-91EC-56C2D3CA4D08}"/>
              </a:ext>
            </a:extLst>
          </xdr:cNvPr>
          <xdr:cNvCxnSpPr/>
        </xdr:nvCxnSpPr>
        <xdr:spPr>
          <a:xfrm>
            <a:off x="746088" y="80217822"/>
            <a:ext cx="227404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8" name="Straight Connector 1587">
            <a:extLst>
              <a:ext uri="{FF2B5EF4-FFF2-40B4-BE49-F238E27FC236}">
                <a16:creationId xmlns:a16="http://schemas.microsoft.com/office/drawing/2014/main" id="{7BD0970D-D384-44CB-A624-A53F8379B748}"/>
              </a:ext>
            </a:extLst>
          </xdr:cNvPr>
          <xdr:cNvCxnSpPr/>
        </xdr:nvCxnSpPr>
        <xdr:spPr>
          <a:xfrm flipH="1">
            <a:off x="774113" y="80173988"/>
            <a:ext cx="95036" cy="925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2" name="Straight Connector 1591">
            <a:extLst>
              <a:ext uri="{FF2B5EF4-FFF2-40B4-BE49-F238E27FC236}">
                <a16:creationId xmlns:a16="http://schemas.microsoft.com/office/drawing/2014/main" id="{FDBAF82C-1965-7920-6265-35F125664E73}"/>
              </a:ext>
            </a:extLst>
          </xdr:cNvPr>
          <xdr:cNvCxnSpPr/>
        </xdr:nvCxnSpPr>
        <xdr:spPr>
          <a:xfrm>
            <a:off x="1157340" y="78049498"/>
            <a:ext cx="0" cy="20822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5" name="Straight Connector 1594">
            <a:extLst>
              <a:ext uri="{FF2B5EF4-FFF2-40B4-BE49-F238E27FC236}">
                <a16:creationId xmlns:a16="http://schemas.microsoft.com/office/drawing/2014/main" id="{4B0AD339-5DAE-4263-A802-7652C7A0093E}"/>
              </a:ext>
            </a:extLst>
          </xdr:cNvPr>
          <xdr:cNvCxnSpPr/>
        </xdr:nvCxnSpPr>
        <xdr:spPr>
          <a:xfrm>
            <a:off x="1157341" y="80303938"/>
            <a:ext cx="0" cy="3231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7" name="Straight Connector 1596">
            <a:extLst>
              <a:ext uri="{FF2B5EF4-FFF2-40B4-BE49-F238E27FC236}">
                <a16:creationId xmlns:a16="http://schemas.microsoft.com/office/drawing/2014/main" id="{A95ECE7C-9986-5807-5AF5-8C2BEF92243A}"/>
              </a:ext>
            </a:extLst>
          </xdr:cNvPr>
          <xdr:cNvCxnSpPr/>
        </xdr:nvCxnSpPr>
        <xdr:spPr>
          <a:xfrm>
            <a:off x="1076318" y="80557258"/>
            <a:ext cx="68344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9" name="Straight Connector 1598">
            <a:extLst>
              <a:ext uri="{FF2B5EF4-FFF2-40B4-BE49-F238E27FC236}">
                <a16:creationId xmlns:a16="http://schemas.microsoft.com/office/drawing/2014/main" id="{960CB723-EBAA-4C03-A841-6AE2865FD16C}"/>
              </a:ext>
            </a:extLst>
          </xdr:cNvPr>
          <xdr:cNvCxnSpPr/>
        </xdr:nvCxnSpPr>
        <xdr:spPr>
          <a:xfrm flipH="1">
            <a:off x="1104310" y="80516672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0" name="Straight Connector 1599">
            <a:extLst>
              <a:ext uri="{FF2B5EF4-FFF2-40B4-BE49-F238E27FC236}">
                <a16:creationId xmlns:a16="http://schemas.microsoft.com/office/drawing/2014/main" id="{1DADB8FA-5B94-47FA-A25A-487EC534E6D0}"/>
              </a:ext>
            </a:extLst>
          </xdr:cNvPr>
          <xdr:cNvCxnSpPr/>
        </xdr:nvCxnSpPr>
        <xdr:spPr>
          <a:xfrm>
            <a:off x="3062168" y="80256784"/>
            <a:ext cx="0" cy="6692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1" name="Straight Connector 1600">
            <a:extLst>
              <a:ext uri="{FF2B5EF4-FFF2-40B4-BE49-F238E27FC236}">
                <a16:creationId xmlns:a16="http://schemas.microsoft.com/office/drawing/2014/main" id="{AC069AD8-B681-4553-BD09-ECA8EB593C25}"/>
              </a:ext>
            </a:extLst>
          </xdr:cNvPr>
          <xdr:cNvCxnSpPr/>
        </xdr:nvCxnSpPr>
        <xdr:spPr>
          <a:xfrm flipH="1">
            <a:off x="3015426" y="80521544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5" name="Straight Connector 1604">
            <a:extLst>
              <a:ext uri="{FF2B5EF4-FFF2-40B4-BE49-F238E27FC236}">
                <a16:creationId xmlns:a16="http://schemas.microsoft.com/office/drawing/2014/main" id="{62C05034-AA9E-B8D4-4112-D25DEF637A56}"/>
              </a:ext>
            </a:extLst>
          </xdr:cNvPr>
          <xdr:cNvCxnSpPr/>
        </xdr:nvCxnSpPr>
        <xdr:spPr>
          <a:xfrm>
            <a:off x="2978089" y="80836628"/>
            <a:ext cx="20465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6" name="Straight Connector 1605">
            <a:extLst>
              <a:ext uri="{FF2B5EF4-FFF2-40B4-BE49-F238E27FC236}">
                <a16:creationId xmlns:a16="http://schemas.microsoft.com/office/drawing/2014/main" id="{652C1A09-18C5-4E85-BFED-288661454144}"/>
              </a:ext>
            </a:extLst>
          </xdr:cNvPr>
          <xdr:cNvCxnSpPr/>
        </xdr:nvCxnSpPr>
        <xdr:spPr>
          <a:xfrm flipH="1">
            <a:off x="3015426" y="80796043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7" name="Straight Connector 1606">
            <a:extLst>
              <a:ext uri="{FF2B5EF4-FFF2-40B4-BE49-F238E27FC236}">
                <a16:creationId xmlns:a16="http://schemas.microsoft.com/office/drawing/2014/main" id="{B538BFAA-2367-479A-8A83-2F4B253A579B}"/>
              </a:ext>
            </a:extLst>
          </xdr:cNvPr>
          <xdr:cNvCxnSpPr/>
        </xdr:nvCxnSpPr>
        <xdr:spPr>
          <a:xfrm>
            <a:off x="4973282" y="80256785"/>
            <a:ext cx="0" cy="6692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8" name="Straight Connector 1607">
            <a:extLst>
              <a:ext uri="{FF2B5EF4-FFF2-40B4-BE49-F238E27FC236}">
                <a16:creationId xmlns:a16="http://schemas.microsoft.com/office/drawing/2014/main" id="{14F339C7-098E-45CE-A037-A5DB1FE70B3C}"/>
              </a:ext>
            </a:extLst>
          </xdr:cNvPr>
          <xdr:cNvCxnSpPr/>
        </xdr:nvCxnSpPr>
        <xdr:spPr>
          <a:xfrm flipH="1">
            <a:off x="4920252" y="80521545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9" name="Straight Connector 1608">
            <a:extLst>
              <a:ext uri="{FF2B5EF4-FFF2-40B4-BE49-F238E27FC236}">
                <a16:creationId xmlns:a16="http://schemas.microsoft.com/office/drawing/2014/main" id="{C1C86440-1F17-4609-A35F-CBE194115F7E}"/>
              </a:ext>
            </a:extLst>
          </xdr:cNvPr>
          <xdr:cNvCxnSpPr/>
        </xdr:nvCxnSpPr>
        <xdr:spPr>
          <a:xfrm flipH="1">
            <a:off x="4920252" y="80796044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1" name="Straight Connector 1610">
            <a:extLst>
              <a:ext uri="{FF2B5EF4-FFF2-40B4-BE49-F238E27FC236}">
                <a16:creationId xmlns:a16="http://schemas.microsoft.com/office/drawing/2014/main" id="{1BAD9AF7-D55A-4247-BCF3-D8071E0786DC}"/>
              </a:ext>
            </a:extLst>
          </xdr:cNvPr>
          <xdr:cNvCxnSpPr/>
        </xdr:nvCxnSpPr>
        <xdr:spPr>
          <a:xfrm>
            <a:off x="4015388" y="80247043"/>
            <a:ext cx="0" cy="3995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2" name="Straight Connector 1611">
            <a:extLst>
              <a:ext uri="{FF2B5EF4-FFF2-40B4-BE49-F238E27FC236}">
                <a16:creationId xmlns:a16="http://schemas.microsoft.com/office/drawing/2014/main" id="{69DF4137-CD49-4AE6-873A-AF34AE8DCC95}"/>
              </a:ext>
            </a:extLst>
          </xdr:cNvPr>
          <xdr:cNvCxnSpPr/>
        </xdr:nvCxnSpPr>
        <xdr:spPr>
          <a:xfrm flipH="1">
            <a:off x="3968646" y="80516677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6" name="Straight Connector 1615">
            <a:extLst>
              <a:ext uri="{FF2B5EF4-FFF2-40B4-BE49-F238E27FC236}">
                <a16:creationId xmlns:a16="http://schemas.microsoft.com/office/drawing/2014/main" id="{A5C27339-3119-41FA-B84B-A9BE667360B2}"/>
              </a:ext>
            </a:extLst>
          </xdr:cNvPr>
          <xdr:cNvCxnSpPr/>
        </xdr:nvCxnSpPr>
        <xdr:spPr>
          <a:xfrm>
            <a:off x="5920216" y="79144172"/>
            <a:ext cx="0" cy="15024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7" name="Straight Connector 1616">
            <a:extLst>
              <a:ext uri="{FF2B5EF4-FFF2-40B4-BE49-F238E27FC236}">
                <a16:creationId xmlns:a16="http://schemas.microsoft.com/office/drawing/2014/main" id="{4817DF74-CD6A-4119-9731-F44FD1899C98}"/>
              </a:ext>
            </a:extLst>
          </xdr:cNvPr>
          <xdr:cNvCxnSpPr/>
        </xdr:nvCxnSpPr>
        <xdr:spPr>
          <a:xfrm flipH="1">
            <a:off x="5873474" y="80516687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0" name="Straight Connector 1619">
            <a:extLst>
              <a:ext uri="{FF2B5EF4-FFF2-40B4-BE49-F238E27FC236}">
                <a16:creationId xmlns:a16="http://schemas.microsoft.com/office/drawing/2014/main" id="{63FADA9F-BE3E-4FBE-A4E5-97742BB0BCA8}"/>
              </a:ext>
            </a:extLst>
          </xdr:cNvPr>
          <xdr:cNvCxnSpPr/>
        </xdr:nvCxnSpPr>
        <xdr:spPr>
          <a:xfrm>
            <a:off x="7831330" y="78044621"/>
            <a:ext cx="0" cy="26020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1" name="Straight Connector 1620">
            <a:extLst>
              <a:ext uri="{FF2B5EF4-FFF2-40B4-BE49-F238E27FC236}">
                <a16:creationId xmlns:a16="http://schemas.microsoft.com/office/drawing/2014/main" id="{DE94E0EC-52E9-4F14-848E-9540123A65F8}"/>
              </a:ext>
            </a:extLst>
          </xdr:cNvPr>
          <xdr:cNvCxnSpPr/>
        </xdr:nvCxnSpPr>
        <xdr:spPr>
          <a:xfrm flipH="1">
            <a:off x="7784588" y="80516692"/>
            <a:ext cx="88747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5" name="Straight Connector 1624">
            <a:extLst>
              <a:ext uri="{FF2B5EF4-FFF2-40B4-BE49-F238E27FC236}">
                <a16:creationId xmlns:a16="http://schemas.microsoft.com/office/drawing/2014/main" id="{C6AD2DF4-31CD-B2E8-6ADB-69E5B69CC63E}"/>
              </a:ext>
            </a:extLst>
          </xdr:cNvPr>
          <xdr:cNvCxnSpPr/>
        </xdr:nvCxnSpPr>
        <xdr:spPr>
          <a:xfrm>
            <a:off x="5973218" y="73433316"/>
            <a:ext cx="5700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8" name="Straight Connector 1627">
            <a:extLst>
              <a:ext uri="{FF2B5EF4-FFF2-40B4-BE49-F238E27FC236}">
                <a16:creationId xmlns:a16="http://schemas.microsoft.com/office/drawing/2014/main" id="{1719D455-A873-0BFC-44D3-2F4F4A4D751E}"/>
              </a:ext>
            </a:extLst>
          </xdr:cNvPr>
          <xdr:cNvCxnSpPr/>
        </xdr:nvCxnSpPr>
        <xdr:spPr>
          <a:xfrm>
            <a:off x="6670972" y="73433317"/>
            <a:ext cx="106065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0" name="Straight Connector 1629">
            <a:extLst>
              <a:ext uri="{FF2B5EF4-FFF2-40B4-BE49-F238E27FC236}">
                <a16:creationId xmlns:a16="http://schemas.microsoft.com/office/drawing/2014/main" id="{71E2A390-807E-9D8C-BED4-76A5035B8F0C}"/>
              </a:ext>
            </a:extLst>
          </xdr:cNvPr>
          <xdr:cNvCxnSpPr/>
        </xdr:nvCxnSpPr>
        <xdr:spPr>
          <a:xfrm>
            <a:off x="7901393" y="73433316"/>
            <a:ext cx="76477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2" name="Straight Connector 1631">
            <a:extLst>
              <a:ext uri="{FF2B5EF4-FFF2-40B4-BE49-F238E27FC236}">
                <a16:creationId xmlns:a16="http://schemas.microsoft.com/office/drawing/2014/main" id="{EB900CEA-4825-22E3-F14D-BFFF27E5C165}"/>
              </a:ext>
            </a:extLst>
          </xdr:cNvPr>
          <xdr:cNvCxnSpPr/>
        </xdr:nvCxnSpPr>
        <xdr:spPr>
          <a:xfrm>
            <a:off x="8256563" y="73353768"/>
            <a:ext cx="0" cy="69355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4" name="Straight Connector 1633">
            <a:extLst>
              <a:ext uri="{FF2B5EF4-FFF2-40B4-BE49-F238E27FC236}">
                <a16:creationId xmlns:a16="http://schemas.microsoft.com/office/drawing/2014/main" id="{7E10B640-E075-751B-ECF6-6E507A37E0E5}"/>
              </a:ext>
            </a:extLst>
          </xdr:cNvPr>
          <xdr:cNvCxnSpPr/>
        </xdr:nvCxnSpPr>
        <xdr:spPr>
          <a:xfrm>
            <a:off x="8586759" y="73358638"/>
            <a:ext cx="0" cy="47492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6" name="Straight Connector 1635">
            <a:extLst>
              <a:ext uri="{FF2B5EF4-FFF2-40B4-BE49-F238E27FC236}">
                <a16:creationId xmlns:a16="http://schemas.microsoft.com/office/drawing/2014/main" id="{D92DE225-6200-45DF-B4BD-1EF0C849C535}"/>
              </a:ext>
            </a:extLst>
          </xdr:cNvPr>
          <xdr:cNvCxnSpPr/>
        </xdr:nvCxnSpPr>
        <xdr:spPr>
          <a:xfrm flipH="1">
            <a:off x="8208236" y="7339273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7" name="Straight Connector 1636">
            <a:extLst>
              <a:ext uri="{FF2B5EF4-FFF2-40B4-BE49-F238E27FC236}">
                <a16:creationId xmlns:a16="http://schemas.microsoft.com/office/drawing/2014/main" id="{BAEAE393-0BD6-4D37-BF07-8D3881B26794}"/>
              </a:ext>
            </a:extLst>
          </xdr:cNvPr>
          <xdr:cNvCxnSpPr/>
        </xdr:nvCxnSpPr>
        <xdr:spPr>
          <a:xfrm flipH="1">
            <a:off x="8538433" y="73392732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8" name="Straight Connector 1637">
            <a:extLst>
              <a:ext uri="{FF2B5EF4-FFF2-40B4-BE49-F238E27FC236}">
                <a16:creationId xmlns:a16="http://schemas.microsoft.com/office/drawing/2014/main" id="{F7A37D46-E037-46CD-B540-FB0BF757C289}"/>
              </a:ext>
            </a:extLst>
          </xdr:cNvPr>
          <xdr:cNvCxnSpPr/>
        </xdr:nvCxnSpPr>
        <xdr:spPr>
          <a:xfrm>
            <a:off x="6670980" y="74809061"/>
            <a:ext cx="106065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9" name="Straight Connector 1638">
            <a:extLst>
              <a:ext uri="{FF2B5EF4-FFF2-40B4-BE49-F238E27FC236}">
                <a16:creationId xmlns:a16="http://schemas.microsoft.com/office/drawing/2014/main" id="{57955FC5-D97A-48CB-AB35-45926A8ED741}"/>
              </a:ext>
            </a:extLst>
          </xdr:cNvPr>
          <xdr:cNvCxnSpPr/>
        </xdr:nvCxnSpPr>
        <xdr:spPr>
          <a:xfrm>
            <a:off x="7896722" y="74809060"/>
            <a:ext cx="4345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0" name="Straight Connector 1639">
            <a:extLst>
              <a:ext uri="{FF2B5EF4-FFF2-40B4-BE49-F238E27FC236}">
                <a16:creationId xmlns:a16="http://schemas.microsoft.com/office/drawing/2014/main" id="{B043F980-175B-4FB5-B51B-CBD5189C1D27}"/>
              </a:ext>
            </a:extLst>
          </xdr:cNvPr>
          <xdr:cNvCxnSpPr/>
        </xdr:nvCxnSpPr>
        <xdr:spPr>
          <a:xfrm flipH="1">
            <a:off x="8203567" y="7476523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2" name="Straight Connector 1641">
            <a:extLst>
              <a:ext uri="{FF2B5EF4-FFF2-40B4-BE49-F238E27FC236}">
                <a16:creationId xmlns:a16="http://schemas.microsoft.com/office/drawing/2014/main" id="{2695F22A-1C96-4C5E-8598-1CF4FCDEC7A6}"/>
              </a:ext>
            </a:extLst>
          </xdr:cNvPr>
          <xdr:cNvCxnSpPr/>
        </xdr:nvCxnSpPr>
        <xdr:spPr>
          <a:xfrm>
            <a:off x="7868697" y="75632561"/>
            <a:ext cx="79279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3" name="Straight Connector 1642">
            <a:extLst>
              <a:ext uri="{FF2B5EF4-FFF2-40B4-BE49-F238E27FC236}">
                <a16:creationId xmlns:a16="http://schemas.microsoft.com/office/drawing/2014/main" id="{210278C1-86CA-4E8B-B703-42E970C54DC3}"/>
              </a:ext>
            </a:extLst>
          </xdr:cNvPr>
          <xdr:cNvCxnSpPr/>
        </xdr:nvCxnSpPr>
        <xdr:spPr>
          <a:xfrm flipH="1">
            <a:off x="8203572" y="75588730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6" name="Straight Connector 1645">
            <a:extLst>
              <a:ext uri="{FF2B5EF4-FFF2-40B4-BE49-F238E27FC236}">
                <a16:creationId xmlns:a16="http://schemas.microsoft.com/office/drawing/2014/main" id="{794F5DAD-73EF-4232-ADAA-B9B916B92286}"/>
              </a:ext>
            </a:extLst>
          </xdr:cNvPr>
          <xdr:cNvCxnSpPr/>
        </xdr:nvCxnSpPr>
        <xdr:spPr>
          <a:xfrm flipH="1">
            <a:off x="8533769" y="75588729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9" name="Straight Connector 1648">
            <a:extLst>
              <a:ext uri="{FF2B5EF4-FFF2-40B4-BE49-F238E27FC236}">
                <a16:creationId xmlns:a16="http://schemas.microsoft.com/office/drawing/2014/main" id="{B81784FD-D5ED-494D-B90D-1F7228409476}"/>
              </a:ext>
            </a:extLst>
          </xdr:cNvPr>
          <xdr:cNvCxnSpPr/>
        </xdr:nvCxnSpPr>
        <xdr:spPr>
          <a:xfrm>
            <a:off x="7868702" y="78016949"/>
            <a:ext cx="79279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0" name="Straight Connector 1649">
            <a:extLst>
              <a:ext uri="{FF2B5EF4-FFF2-40B4-BE49-F238E27FC236}">
                <a16:creationId xmlns:a16="http://schemas.microsoft.com/office/drawing/2014/main" id="{10BBDF9B-FE00-4DA0-AFAF-05D748B5E43A}"/>
              </a:ext>
            </a:extLst>
          </xdr:cNvPr>
          <xdr:cNvCxnSpPr/>
        </xdr:nvCxnSpPr>
        <xdr:spPr>
          <a:xfrm flipH="1">
            <a:off x="8203577" y="77973118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1" name="Straight Connector 1650">
            <a:extLst>
              <a:ext uri="{FF2B5EF4-FFF2-40B4-BE49-F238E27FC236}">
                <a16:creationId xmlns:a16="http://schemas.microsoft.com/office/drawing/2014/main" id="{94BB61DC-EF97-42A9-9B58-0A7CC8013E2F}"/>
              </a:ext>
            </a:extLst>
          </xdr:cNvPr>
          <xdr:cNvCxnSpPr/>
        </xdr:nvCxnSpPr>
        <xdr:spPr>
          <a:xfrm flipH="1">
            <a:off x="8533774" y="77973117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2" name="Straight Connector 1651">
            <a:extLst>
              <a:ext uri="{FF2B5EF4-FFF2-40B4-BE49-F238E27FC236}">
                <a16:creationId xmlns:a16="http://schemas.microsoft.com/office/drawing/2014/main" id="{68B2D36B-47A5-41A5-BF8E-9B54E14FA754}"/>
              </a:ext>
            </a:extLst>
          </xdr:cNvPr>
          <xdr:cNvCxnSpPr/>
        </xdr:nvCxnSpPr>
        <xdr:spPr>
          <a:xfrm>
            <a:off x="7864026" y="76821545"/>
            <a:ext cx="4672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3" name="Straight Connector 1652">
            <a:extLst>
              <a:ext uri="{FF2B5EF4-FFF2-40B4-BE49-F238E27FC236}">
                <a16:creationId xmlns:a16="http://schemas.microsoft.com/office/drawing/2014/main" id="{FA7A9B95-4DC1-4BF6-9769-14545EE2F931}"/>
              </a:ext>
            </a:extLst>
          </xdr:cNvPr>
          <xdr:cNvCxnSpPr/>
        </xdr:nvCxnSpPr>
        <xdr:spPr>
          <a:xfrm flipH="1">
            <a:off x="8203582" y="76784135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8" name="Straight Connector 1657">
            <a:extLst>
              <a:ext uri="{FF2B5EF4-FFF2-40B4-BE49-F238E27FC236}">
                <a16:creationId xmlns:a16="http://schemas.microsoft.com/office/drawing/2014/main" id="{A827B94F-AC39-4FA7-B208-A3D10378B224}"/>
              </a:ext>
            </a:extLst>
          </xdr:cNvPr>
          <xdr:cNvCxnSpPr/>
        </xdr:nvCxnSpPr>
        <xdr:spPr>
          <a:xfrm>
            <a:off x="7887381" y="79114950"/>
            <a:ext cx="4439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9" name="Straight Connector 1658">
            <a:extLst>
              <a:ext uri="{FF2B5EF4-FFF2-40B4-BE49-F238E27FC236}">
                <a16:creationId xmlns:a16="http://schemas.microsoft.com/office/drawing/2014/main" id="{C37BF7FC-5054-4AB5-8A7A-3C03C9C35904}"/>
              </a:ext>
            </a:extLst>
          </xdr:cNvPr>
          <xdr:cNvCxnSpPr/>
        </xdr:nvCxnSpPr>
        <xdr:spPr>
          <a:xfrm flipH="1">
            <a:off x="8203589" y="79071118"/>
            <a:ext cx="95036" cy="892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1" name="Straight Connector 1660">
            <a:extLst>
              <a:ext uri="{FF2B5EF4-FFF2-40B4-BE49-F238E27FC236}">
                <a16:creationId xmlns:a16="http://schemas.microsoft.com/office/drawing/2014/main" id="{5CC2925F-245F-493E-965E-CFE5ADAF5539}"/>
              </a:ext>
            </a:extLst>
          </xdr:cNvPr>
          <xdr:cNvCxnSpPr/>
        </xdr:nvCxnSpPr>
        <xdr:spPr>
          <a:xfrm>
            <a:off x="5954529" y="79114949"/>
            <a:ext cx="17677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3" name="Straight Connector 1662">
            <a:extLst>
              <a:ext uri="{FF2B5EF4-FFF2-40B4-BE49-F238E27FC236}">
                <a16:creationId xmlns:a16="http://schemas.microsoft.com/office/drawing/2014/main" id="{51A35536-6EBA-40AA-A183-D865481187B4}"/>
              </a:ext>
            </a:extLst>
          </xdr:cNvPr>
          <xdr:cNvCxnSpPr/>
        </xdr:nvCxnSpPr>
        <xdr:spPr>
          <a:xfrm>
            <a:off x="7887395" y="80217821"/>
            <a:ext cx="4439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4" name="Straight Connector 1663">
            <a:extLst>
              <a:ext uri="{FF2B5EF4-FFF2-40B4-BE49-F238E27FC236}">
                <a16:creationId xmlns:a16="http://schemas.microsoft.com/office/drawing/2014/main" id="{33467999-B099-4A5E-BC44-718D2CFC25E2}"/>
              </a:ext>
            </a:extLst>
          </xdr:cNvPr>
          <xdr:cNvCxnSpPr/>
        </xdr:nvCxnSpPr>
        <xdr:spPr>
          <a:xfrm flipH="1">
            <a:off x="8203603" y="80173989"/>
            <a:ext cx="95036" cy="925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5" name="Straight Connector 1664">
            <a:extLst>
              <a:ext uri="{FF2B5EF4-FFF2-40B4-BE49-F238E27FC236}">
                <a16:creationId xmlns:a16="http://schemas.microsoft.com/office/drawing/2014/main" id="{FC5857CF-5618-4890-9303-61FB8424B475}"/>
              </a:ext>
            </a:extLst>
          </xdr:cNvPr>
          <xdr:cNvCxnSpPr/>
        </xdr:nvCxnSpPr>
        <xdr:spPr>
          <a:xfrm>
            <a:off x="6001237" y="80217820"/>
            <a:ext cx="172107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8" name="Straight Connector 1667">
            <a:extLst>
              <a:ext uri="{FF2B5EF4-FFF2-40B4-BE49-F238E27FC236}">
                <a16:creationId xmlns:a16="http://schemas.microsoft.com/office/drawing/2014/main" id="{C0D263F1-A0BA-D532-3FDC-59D235118F72}"/>
              </a:ext>
            </a:extLst>
          </xdr:cNvPr>
          <xdr:cNvCxnSpPr/>
        </xdr:nvCxnSpPr>
        <xdr:spPr>
          <a:xfrm flipH="1">
            <a:off x="5015317" y="80217822"/>
            <a:ext cx="8208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671" name="Group 1670">
            <a:extLst>
              <a:ext uri="{FF2B5EF4-FFF2-40B4-BE49-F238E27FC236}">
                <a16:creationId xmlns:a16="http://schemas.microsoft.com/office/drawing/2014/main" id="{DA701A86-2092-4713-885A-FC4F397C0B9F}"/>
              </a:ext>
            </a:extLst>
          </xdr:cNvPr>
          <xdr:cNvGrpSpPr/>
        </xdr:nvGrpSpPr>
        <xdr:grpSpPr>
          <a:xfrm>
            <a:off x="5991896" y="73358639"/>
            <a:ext cx="218447" cy="207423"/>
            <a:chOff x="10263188" y="252188663"/>
            <a:chExt cx="214312" cy="214312"/>
          </a:xfrm>
        </xdr:grpSpPr>
        <xdr:sp macro="" textlink="">
          <xdr:nvSpPr>
            <xdr:cNvPr id="1672" name="Oval 1671">
              <a:extLst>
                <a:ext uri="{FF2B5EF4-FFF2-40B4-BE49-F238E27FC236}">
                  <a16:creationId xmlns:a16="http://schemas.microsoft.com/office/drawing/2014/main" id="{49AB391E-7158-D2C0-D0EE-712BCA38E4C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73" name="Straight Connector 1672">
              <a:extLst>
                <a:ext uri="{FF2B5EF4-FFF2-40B4-BE49-F238E27FC236}">
                  <a16:creationId xmlns:a16="http://schemas.microsoft.com/office/drawing/2014/main" id="{B6830AD3-C0F2-2E60-BF9E-7195A9C2DB2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74" name="Straight Connector 1673">
              <a:extLst>
                <a:ext uri="{FF2B5EF4-FFF2-40B4-BE49-F238E27FC236}">
                  <a16:creationId xmlns:a16="http://schemas.microsoft.com/office/drawing/2014/main" id="{47367FF3-6EBD-81DA-C84C-411197C6508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75" name="Group 1674">
            <a:extLst>
              <a:ext uri="{FF2B5EF4-FFF2-40B4-BE49-F238E27FC236}">
                <a16:creationId xmlns:a16="http://schemas.microsoft.com/office/drawing/2014/main" id="{A8FDB47B-A4FD-4BC8-B3F0-85CAC628EC77}"/>
              </a:ext>
            </a:extLst>
          </xdr:cNvPr>
          <xdr:cNvGrpSpPr/>
        </xdr:nvGrpSpPr>
        <xdr:grpSpPr>
          <a:xfrm>
            <a:off x="2736641" y="73397601"/>
            <a:ext cx="218447" cy="201001"/>
            <a:chOff x="10263188" y="252188663"/>
            <a:chExt cx="214312" cy="214312"/>
          </a:xfrm>
        </xdr:grpSpPr>
        <xdr:sp macro="" textlink="">
          <xdr:nvSpPr>
            <xdr:cNvPr id="1676" name="Oval 1675">
              <a:extLst>
                <a:ext uri="{FF2B5EF4-FFF2-40B4-BE49-F238E27FC236}">
                  <a16:creationId xmlns:a16="http://schemas.microsoft.com/office/drawing/2014/main" id="{D2176F50-EC88-39FB-1A6C-195D2144B76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77" name="Straight Connector 1676">
              <a:extLst>
                <a:ext uri="{FF2B5EF4-FFF2-40B4-BE49-F238E27FC236}">
                  <a16:creationId xmlns:a16="http://schemas.microsoft.com/office/drawing/2014/main" id="{D089AB15-9D65-B401-9C61-E5B9EE240E2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78" name="Straight Connector 1677">
              <a:extLst>
                <a:ext uri="{FF2B5EF4-FFF2-40B4-BE49-F238E27FC236}">
                  <a16:creationId xmlns:a16="http://schemas.microsoft.com/office/drawing/2014/main" id="{4131B898-4D74-0359-FE0E-E15754FE7DD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79" name="Group 1678">
            <a:extLst>
              <a:ext uri="{FF2B5EF4-FFF2-40B4-BE49-F238E27FC236}">
                <a16:creationId xmlns:a16="http://schemas.microsoft.com/office/drawing/2014/main" id="{317CF7E9-EB17-4C27-9CCD-D52A9ACC122F}"/>
              </a:ext>
            </a:extLst>
          </xdr:cNvPr>
          <xdr:cNvGrpSpPr/>
        </xdr:nvGrpSpPr>
        <xdr:grpSpPr>
          <a:xfrm>
            <a:off x="2745983" y="75213508"/>
            <a:ext cx="218447" cy="201001"/>
            <a:chOff x="10263188" y="252188663"/>
            <a:chExt cx="214312" cy="214312"/>
          </a:xfrm>
        </xdr:grpSpPr>
        <xdr:sp macro="" textlink="">
          <xdr:nvSpPr>
            <xdr:cNvPr id="1680" name="Oval 1679">
              <a:extLst>
                <a:ext uri="{FF2B5EF4-FFF2-40B4-BE49-F238E27FC236}">
                  <a16:creationId xmlns:a16="http://schemas.microsoft.com/office/drawing/2014/main" id="{85C493C7-17F2-6331-BED0-49678B6A234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81" name="Straight Connector 1680">
              <a:extLst>
                <a:ext uri="{FF2B5EF4-FFF2-40B4-BE49-F238E27FC236}">
                  <a16:creationId xmlns:a16="http://schemas.microsoft.com/office/drawing/2014/main" id="{06BBF61A-8076-6265-6E78-493F77ED9F3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82" name="Straight Connector 1681">
              <a:extLst>
                <a:ext uri="{FF2B5EF4-FFF2-40B4-BE49-F238E27FC236}">
                  <a16:creationId xmlns:a16="http://schemas.microsoft.com/office/drawing/2014/main" id="{32ED9607-4E8C-1AB2-57E7-55801E98001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83" name="Group 1682">
            <a:extLst>
              <a:ext uri="{FF2B5EF4-FFF2-40B4-BE49-F238E27FC236}">
                <a16:creationId xmlns:a16="http://schemas.microsoft.com/office/drawing/2014/main" id="{0A356E91-BCE7-4D52-8E70-66520454B49F}"/>
              </a:ext>
            </a:extLst>
          </xdr:cNvPr>
          <xdr:cNvGrpSpPr/>
        </xdr:nvGrpSpPr>
        <xdr:grpSpPr>
          <a:xfrm>
            <a:off x="845827" y="75483137"/>
            <a:ext cx="218447" cy="201001"/>
            <a:chOff x="10263188" y="252188663"/>
            <a:chExt cx="214312" cy="214312"/>
          </a:xfrm>
        </xdr:grpSpPr>
        <xdr:sp macro="" textlink="">
          <xdr:nvSpPr>
            <xdr:cNvPr id="1684" name="Oval 1683">
              <a:extLst>
                <a:ext uri="{FF2B5EF4-FFF2-40B4-BE49-F238E27FC236}">
                  <a16:creationId xmlns:a16="http://schemas.microsoft.com/office/drawing/2014/main" id="{2344E5F6-FE02-B88F-DB36-2134D094209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85" name="Straight Connector 1684">
              <a:extLst>
                <a:ext uri="{FF2B5EF4-FFF2-40B4-BE49-F238E27FC236}">
                  <a16:creationId xmlns:a16="http://schemas.microsoft.com/office/drawing/2014/main" id="{DF97BD60-D41B-FAD9-5824-3EB73811BCC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86" name="Straight Connector 1685">
              <a:extLst>
                <a:ext uri="{FF2B5EF4-FFF2-40B4-BE49-F238E27FC236}">
                  <a16:creationId xmlns:a16="http://schemas.microsoft.com/office/drawing/2014/main" id="{6856C51C-AF8F-A474-E7DF-460A56F4AD9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87" name="Group 1686">
            <a:extLst>
              <a:ext uri="{FF2B5EF4-FFF2-40B4-BE49-F238E27FC236}">
                <a16:creationId xmlns:a16="http://schemas.microsoft.com/office/drawing/2014/main" id="{8A84D918-716F-47C6-B73F-8C3E1309AB52}"/>
              </a:ext>
            </a:extLst>
          </xdr:cNvPr>
          <xdr:cNvGrpSpPr/>
        </xdr:nvGrpSpPr>
        <xdr:grpSpPr>
          <a:xfrm>
            <a:off x="7910735" y="75444175"/>
            <a:ext cx="224736" cy="207423"/>
            <a:chOff x="10263188" y="252188663"/>
            <a:chExt cx="214312" cy="214312"/>
          </a:xfrm>
        </xdr:grpSpPr>
        <xdr:sp macro="" textlink="">
          <xdr:nvSpPr>
            <xdr:cNvPr id="1688" name="Oval 1687">
              <a:extLst>
                <a:ext uri="{FF2B5EF4-FFF2-40B4-BE49-F238E27FC236}">
                  <a16:creationId xmlns:a16="http://schemas.microsoft.com/office/drawing/2014/main" id="{0017614E-8EB3-3EB1-5634-4F81B724CA6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89" name="Straight Connector 1688">
              <a:extLst>
                <a:ext uri="{FF2B5EF4-FFF2-40B4-BE49-F238E27FC236}">
                  <a16:creationId xmlns:a16="http://schemas.microsoft.com/office/drawing/2014/main" id="{54C4F08B-FC9B-ECE0-C484-AE986A7937B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90" name="Straight Connector 1689">
              <a:extLst>
                <a:ext uri="{FF2B5EF4-FFF2-40B4-BE49-F238E27FC236}">
                  <a16:creationId xmlns:a16="http://schemas.microsoft.com/office/drawing/2014/main" id="{C8304A61-27DC-EC1A-3AE4-D2926336405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91" name="Group 1690">
            <a:extLst>
              <a:ext uri="{FF2B5EF4-FFF2-40B4-BE49-F238E27FC236}">
                <a16:creationId xmlns:a16="http://schemas.microsoft.com/office/drawing/2014/main" id="{2EE5AD16-E93E-4C5F-8D4A-C5F404034556}"/>
              </a:ext>
            </a:extLst>
          </xdr:cNvPr>
          <xdr:cNvGrpSpPr/>
        </xdr:nvGrpSpPr>
        <xdr:grpSpPr>
          <a:xfrm>
            <a:off x="5963871" y="75333712"/>
            <a:ext cx="218447" cy="201001"/>
            <a:chOff x="10263188" y="252188663"/>
            <a:chExt cx="214312" cy="214312"/>
          </a:xfrm>
        </xdr:grpSpPr>
        <xdr:sp macro="" textlink="">
          <xdr:nvSpPr>
            <xdr:cNvPr id="1692" name="Oval 1691">
              <a:extLst>
                <a:ext uri="{FF2B5EF4-FFF2-40B4-BE49-F238E27FC236}">
                  <a16:creationId xmlns:a16="http://schemas.microsoft.com/office/drawing/2014/main" id="{A2CBA7D1-2457-7041-1CE2-0C138F24E6D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93" name="Straight Connector 1692">
              <a:extLst>
                <a:ext uri="{FF2B5EF4-FFF2-40B4-BE49-F238E27FC236}">
                  <a16:creationId xmlns:a16="http://schemas.microsoft.com/office/drawing/2014/main" id="{A2DFD139-50E1-7E7B-9B54-E31EAD26961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94" name="Straight Connector 1693">
              <a:extLst>
                <a:ext uri="{FF2B5EF4-FFF2-40B4-BE49-F238E27FC236}">
                  <a16:creationId xmlns:a16="http://schemas.microsoft.com/office/drawing/2014/main" id="{AAB28B5D-5ADF-796B-8C4D-0BE2BFA187F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95" name="Group 1694">
            <a:extLst>
              <a:ext uri="{FF2B5EF4-FFF2-40B4-BE49-F238E27FC236}">
                <a16:creationId xmlns:a16="http://schemas.microsoft.com/office/drawing/2014/main" id="{98D9549F-DB85-41F6-8F69-A17A1FD0022E}"/>
              </a:ext>
            </a:extLst>
          </xdr:cNvPr>
          <xdr:cNvGrpSpPr/>
        </xdr:nvGrpSpPr>
        <xdr:grpSpPr>
          <a:xfrm>
            <a:off x="7892051" y="78016951"/>
            <a:ext cx="224736" cy="201001"/>
            <a:chOff x="10263188" y="252188663"/>
            <a:chExt cx="214312" cy="214312"/>
          </a:xfrm>
        </xdr:grpSpPr>
        <xdr:sp macro="" textlink="">
          <xdr:nvSpPr>
            <xdr:cNvPr id="1696" name="Oval 1695">
              <a:extLst>
                <a:ext uri="{FF2B5EF4-FFF2-40B4-BE49-F238E27FC236}">
                  <a16:creationId xmlns:a16="http://schemas.microsoft.com/office/drawing/2014/main" id="{32516867-42F9-7DA2-E47F-3D2A2CD611E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697" name="Straight Connector 1696">
              <a:extLst>
                <a:ext uri="{FF2B5EF4-FFF2-40B4-BE49-F238E27FC236}">
                  <a16:creationId xmlns:a16="http://schemas.microsoft.com/office/drawing/2014/main" id="{9DE4DDD6-D41C-FD6B-CD51-73C4EBC01C2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98" name="Straight Connector 1697">
              <a:extLst>
                <a:ext uri="{FF2B5EF4-FFF2-40B4-BE49-F238E27FC236}">
                  <a16:creationId xmlns:a16="http://schemas.microsoft.com/office/drawing/2014/main" id="{007C8F56-FB7B-7D55-C0B6-80F5C952FFB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99" name="Group 1698">
            <a:extLst>
              <a:ext uri="{FF2B5EF4-FFF2-40B4-BE49-F238E27FC236}">
                <a16:creationId xmlns:a16="http://schemas.microsoft.com/office/drawing/2014/main" id="{A5A5167E-8DB0-423A-85D6-F6F0FEB2A9B0}"/>
              </a:ext>
            </a:extLst>
          </xdr:cNvPr>
          <xdr:cNvGrpSpPr/>
        </xdr:nvGrpSpPr>
        <xdr:grpSpPr>
          <a:xfrm>
            <a:off x="5991896" y="78088453"/>
            <a:ext cx="218447" cy="207423"/>
            <a:chOff x="10263188" y="252188663"/>
            <a:chExt cx="214312" cy="214312"/>
          </a:xfrm>
        </xdr:grpSpPr>
        <xdr:sp macro="" textlink="">
          <xdr:nvSpPr>
            <xdr:cNvPr id="1700" name="Oval 1699">
              <a:extLst>
                <a:ext uri="{FF2B5EF4-FFF2-40B4-BE49-F238E27FC236}">
                  <a16:creationId xmlns:a16="http://schemas.microsoft.com/office/drawing/2014/main" id="{85FC0AD0-A355-F094-9DA1-2B07C44EBCA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01" name="Straight Connector 1700">
              <a:extLst>
                <a:ext uri="{FF2B5EF4-FFF2-40B4-BE49-F238E27FC236}">
                  <a16:creationId xmlns:a16="http://schemas.microsoft.com/office/drawing/2014/main" id="{3E5ADEB4-9460-9605-5310-EA975D75683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02" name="Straight Connector 1701">
              <a:extLst>
                <a:ext uri="{FF2B5EF4-FFF2-40B4-BE49-F238E27FC236}">
                  <a16:creationId xmlns:a16="http://schemas.microsoft.com/office/drawing/2014/main" id="{CE2E8A7A-2337-A736-BFCD-1FD30575588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03" name="Group 1702">
            <a:extLst>
              <a:ext uri="{FF2B5EF4-FFF2-40B4-BE49-F238E27FC236}">
                <a16:creationId xmlns:a16="http://schemas.microsoft.com/office/drawing/2014/main" id="{6C46D084-7940-49CF-AA01-EBE4EE6909AB}"/>
              </a:ext>
            </a:extLst>
          </xdr:cNvPr>
          <xdr:cNvGrpSpPr/>
        </xdr:nvGrpSpPr>
        <xdr:grpSpPr>
          <a:xfrm>
            <a:off x="5982554" y="78955785"/>
            <a:ext cx="218447" cy="204248"/>
            <a:chOff x="10263188" y="252188663"/>
            <a:chExt cx="214312" cy="214312"/>
          </a:xfrm>
        </xdr:grpSpPr>
        <xdr:sp macro="" textlink="">
          <xdr:nvSpPr>
            <xdr:cNvPr id="1704" name="Oval 1703">
              <a:extLst>
                <a:ext uri="{FF2B5EF4-FFF2-40B4-BE49-F238E27FC236}">
                  <a16:creationId xmlns:a16="http://schemas.microsoft.com/office/drawing/2014/main" id="{1F49A01C-53CC-B3B3-DC9F-CB1B91A4DBC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05" name="Straight Connector 1704">
              <a:extLst>
                <a:ext uri="{FF2B5EF4-FFF2-40B4-BE49-F238E27FC236}">
                  <a16:creationId xmlns:a16="http://schemas.microsoft.com/office/drawing/2014/main" id="{D3CF9A9F-A01D-DC08-1778-F05D30FD8DD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06" name="Straight Connector 1705">
              <a:extLst>
                <a:ext uri="{FF2B5EF4-FFF2-40B4-BE49-F238E27FC236}">
                  <a16:creationId xmlns:a16="http://schemas.microsoft.com/office/drawing/2014/main" id="{4816949F-4F18-BDE7-FE73-80B747CD879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07" name="Group 1706">
            <a:extLst>
              <a:ext uri="{FF2B5EF4-FFF2-40B4-BE49-F238E27FC236}">
                <a16:creationId xmlns:a16="http://schemas.microsoft.com/office/drawing/2014/main" id="{91041109-C2C8-4EFE-ABC5-07A8A4EAFEED}"/>
              </a:ext>
            </a:extLst>
          </xdr:cNvPr>
          <xdr:cNvGrpSpPr/>
        </xdr:nvGrpSpPr>
        <xdr:grpSpPr>
          <a:xfrm>
            <a:off x="5038674" y="79166972"/>
            <a:ext cx="218447" cy="207423"/>
            <a:chOff x="10263188" y="252188663"/>
            <a:chExt cx="214312" cy="214312"/>
          </a:xfrm>
        </xdr:grpSpPr>
        <xdr:sp macro="" textlink="">
          <xdr:nvSpPr>
            <xdr:cNvPr id="1708" name="Oval 1707">
              <a:extLst>
                <a:ext uri="{FF2B5EF4-FFF2-40B4-BE49-F238E27FC236}">
                  <a16:creationId xmlns:a16="http://schemas.microsoft.com/office/drawing/2014/main" id="{EDE8FCE2-A2E5-7EE9-F720-EF1C1E07EA4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09" name="Straight Connector 1708">
              <a:extLst>
                <a:ext uri="{FF2B5EF4-FFF2-40B4-BE49-F238E27FC236}">
                  <a16:creationId xmlns:a16="http://schemas.microsoft.com/office/drawing/2014/main" id="{2C6C1911-E05C-79F6-0B86-6307AA3A7D8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10" name="Straight Connector 1709">
              <a:extLst>
                <a:ext uri="{FF2B5EF4-FFF2-40B4-BE49-F238E27FC236}">
                  <a16:creationId xmlns:a16="http://schemas.microsoft.com/office/drawing/2014/main" id="{1E2D490C-FAAE-9FC4-0D5D-E9C63416BB3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11" name="Group 1710">
            <a:extLst>
              <a:ext uri="{FF2B5EF4-FFF2-40B4-BE49-F238E27FC236}">
                <a16:creationId xmlns:a16="http://schemas.microsoft.com/office/drawing/2014/main" id="{30364D7D-8349-46F3-AAC5-D7564699218F}"/>
              </a:ext>
            </a:extLst>
          </xdr:cNvPr>
          <xdr:cNvGrpSpPr/>
        </xdr:nvGrpSpPr>
        <xdr:grpSpPr>
          <a:xfrm>
            <a:off x="5038674" y="80083006"/>
            <a:ext cx="218447" cy="201001"/>
            <a:chOff x="10263188" y="252188663"/>
            <a:chExt cx="214312" cy="214312"/>
          </a:xfrm>
        </xdr:grpSpPr>
        <xdr:sp macro="" textlink="">
          <xdr:nvSpPr>
            <xdr:cNvPr id="1712" name="Oval 1711">
              <a:extLst>
                <a:ext uri="{FF2B5EF4-FFF2-40B4-BE49-F238E27FC236}">
                  <a16:creationId xmlns:a16="http://schemas.microsoft.com/office/drawing/2014/main" id="{A010F891-DCDD-58EA-3C3A-99AB2FC042D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13" name="Straight Connector 1712">
              <a:extLst>
                <a:ext uri="{FF2B5EF4-FFF2-40B4-BE49-F238E27FC236}">
                  <a16:creationId xmlns:a16="http://schemas.microsoft.com/office/drawing/2014/main" id="{92F41A8B-A5A5-63A4-CCF3-1CFE3E7BEA7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14" name="Straight Connector 1713">
              <a:extLst>
                <a:ext uri="{FF2B5EF4-FFF2-40B4-BE49-F238E27FC236}">
                  <a16:creationId xmlns:a16="http://schemas.microsoft.com/office/drawing/2014/main" id="{2A906F66-5C4F-AEFB-97DA-9D15B433DB3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15" name="Group 1714">
            <a:extLst>
              <a:ext uri="{FF2B5EF4-FFF2-40B4-BE49-F238E27FC236}">
                <a16:creationId xmlns:a16="http://schemas.microsoft.com/office/drawing/2014/main" id="{89DEFF30-0893-41A8-B86A-E3C432D42335}"/>
              </a:ext>
            </a:extLst>
          </xdr:cNvPr>
          <xdr:cNvGrpSpPr/>
        </xdr:nvGrpSpPr>
        <xdr:grpSpPr>
          <a:xfrm>
            <a:off x="2727299" y="80102487"/>
            <a:ext cx="218447" cy="201001"/>
            <a:chOff x="10263188" y="252188663"/>
            <a:chExt cx="214312" cy="214312"/>
          </a:xfrm>
        </xdr:grpSpPr>
        <xdr:sp macro="" textlink="">
          <xdr:nvSpPr>
            <xdr:cNvPr id="1716" name="Oval 1715">
              <a:extLst>
                <a:ext uri="{FF2B5EF4-FFF2-40B4-BE49-F238E27FC236}">
                  <a16:creationId xmlns:a16="http://schemas.microsoft.com/office/drawing/2014/main" id="{A0F5B812-FFF6-B6FC-2F3A-629E3CBDE52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17" name="Straight Connector 1716">
              <a:extLst>
                <a:ext uri="{FF2B5EF4-FFF2-40B4-BE49-F238E27FC236}">
                  <a16:creationId xmlns:a16="http://schemas.microsoft.com/office/drawing/2014/main" id="{D18B3B03-BABA-B0BE-317E-008ADCE2904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18" name="Straight Connector 1717">
              <a:extLst>
                <a:ext uri="{FF2B5EF4-FFF2-40B4-BE49-F238E27FC236}">
                  <a16:creationId xmlns:a16="http://schemas.microsoft.com/office/drawing/2014/main" id="{21810563-7949-442D-A361-7B7830FE93E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19" name="Group 1718">
            <a:extLst>
              <a:ext uri="{FF2B5EF4-FFF2-40B4-BE49-F238E27FC236}">
                <a16:creationId xmlns:a16="http://schemas.microsoft.com/office/drawing/2014/main" id="{11F080BA-82D9-41AF-BD16-D00115624179}"/>
              </a:ext>
            </a:extLst>
          </xdr:cNvPr>
          <xdr:cNvGrpSpPr/>
        </xdr:nvGrpSpPr>
        <xdr:grpSpPr>
          <a:xfrm>
            <a:off x="2727299" y="78036432"/>
            <a:ext cx="218447" cy="201001"/>
            <a:chOff x="10263188" y="252188663"/>
            <a:chExt cx="214312" cy="214312"/>
          </a:xfrm>
        </xdr:grpSpPr>
        <xdr:sp macro="" textlink="">
          <xdr:nvSpPr>
            <xdr:cNvPr id="1720" name="Oval 1719">
              <a:extLst>
                <a:ext uri="{FF2B5EF4-FFF2-40B4-BE49-F238E27FC236}">
                  <a16:creationId xmlns:a16="http://schemas.microsoft.com/office/drawing/2014/main" id="{17926991-A5A1-8748-AF31-76CC39ECED2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21" name="Straight Connector 1720">
              <a:extLst>
                <a:ext uri="{FF2B5EF4-FFF2-40B4-BE49-F238E27FC236}">
                  <a16:creationId xmlns:a16="http://schemas.microsoft.com/office/drawing/2014/main" id="{FFDA227C-DE71-A0B2-4F3C-38EC0EA2F82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22" name="Straight Connector 1721">
              <a:extLst>
                <a:ext uri="{FF2B5EF4-FFF2-40B4-BE49-F238E27FC236}">
                  <a16:creationId xmlns:a16="http://schemas.microsoft.com/office/drawing/2014/main" id="{7C747AE0-AA54-7B3F-C4C4-912881F6094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23" name="Group 1722">
            <a:extLst>
              <a:ext uri="{FF2B5EF4-FFF2-40B4-BE49-F238E27FC236}">
                <a16:creationId xmlns:a16="http://schemas.microsoft.com/office/drawing/2014/main" id="{3E36AD1D-1003-4224-8E04-C8644B79403B}"/>
              </a:ext>
            </a:extLst>
          </xdr:cNvPr>
          <xdr:cNvGrpSpPr/>
        </xdr:nvGrpSpPr>
        <xdr:grpSpPr>
          <a:xfrm>
            <a:off x="4048084" y="79144172"/>
            <a:ext cx="218447" cy="201001"/>
            <a:chOff x="10263188" y="252188663"/>
            <a:chExt cx="214312" cy="214312"/>
          </a:xfrm>
        </xdr:grpSpPr>
        <xdr:sp macro="" textlink="">
          <xdr:nvSpPr>
            <xdr:cNvPr id="1724" name="Oval 1723">
              <a:extLst>
                <a:ext uri="{FF2B5EF4-FFF2-40B4-BE49-F238E27FC236}">
                  <a16:creationId xmlns:a16="http://schemas.microsoft.com/office/drawing/2014/main" id="{529164EB-CA0A-7B81-785A-B757177DCAD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25" name="Straight Connector 1724">
              <a:extLst>
                <a:ext uri="{FF2B5EF4-FFF2-40B4-BE49-F238E27FC236}">
                  <a16:creationId xmlns:a16="http://schemas.microsoft.com/office/drawing/2014/main" id="{C5E3865F-9947-284D-830E-A80911FBFD8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26" name="Straight Connector 1725">
              <a:extLst>
                <a:ext uri="{FF2B5EF4-FFF2-40B4-BE49-F238E27FC236}">
                  <a16:creationId xmlns:a16="http://schemas.microsoft.com/office/drawing/2014/main" id="{EA008006-437C-0FC5-8C99-EFB80B290C6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27" name="Group 1726">
            <a:extLst>
              <a:ext uri="{FF2B5EF4-FFF2-40B4-BE49-F238E27FC236}">
                <a16:creationId xmlns:a16="http://schemas.microsoft.com/office/drawing/2014/main" id="{4FCA82B4-F3ED-4C74-9A57-5AF35B9B0243}"/>
              </a:ext>
            </a:extLst>
          </xdr:cNvPr>
          <xdr:cNvGrpSpPr/>
        </xdr:nvGrpSpPr>
        <xdr:grpSpPr>
          <a:xfrm>
            <a:off x="3845619" y="77987729"/>
            <a:ext cx="218447" cy="201001"/>
            <a:chOff x="10263188" y="252188663"/>
            <a:chExt cx="214312" cy="214312"/>
          </a:xfrm>
        </xdr:grpSpPr>
        <xdr:sp macro="" textlink="">
          <xdr:nvSpPr>
            <xdr:cNvPr id="1728" name="Oval 1727">
              <a:extLst>
                <a:ext uri="{FF2B5EF4-FFF2-40B4-BE49-F238E27FC236}">
                  <a16:creationId xmlns:a16="http://schemas.microsoft.com/office/drawing/2014/main" id="{6B9C9013-5EFB-FBB5-CBE5-317CA452A04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29" name="Straight Connector 1728">
              <a:extLst>
                <a:ext uri="{FF2B5EF4-FFF2-40B4-BE49-F238E27FC236}">
                  <a16:creationId xmlns:a16="http://schemas.microsoft.com/office/drawing/2014/main" id="{3C46E458-1964-38F1-25AA-9DF2B8A4AED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30" name="Straight Connector 1729">
              <a:extLst>
                <a:ext uri="{FF2B5EF4-FFF2-40B4-BE49-F238E27FC236}">
                  <a16:creationId xmlns:a16="http://schemas.microsoft.com/office/drawing/2014/main" id="{076C0E78-A9C0-1CBE-21C8-982AD56692B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31" name="Group 1730">
            <a:extLst>
              <a:ext uri="{FF2B5EF4-FFF2-40B4-BE49-F238E27FC236}">
                <a16:creationId xmlns:a16="http://schemas.microsoft.com/office/drawing/2014/main" id="{E57EEEFC-01FC-4A88-A30A-FB7AF19C0764}"/>
              </a:ext>
            </a:extLst>
          </xdr:cNvPr>
          <xdr:cNvGrpSpPr/>
        </xdr:nvGrpSpPr>
        <xdr:grpSpPr>
          <a:xfrm>
            <a:off x="4250550" y="77539453"/>
            <a:ext cx="224736" cy="207423"/>
            <a:chOff x="10263188" y="252188663"/>
            <a:chExt cx="214312" cy="214312"/>
          </a:xfrm>
        </xdr:grpSpPr>
        <xdr:sp macro="" textlink="">
          <xdr:nvSpPr>
            <xdr:cNvPr id="1732" name="Oval 1731">
              <a:extLst>
                <a:ext uri="{FF2B5EF4-FFF2-40B4-BE49-F238E27FC236}">
                  <a16:creationId xmlns:a16="http://schemas.microsoft.com/office/drawing/2014/main" id="{F9A71809-BD1E-D8C9-775A-5C5BDCB6433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33" name="Straight Connector 1732">
              <a:extLst>
                <a:ext uri="{FF2B5EF4-FFF2-40B4-BE49-F238E27FC236}">
                  <a16:creationId xmlns:a16="http://schemas.microsoft.com/office/drawing/2014/main" id="{A7FF4F04-3450-C05B-319A-3C1BC66E456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34" name="Straight Connector 1733">
              <a:extLst>
                <a:ext uri="{FF2B5EF4-FFF2-40B4-BE49-F238E27FC236}">
                  <a16:creationId xmlns:a16="http://schemas.microsoft.com/office/drawing/2014/main" id="{15CBE98D-1B27-4E69-DE59-499472D7359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35" name="Group 1734">
            <a:extLst>
              <a:ext uri="{FF2B5EF4-FFF2-40B4-BE49-F238E27FC236}">
                <a16:creationId xmlns:a16="http://schemas.microsoft.com/office/drawing/2014/main" id="{A42A8EDA-31EA-493B-97F0-6B09F9F7FFFE}"/>
              </a:ext>
            </a:extLst>
          </xdr:cNvPr>
          <xdr:cNvGrpSpPr/>
        </xdr:nvGrpSpPr>
        <xdr:grpSpPr>
          <a:xfrm>
            <a:off x="3948378" y="76652639"/>
            <a:ext cx="224736" cy="207423"/>
            <a:chOff x="10263188" y="252188663"/>
            <a:chExt cx="214312" cy="214312"/>
          </a:xfrm>
        </xdr:grpSpPr>
        <xdr:sp macro="" textlink="">
          <xdr:nvSpPr>
            <xdr:cNvPr id="1736" name="Oval 1735">
              <a:extLst>
                <a:ext uri="{FF2B5EF4-FFF2-40B4-BE49-F238E27FC236}">
                  <a16:creationId xmlns:a16="http://schemas.microsoft.com/office/drawing/2014/main" id="{810F441C-50CF-4B63-C74A-1D0A341E3F7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37" name="Straight Connector 1736">
              <a:extLst>
                <a:ext uri="{FF2B5EF4-FFF2-40B4-BE49-F238E27FC236}">
                  <a16:creationId xmlns:a16="http://schemas.microsoft.com/office/drawing/2014/main" id="{78E74843-CBF1-C029-DD77-C5D1B160E5A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38" name="Straight Connector 1737">
              <a:extLst>
                <a:ext uri="{FF2B5EF4-FFF2-40B4-BE49-F238E27FC236}">
                  <a16:creationId xmlns:a16="http://schemas.microsoft.com/office/drawing/2014/main" id="{C83D620D-E1B3-D4B6-5906-1EBFDB039D0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39" name="Group 1738">
            <a:extLst>
              <a:ext uri="{FF2B5EF4-FFF2-40B4-BE49-F238E27FC236}">
                <a16:creationId xmlns:a16="http://schemas.microsoft.com/office/drawing/2014/main" id="{9283AB5D-BD6D-43FE-90DB-975E70DBEEE6}"/>
              </a:ext>
            </a:extLst>
          </xdr:cNvPr>
          <xdr:cNvGrpSpPr/>
        </xdr:nvGrpSpPr>
        <xdr:grpSpPr>
          <a:xfrm>
            <a:off x="4773869" y="76629840"/>
            <a:ext cx="224736" cy="201001"/>
            <a:chOff x="10263188" y="252188663"/>
            <a:chExt cx="214312" cy="214312"/>
          </a:xfrm>
        </xdr:grpSpPr>
        <xdr:sp macro="" textlink="">
          <xdr:nvSpPr>
            <xdr:cNvPr id="1740" name="Oval 1739">
              <a:extLst>
                <a:ext uri="{FF2B5EF4-FFF2-40B4-BE49-F238E27FC236}">
                  <a16:creationId xmlns:a16="http://schemas.microsoft.com/office/drawing/2014/main" id="{C0D75DC9-AB28-7D50-C75F-5511179239D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41" name="Straight Connector 1740">
              <a:extLst>
                <a:ext uri="{FF2B5EF4-FFF2-40B4-BE49-F238E27FC236}">
                  <a16:creationId xmlns:a16="http://schemas.microsoft.com/office/drawing/2014/main" id="{F4D6F381-D6C2-051F-2C86-B8CDE77EA7D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42" name="Straight Connector 1741">
              <a:extLst>
                <a:ext uri="{FF2B5EF4-FFF2-40B4-BE49-F238E27FC236}">
                  <a16:creationId xmlns:a16="http://schemas.microsoft.com/office/drawing/2014/main" id="{76D78596-55FD-7F88-EB9F-EB6E0C2C6BC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43" name="Group 1742">
            <a:extLst>
              <a:ext uri="{FF2B5EF4-FFF2-40B4-BE49-F238E27FC236}">
                <a16:creationId xmlns:a16="http://schemas.microsoft.com/office/drawing/2014/main" id="{01FBB7B8-B521-4AA7-BBB8-486FCAE5D789}"/>
              </a:ext>
            </a:extLst>
          </xdr:cNvPr>
          <xdr:cNvGrpSpPr/>
        </xdr:nvGrpSpPr>
        <xdr:grpSpPr>
          <a:xfrm>
            <a:off x="6561924" y="76620099"/>
            <a:ext cx="224736" cy="201001"/>
            <a:chOff x="10263188" y="252188663"/>
            <a:chExt cx="214312" cy="214312"/>
          </a:xfrm>
        </xdr:grpSpPr>
        <xdr:sp macro="" textlink="">
          <xdr:nvSpPr>
            <xdr:cNvPr id="1744" name="Oval 1743">
              <a:extLst>
                <a:ext uri="{FF2B5EF4-FFF2-40B4-BE49-F238E27FC236}">
                  <a16:creationId xmlns:a16="http://schemas.microsoft.com/office/drawing/2014/main" id="{2DC1A66C-C0C1-13E6-9347-B0BBCA55B5D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45" name="Straight Connector 1744">
              <a:extLst>
                <a:ext uri="{FF2B5EF4-FFF2-40B4-BE49-F238E27FC236}">
                  <a16:creationId xmlns:a16="http://schemas.microsoft.com/office/drawing/2014/main" id="{A340A621-CACD-1207-1F15-88F7EF7B7F2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46" name="Straight Connector 1745">
              <a:extLst>
                <a:ext uri="{FF2B5EF4-FFF2-40B4-BE49-F238E27FC236}">
                  <a16:creationId xmlns:a16="http://schemas.microsoft.com/office/drawing/2014/main" id="{257B1442-D9D9-32C8-B553-FE065D94F50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47" name="Group 1746">
            <a:extLst>
              <a:ext uri="{FF2B5EF4-FFF2-40B4-BE49-F238E27FC236}">
                <a16:creationId xmlns:a16="http://schemas.microsoft.com/office/drawing/2014/main" id="{DCDBCE28-C36B-4EFC-97CF-CE5F9A500156}"/>
              </a:ext>
            </a:extLst>
          </xdr:cNvPr>
          <xdr:cNvGrpSpPr/>
        </xdr:nvGrpSpPr>
        <xdr:grpSpPr>
          <a:xfrm>
            <a:off x="2222663" y="76652639"/>
            <a:ext cx="218447" cy="207423"/>
            <a:chOff x="10263188" y="252188663"/>
            <a:chExt cx="214312" cy="214312"/>
          </a:xfrm>
        </xdr:grpSpPr>
        <xdr:sp macro="" textlink="">
          <xdr:nvSpPr>
            <xdr:cNvPr id="1748" name="Oval 1747">
              <a:extLst>
                <a:ext uri="{FF2B5EF4-FFF2-40B4-BE49-F238E27FC236}">
                  <a16:creationId xmlns:a16="http://schemas.microsoft.com/office/drawing/2014/main" id="{8F2239C4-995C-2C3C-3E17-81DB1134F88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49" name="Straight Connector 1748">
              <a:extLst>
                <a:ext uri="{FF2B5EF4-FFF2-40B4-BE49-F238E27FC236}">
                  <a16:creationId xmlns:a16="http://schemas.microsoft.com/office/drawing/2014/main" id="{6136FC98-8F4A-A058-1591-A5799681C74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50" name="Straight Connector 1749">
              <a:extLst>
                <a:ext uri="{FF2B5EF4-FFF2-40B4-BE49-F238E27FC236}">
                  <a16:creationId xmlns:a16="http://schemas.microsoft.com/office/drawing/2014/main" id="{649D6BA2-EC65-FA8C-2860-8178F67BD47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51" name="Group 1750">
            <a:extLst>
              <a:ext uri="{FF2B5EF4-FFF2-40B4-BE49-F238E27FC236}">
                <a16:creationId xmlns:a16="http://schemas.microsoft.com/office/drawing/2014/main" id="{53C9241F-7DB3-43D3-94DA-4CEC3B12FFD8}"/>
              </a:ext>
            </a:extLst>
          </xdr:cNvPr>
          <xdr:cNvGrpSpPr/>
        </xdr:nvGrpSpPr>
        <xdr:grpSpPr>
          <a:xfrm>
            <a:off x="4415648" y="74606065"/>
            <a:ext cx="224736" cy="207423"/>
            <a:chOff x="10263188" y="252188663"/>
            <a:chExt cx="214312" cy="214312"/>
          </a:xfrm>
        </xdr:grpSpPr>
        <xdr:sp macro="" textlink="">
          <xdr:nvSpPr>
            <xdr:cNvPr id="1752" name="Oval 1751">
              <a:extLst>
                <a:ext uri="{FF2B5EF4-FFF2-40B4-BE49-F238E27FC236}">
                  <a16:creationId xmlns:a16="http://schemas.microsoft.com/office/drawing/2014/main" id="{4C684641-4FCF-014E-384B-33CBF9F7AEF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53" name="Straight Connector 1752">
              <a:extLst>
                <a:ext uri="{FF2B5EF4-FFF2-40B4-BE49-F238E27FC236}">
                  <a16:creationId xmlns:a16="http://schemas.microsoft.com/office/drawing/2014/main" id="{DFAA3CA9-2174-B02A-9729-9B9BAA6D228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54" name="Straight Connector 1753">
              <a:extLst>
                <a:ext uri="{FF2B5EF4-FFF2-40B4-BE49-F238E27FC236}">
                  <a16:creationId xmlns:a16="http://schemas.microsoft.com/office/drawing/2014/main" id="{7A66D757-9E0A-2399-437C-B5C14A3B877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55" name="Group 1754">
            <a:extLst>
              <a:ext uri="{FF2B5EF4-FFF2-40B4-BE49-F238E27FC236}">
                <a16:creationId xmlns:a16="http://schemas.microsoft.com/office/drawing/2014/main" id="{A0D72D63-6D8D-4DF4-8A01-9EA7053B0291}"/>
              </a:ext>
            </a:extLst>
          </xdr:cNvPr>
          <xdr:cNvGrpSpPr/>
        </xdr:nvGrpSpPr>
        <xdr:grpSpPr>
          <a:xfrm>
            <a:off x="855169" y="77987729"/>
            <a:ext cx="218447" cy="201001"/>
            <a:chOff x="10263188" y="252188663"/>
            <a:chExt cx="214312" cy="214312"/>
          </a:xfrm>
        </xdr:grpSpPr>
        <xdr:sp macro="" textlink="">
          <xdr:nvSpPr>
            <xdr:cNvPr id="1756" name="Oval 1755">
              <a:extLst>
                <a:ext uri="{FF2B5EF4-FFF2-40B4-BE49-F238E27FC236}">
                  <a16:creationId xmlns:a16="http://schemas.microsoft.com/office/drawing/2014/main" id="{4B48AAFA-FC1F-AD78-6B15-2DFD599F1C3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57" name="Straight Connector 1756">
              <a:extLst>
                <a:ext uri="{FF2B5EF4-FFF2-40B4-BE49-F238E27FC236}">
                  <a16:creationId xmlns:a16="http://schemas.microsoft.com/office/drawing/2014/main" id="{656262E1-1AD9-4124-2897-7F16CC502AD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58" name="Straight Connector 1757">
              <a:extLst>
                <a:ext uri="{FF2B5EF4-FFF2-40B4-BE49-F238E27FC236}">
                  <a16:creationId xmlns:a16="http://schemas.microsoft.com/office/drawing/2014/main" id="{D171756C-A3AC-2EA2-3CC4-27075399DBE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759" name="Straight Connector 1758">
            <a:extLst>
              <a:ext uri="{FF2B5EF4-FFF2-40B4-BE49-F238E27FC236}">
                <a16:creationId xmlns:a16="http://schemas.microsoft.com/office/drawing/2014/main" id="{E1E2D486-C5FD-4A6C-85F2-F0A06F80F847}"/>
              </a:ext>
            </a:extLst>
          </xdr:cNvPr>
          <xdr:cNvCxnSpPr/>
        </xdr:nvCxnSpPr>
        <xdr:spPr>
          <a:xfrm>
            <a:off x="746117" y="76821545"/>
            <a:ext cx="3582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0" name="Straight Connector 1759">
            <a:extLst>
              <a:ext uri="{FF2B5EF4-FFF2-40B4-BE49-F238E27FC236}">
                <a16:creationId xmlns:a16="http://schemas.microsoft.com/office/drawing/2014/main" id="{587CC58F-6DC3-4B16-9BAC-DC096201C677}"/>
              </a:ext>
            </a:extLst>
          </xdr:cNvPr>
          <xdr:cNvCxnSpPr/>
        </xdr:nvCxnSpPr>
        <xdr:spPr>
          <a:xfrm flipH="1">
            <a:off x="774142" y="76784133"/>
            <a:ext cx="95036" cy="861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560</xdr:row>
      <xdr:rowOff>138113</xdr:rowOff>
    </xdr:from>
    <xdr:to>
      <xdr:col>21</xdr:col>
      <xdr:colOff>119063</xdr:colOff>
      <xdr:row>563</xdr:row>
      <xdr:rowOff>0</xdr:rowOff>
    </xdr:to>
    <xdr:grpSp>
      <xdr:nvGrpSpPr>
        <xdr:cNvPr id="1124" name="Group 1123">
          <a:extLst>
            <a:ext uri="{FF2B5EF4-FFF2-40B4-BE49-F238E27FC236}">
              <a16:creationId xmlns:a16="http://schemas.microsoft.com/office/drawing/2014/main" id="{46E58211-EF81-4572-9872-FB4A755C2430}"/>
            </a:ext>
          </a:extLst>
        </xdr:cNvPr>
        <xdr:cNvGrpSpPr/>
      </xdr:nvGrpSpPr>
      <xdr:grpSpPr>
        <a:xfrm>
          <a:off x="3200400" y="83758088"/>
          <a:ext cx="319088" cy="290512"/>
          <a:chOff x="4819650" y="10625138"/>
          <a:chExt cx="319088" cy="290512"/>
        </a:xfrm>
      </xdr:grpSpPr>
      <xdr:sp macro="" textlink="">
        <xdr:nvSpPr>
          <xdr:cNvPr id="1138" name="Oval 1137">
            <a:extLst>
              <a:ext uri="{FF2B5EF4-FFF2-40B4-BE49-F238E27FC236}">
                <a16:creationId xmlns:a16="http://schemas.microsoft.com/office/drawing/2014/main" id="{6A71976D-1EFC-3CB4-2FBD-CD10170DA077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140" name="Straight Connector 1139">
            <a:extLst>
              <a:ext uri="{FF2B5EF4-FFF2-40B4-BE49-F238E27FC236}">
                <a16:creationId xmlns:a16="http://schemas.microsoft.com/office/drawing/2014/main" id="{A92F5500-0B89-6071-4FFF-E0328515E09B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1" name="Straight Connector 1140">
            <a:extLst>
              <a:ext uri="{FF2B5EF4-FFF2-40B4-BE49-F238E27FC236}">
                <a16:creationId xmlns:a16="http://schemas.microsoft.com/office/drawing/2014/main" id="{BE4FBA08-8395-3C56-7874-CFAA495D0B31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559</xdr:row>
      <xdr:rowOff>76201</xdr:rowOff>
    </xdr:from>
    <xdr:to>
      <xdr:col>7</xdr:col>
      <xdr:colOff>57150</xdr:colOff>
      <xdr:row>562</xdr:row>
      <xdr:rowOff>71438</xdr:rowOff>
    </xdr:to>
    <xdr:grpSp>
      <xdr:nvGrpSpPr>
        <xdr:cNvPr id="1151" name="Group 1150">
          <a:extLst>
            <a:ext uri="{FF2B5EF4-FFF2-40B4-BE49-F238E27FC236}">
              <a16:creationId xmlns:a16="http://schemas.microsoft.com/office/drawing/2014/main" id="{24CB4820-769A-4B57-A0CD-67FDCA0886D0}"/>
            </a:ext>
          </a:extLst>
        </xdr:cNvPr>
        <xdr:cNvGrpSpPr/>
      </xdr:nvGrpSpPr>
      <xdr:grpSpPr>
        <a:xfrm>
          <a:off x="647700" y="83553301"/>
          <a:ext cx="542925" cy="423862"/>
          <a:chOff x="647700" y="9963151"/>
          <a:chExt cx="542925" cy="423862"/>
        </a:xfrm>
      </xdr:grpSpPr>
      <xdr:cxnSp macro="">
        <xdr:nvCxnSpPr>
          <xdr:cNvPr id="1167" name="Straight Connector 1166">
            <a:extLst>
              <a:ext uri="{FF2B5EF4-FFF2-40B4-BE49-F238E27FC236}">
                <a16:creationId xmlns:a16="http://schemas.microsoft.com/office/drawing/2014/main" id="{4FFFB98C-9AEA-00CC-2553-7626CC15094B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74" name="Straight Connector 1173">
            <a:extLst>
              <a:ext uri="{FF2B5EF4-FFF2-40B4-BE49-F238E27FC236}">
                <a16:creationId xmlns:a16="http://schemas.microsoft.com/office/drawing/2014/main" id="{1217F39F-8D5C-ACBD-C519-765A02A53061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84" name="Arc 1183">
            <a:extLst>
              <a:ext uri="{FF2B5EF4-FFF2-40B4-BE49-F238E27FC236}">
                <a16:creationId xmlns:a16="http://schemas.microsoft.com/office/drawing/2014/main" id="{EFF033CB-69E5-92E3-BB2A-34440D9B5337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90474</xdr:colOff>
      <xdr:row>563</xdr:row>
      <xdr:rowOff>71428</xdr:rowOff>
    </xdr:from>
    <xdr:to>
      <xdr:col>53</xdr:col>
      <xdr:colOff>71444</xdr:colOff>
      <xdr:row>629</xdr:row>
      <xdr:rowOff>100016</xdr:rowOff>
    </xdr:to>
    <xdr:grpSp>
      <xdr:nvGrpSpPr>
        <xdr:cNvPr id="2100" name="Group 2099">
          <a:extLst>
            <a:ext uri="{FF2B5EF4-FFF2-40B4-BE49-F238E27FC236}">
              <a16:creationId xmlns:a16="http://schemas.microsoft.com/office/drawing/2014/main" id="{A5947B07-B0AE-11BF-EB69-B782BBD1A42B}"/>
            </a:ext>
          </a:extLst>
        </xdr:cNvPr>
        <xdr:cNvGrpSpPr/>
      </xdr:nvGrpSpPr>
      <xdr:grpSpPr>
        <a:xfrm>
          <a:off x="414324" y="84120028"/>
          <a:ext cx="8239145" cy="9458338"/>
          <a:chOff x="420674" y="82392828"/>
          <a:chExt cx="8401070" cy="9248788"/>
        </a:xfrm>
      </xdr:grpSpPr>
      <xdr:sp macro="" textlink="">
        <xdr:nvSpPr>
          <xdr:cNvPr id="1904" name="Freeform: Shape 1903">
            <a:extLst>
              <a:ext uri="{FF2B5EF4-FFF2-40B4-BE49-F238E27FC236}">
                <a16:creationId xmlns:a16="http://schemas.microsoft.com/office/drawing/2014/main" id="{E60C2DD0-F85A-F1B3-0B94-E0587DFFAFCD}"/>
              </a:ext>
            </a:extLst>
          </xdr:cNvPr>
          <xdr:cNvSpPr/>
        </xdr:nvSpPr>
        <xdr:spPr>
          <a:xfrm>
            <a:off x="1388440" y="83155749"/>
            <a:ext cx="6548763" cy="7682960"/>
          </a:xfrm>
          <a:custGeom>
            <a:avLst/>
            <a:gdLst>
              <a:gd name="csX0" fmla="*/ 896471 w 6219265"/>
              <a:gd name="csY0" fmla="*/ 0 h 8012206"/>
              <a:gd name="csX1" fmla="*/ 4515971 w 6219265"/>
              <a:gd name="csY1" fmla="*/ 0 h 8012206"/>
              <a:gd name="csX2" fmla="*/ 4515971 w 6219265"/>
              <a:gd name="csY2" fmla="*/ 2286000 h 8012206"/>
              <a:gd name="csX3" fmla="*/ 6219265 w 6219265"/>
              <a:gd name="csY3" fmla="*/ 2286000 h 8012206"/>
              <a:gd name="csX4" fmla="*/ 6219265 w 6219265"/>
              <a:gd name="csY4" fmla="*/ 6107206 h 8012206"/>
              <a:gd name="csX5" fmla="*/ 4874559 w 6219265"/>
              <a:gd name="csY5" fmla="*/ 6107206 h 8012206"/>
              <a:gd name="csX6" fmla="*/ 4874559 w 6219265"/>
              <a:gd name="csY6" fmla="*/ 7250206 h 8012206"/>
              <a:gd name="csX7" fmla="*/ 3429000 w 6219265"/>
              <a:gd name="csY7" fmla="*/ 7250206 h 8012206"/>
              <a:gd name="csX8" fmla="*/ 3429000 w 6219265"/>
              <a:gd name="csY8" fmla="*/ 8012206 h 8012206"/>
              <a:gd name="csX9" fmla="*/ 896471 w 6219265"/>
              <a:gd name="csY9" fmla="*/ 8012206 h 8012206"/>
              <a:gd name="csX10" fmla="*/ 896471 w 6219265"/>
              <a:gd name="csY10" fmla="*/ 5345206 h 8012206"/>
              <a:gd name="csX11" fmla="*/ 0 w 6219265"/>
              <a:gd name="csY11" fmla="*/ 5345206 h 8012206"/>
              <a:gd name="csX12" fmla="*/ 0 w 6219265"/>
              <a:gd name="csY12" fmla="*/ 3059206 h 8012206"/>
              <a:gd name="csX13" fmla="*/ 896471 w 6219265"/>
              <a:gd name="csY13" fmla="*/ 3059206 h 8012206"/>
              <a:gd name="csX14" fmla="*/ 896471 w 6219265"/>
              <a:gd name="csY14" fmla="*/ 0 h 8012206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</a:cxnLst>
            <a:rect l="l" t="t" r="r" b="b"/>
            <a:pathLst>
              <a:path w="6219265" h="8012206">
                <a:moveTo>
                  <a:pt x="896471" y="0"/>
                </a:moveTo>
                <a:lnTo>
                  <a:pt x="4515971" y="0"/>
                </a:lnTo>
                <a:lnTo>
                  <a:pt x="4515971" y="2286000"/>
                </a:lnTo>
                <a:lnTo>
                  <a:pt x="6219265" y="2286000"/>
                </a:lnTo>
                <a:lnTo>
                  <a:pt x="6219265" y="6107206"/>
                </a:lnTo>
                <a:lnTo>
                  <a:pt x="4874559" y="6107206"/>
                </a:lnTo>
                <a:lnTo>
                  <a:pt x="4874559" y="7250206"/>
                </a:lnTo>
                <a:lnTo>
                  <a:pt x="3429000" y="7250206"/>
                </a:lnTo>
                <a:lnTo>
                  <a:pt x="3429000" y="8012206"/>
                </a:lnTo>
                <a:lnTo>
                  <a:pt x="896471" y="8012206"/>
                </a:lnTo>
                <a:lnTo>
                  <a:pt x="896471" y="5345206"/>
                </a:lnTo>
                <a:lnTo>
                  <a:pt x="0" y="5345206"/>
                </a:lnTo>
                <a:lnTo>
                  <a:pt x="0" y="3059206"/>
                </a:lnTo>
                <a:lnTo>
                  <a:pt x="896471" y="3059206"/>
                </a:lnTo>
                <a:lnTo>
                  <a:pt x="896471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121" name="Picture 1120">
            <a:extLst>
              <a:ext uri="{FF2B5EF4-FFF2-40B4-BE49-F238E27FC236}">
                <a16:creationId xmlns:a16="http://schemas.microsoft.com/office/drawing/2014/main" id="{DA36DE44-39E5-79DF-4B5E-F928E2530C1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354" t="9640" r="47440" b="13381"/>
          <a:stretch>
            <a:fillRect/>
          </a:stretch>
        </xdr:blipFill>
        <xdr:spPr bwMode="auto">
          <a:xfrm>
            <a:off x="1242529" y="83021409"/>
            <a:ext cx="6852675" cy="79623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197" name="Straight Connector 1196">
            <a:extLst>
              <a:ext uri="{FF2B5EF4-FFF2-40B4-BE49-F238E27FC236}">
                <a16:creationId xmlns:a16="http://schemas.microsoft.com/office/drawing/2014/main" id="{AB7BBCD7-0E90-938F-00CA-54009F0D81BB}"/>
              </a:ext>
            </a:extLst>
          </xdr:cNvPr>
          <xdr:cNvCxnSpPr/>
        </xdr:nvCxnSpPr>
        <xdr:spPr>
          <a:xfrm>
            <a:off x="1283519" y="82742027"/>
            <a:ext cx="670808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5" name="Straight Connector 1204">
            <a:extLst>
              <a:ext uri="{FF2B5EF4-FFF2-40B4-BE49-F238E27FC236}">
                <a16:creationId xmlns:a16="http://schemas.microsoft.com/office/drawing/2014/main" id="{BE2EF35E-CD83-F2B8-4B61-6E331984FBB4}"/>
              </a:ext>
            </a:extLst>
          </xdr:cNvPr>
          <xdr:cNvCxnSpPr/>
        </xdr:nvCxnSpPr>
        <xdr:spPr>
          <a:xfrm flipV="1">
            <a:off x="1378549" y="82657607"/>
            <a:ext cx="0" cy="33720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6" name="Straight Connector 1225">
            <a:extLst>
              <a:ext uri="{FF2B5EF4-FFF2-40B4-BE49-F238E27FC236}">
                <a16:creationId xmlns:a16="http://schemas.microsoft.com/office/drawing/2014/main" id="{7F7026B8-E416-309B-3003-B007C9944FFA}"/>
              </a:ext>
            </a:extLst>
          </xdr:cNvPr>
          <xdr:cNvCxnSpPr/>
        </xdr:nvCxnSpPr>
        <xdr:spPr>
          <a:xfrm flipH="1">
            <a:off x="1336513" y="82706311"/>
            <a:ext cx="79402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5" name="Straight Connector 1234">
            <a:extLst>
              <a:ext uri="{FF2B5EF4-FFF2-40B4-BE49-F238E27FC236}">
                <a16:creationId xmlns:a16="http://schemas.microsoft.com/office/drawing/2014/main" id="{C6BB811C-6527-C5F7-15A2-D167F724C2AA}"/>
              </a:ext>
            </a:extLst>
          </xdr:cNvPr>
          <xdr:cNvCxnSpPr/>
        </xdr:nvCxnSpPr>
        <xdr:spPr>
          <a:xfrm flipV="1">
            <a:off x="2336411" y="82392838"/>
            <a:ext cx="0" cy="7276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38" name="Straight Connector 1237">
            <a:extLst>
              <a:ext uri="{FF2B5EF4-FFF2-40B4-BE49-F238E27FC236}">
                <a16:creationId xmlns:a16="http://schemas.microsoft.com/office/drawing/2014/main" id="{0034262A-A6C6-49F4-9E7E-8911A40D206F}"/>
              </a:ext>
            </a:extLst>
          </xdr:cNvPr>
          <xdr:cNvCxnSpPr/>
        </xdr:nvCxnSpPr>
        <xdr:spPr>
          <a:xfrm>
            <a:off x="2246051" y="82462647"/>
            <a:ext cx="396222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4" name="Straight Connector 1243">
            <a:extLst>
              <a:ext uri="{FF2B5EF4-FFF2-40B4-BE49-F238E27FC236}">
                <a16:creationId xmlns:a16="http://schemas.microsoft.com/office/drawing/2014/main" id="{9AD694F3-19A1-4F80-8F26-FAF7F3B39F3A}"/>
              </a:ext>
            </a:extLst>
          </xdr:cNvPr>
          <xdr:cNvCxnSpPr/>
        </xdr:nvCxnSpPr>
        <xdr:spPr>
          <a:xfrm flipH="1">
            <a:off x="2288085" y="82426931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45" name="Straight Connector 1244">
            <a:extLst>
              <a:ext uri="{FF2B5EF4-FFF2-40B4-BE49-F238E27FC236}">
                <a16:creationId xmlns:a16="http://schemas.microsoft.com/office/drawing/2014/main" id="{47883963-342C-424C-B712-C399F63B7454}"/>
              </a:ext>
            </a:extLst>
          </xdr:cNvPr>
          <xdr:cNvCxnSpPr/>
        </xdr:nvCxnSpPr>
        <xdr:spPr>
          <a:xfrm flipH="1">
            <a:off x="2288081" y="82706314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52" name="Straight Connector 1251">
            <a:extLst>
              <a:ext uri="{FF2B5EF4-FFF2-40B4-BE49-F238E27FC236}">
                <a16:creationId xmlns:a16="http://schemas.microsoft.com/office/drawing/2014/main" id="{A840471A-6E08-4481-AF9E-50A5246F66D5}"/>
              </a:ext>
            </a:extLst>
          </xdr:cNvPr>
          <xdr:cNvCxnSpPr/>
        </xdr:nvCxnSpPr>
        <xdr:spPr>
          <a:xfrm flipV="1">
            <a:off x="6142886" y="82392828"/>
            <a:ext cx="0" cy="7276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1" name="Straight Connector 1260">
            <a:extLst>
              <a:ext uri="{FF2B5EF4-FFF2-40B4-BE49-F238E27FC236}">
                <a16:creationId xmlns:a16="http://schemas.microsoft.com/office/drawing/2014/main" id="{1575CEF9-0AA9-4DD7-927B-366DD4A45F25}"/>
              </a:ext>
            </a:extLst>
          </xdr:cNvPr>
          <xdr:cNvCxnSpPr/>
        </xdr:nvCxnSpPr>
        <xdr:spPr>
          <a:xfrm flipH="1">
            <a:off x="6094560" y="82426920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66" name="Straight Connector 1265">
            <a:extLst>
              <a:ext uri="{FF2B5EF4-FFF2-40B4-BE49-F238E27FC236}">
                <a16:creationId xmlns:a16="http://schemas.microsoft.com/office/drawing/2014/main" id="{9B86FAB6-C3D3-4D85-A389-560DBEA32131}"/>
              </a:ext>
            </a:extLst>
          </xdr:cNvPr>
          <xdr:cNvCxnSpPr/>
        </xdr:nvCxnSpPr>
        <xdr:spPr>
          <a:xfrm flipH="1">
            <a:off x="6094556" y="82706304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08" name="Straight Connector 1307">
            <a:extLst>
              <a:ext uri="{FF2B5EF4-FFF2-40B4-BE49-F238E27FC236}">
                <a16:creationId xmlns:a16="http://schemas.microsoft.com/office/drawing/2014/main" id="{A8B761FA-BCA5-480C-9E6F-7D8AAAC09B20}"/>
              </a:ext>
            </a:extLst>
          </xdr:cNvPr>
          <xdr:cNvCxnSpPr/>
        </xdr:nvCxnSpPr>
        <xdr:spPr>
          <a:xfrm flipV="1">
            <a:off x="4236507" y="82672216"/>
            <a:ext cx="0" cy="4434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47" name="Straight Connector 1346">
            <a:extLst>
              <a:ext uri="{FF2B5EF4-FFF2-40B4-BE49-F238E27FC236}">
                <a16:creationId xmlns:a16="http://schemas.microsoft.com/office/drawing/2014/main" id="{8C21C41C-85F3-4B68-9FCE-B850B06BE410}"/>
              </a:ext>
            </a:extLst>
          </xdr:cNvPr>
          <xdr:cNvCxnSpPr/>
        </xdr:nvCxnSpPr>
        <xdr:spPr>
          <a:xfrm flipH="1">
            <a:off x="4194470" y="82706308"/>
            <a:ext cx="79402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3" name="Straight Connector 1352">
            <a:extLst>
              <a:ext uri="{FF2B5EF4-FFF2-40B4-BE49-F238E27FC236}">
                <a16:creationId xmlns:a16="http://schemas.microsoft.com/office/drawing/2014/main" id="{07B321B4-D3A6-4211-B8FF-F00814882C22}"/>
              </a:ext>
            </a:extLst>
          </xdr:cNvPr>
          <xdr:cNvCxnSpPr/>
        </xdr:nvCxnSpPr>
        <xdr:spPr>
          <a:xfrm flipV="1">
            <a:off x="7930883" y="82672198"/>
            <a:ext cx="0" cy="26541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4" name="Straight Connector 1353">
            <a:extLst>
              <a:ext uri="{FF2B5EF4-FFF2-40B4-BE49-F238E27FC236}">
                <a16:creationId xmlns:a16="http://schemas.microsoft.com/office/drawing/2014/main" id="{F6155B8C-26AD-4578-8CC0-5819D7D7A02C}"/>
              </a:ext>
            </a:extLst>
          </xdr:cNvPr>
          <xdr:cNvCxnSpPr/>
        </xdr:nvCxnSpPr>
        <xdr:spPr>
          <a:xfrm flipH="1">
            <a:off x="7882558" y="82706290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3" name="Straight Connector 1372">
            <a:extLst>
              <a:ext uri="{FF2B5EF4-FFF2-40B4-BE49-F238E27FC236}">
                <a16:creationId xmlns:a16="http://schemas.microsoft.com/office/drawing/2014/main" id="{CBB418F4-D050-86C4-BC5F-720C5A5E88C5}"/>
              </a:ext>
            </a:extLst>
          </xdr:cNvPr>
          <xdr:cNvCxnSpPr/>
        </xdr:nvCxnSpPr>
        <xdr:spPr>
          <a:xfrm>
            <a:off x="1487593" y="83161099"/>
            <a:ext cx="7864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7" name="Straight Connector 1376">
            <a:extLst>
              <a:ext uri="{FF2B5EF4-FFF2-40B4-BE49-F238E27FC236}">
                <a16:creationId xmlns:a16="http://schemas.microsoft.com/office/drawing/2014/main" id="{D9623951-BF7A-473B-89AC-29ACDFE903D9}"/>
              </a:ext>
            </a:extLst>
          </xdr:cNvPr>
          <xdr:cNvCxnSpPr/>
        </xdr:nvCxnSpPr>
        <xdr:spPr>
          <a:xfrm flipH="1">
            <a:off x="420688" y="83161100"/>
            <a:ext cx="8721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1" name="Straight Connector 1380">
            <a:extLst>
              <a:ext uri="{FF2B5EF4-FFF2-40B4-BE49-F238E27FC236}">
                <a16:creationId xmlns:a16="http://schemas.microsoft.com/office/drawing/2014/main" id="{3D7AF7FA-D66A-DCEF-DD68-488A07DA9BA1}"/>
              </a:ext>
            </a:extLst>
          </xdr:cNvPr>
          <xdr:cNvCxnSpPr/>
        </xdr:nvCxnSpPr>
        <xdr:spPr>
          <a:xfrm>
            <a:off x="827224" y="83076679"/>
            <a:ext cx="0" cy="78323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88" name="Straight Connector 1387">
            <a:extLst>
              <a:ext uri="{FF2B5EF4-FFF2-40B4-BE49-F238E27FC236}">
                <a16:creationId xmlns:a16="http://schemas.microsoft.com/office/drawing/2014/main" id="{F507B31C-F048-4D0B-8075-E334611CC62B}"/>
              </a:ext>
            </a:extLst>
          </xdr:cNvPr>
          <xdr:cNvCxnSpPr/>
        </xdr:nvCxnSpPr>
        <xdr:spPr>
          <a:xfrm flipH="1">
            <a:off x="778896" y="83125381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4" name="Straight Connector 1393">
            <a:extLst>
              <a:ext uri="{FF2B5EF4-FFF2-40B4-BE49-F238E27FC236}">
                <a16:creationId xmlns:a16="http://schemas.microsoft.com/office/drawing/2014/main" id="{3DA63D21-854C-4C9F-922F-EC5853D090AD}"/>
              </a:ext>
            </a:extLst>
          </xdr:cNvPr>
          <xdr:cNvCxnSpPr/>
        </xdr:nvCxnSpPr>
        <xdr:spPr>
          <a:xfrm>
            <a:off x="497040" y="83076679"/>
            <a:ext cx="0" cy="7827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5" name="Straight Connector 1394">
            <a:extLst>
              <a:ext uri="{FF2B5EF4-FFF2-40B4-BE49-F238E27FC236}">
                <a16:creationId xmlns:a16="http://schemas.microsoft.com/office/drawing/2014/main" id="{73D131CF-1DFE-4E4B-ACF5-04931B72EE99}"/>
              </a:ext>
            </a:extLst>
          </xdr:cNvPr>
          <xdr:cNvCxnSpPr/>
        </xdr:nvCxnSpPr>
        <xdr:spPr>
          <a:xfrm flipH="1">
            <a:off x="448711" y="83125381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9" name="Straight Connector 1398">
            <a:extLst>
              <a:ext uri="{FF2B5EF4-FFF2-40B4-BE49-F238E27FC236}">
                <a16:creationId xmlns:a16="http://schemas.microsoft.com/office/drawing/2014/main" id="{A81F05AC-DD76-44CF-98D5-4D2E77E98C7B}"/>
              </a:ext>
            </a:extLst>
          </xdr:cNvPr>
          <xdr:cNvCxnSpPr/>
        </xdr:nvCxnSpPr>
        <xdr:spPr>
          <a:xfrm flipH="1">
            <a:off x="420679" y="86088100"/>
            <a:ext cx="8721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0" name="Straight Connector 1399">
            <a:extLst>
              <a:ext uri="{FF2B5EF4-FFF2-40B4-BE49-F238E27FC236}">
                <a16:creationId xmlns:a16="http://schemas.microsoft.com/office/drawing/2014/main" id="{2DEF1BE3-2DEC-4AFF-82FB-7FDB7D857D8A}"/>
              </a:ext>
            </a:extLst>
          </xdr:cNvPr>
          <xdr:cNvCxnSpPr/>
        </xdr:nvCxnSpPr>
        <xdr:spPr>
          <a:xfrm flipH="1">
            <a:off x="778887" y="86049135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2" name="Straight Connector 1401">
            <a:extLst>
              <a:ext uri="{FF2B5EF4-FFF2-40B4-BE49-F238E27FC236}">
                <a16:creationId xmlns:a16="http://schemas.microsoft.com/office/drawing/2014/main" id="{D84B3DB7-071A-446D-82E3-BF3A7857110D}"/>
              </a:ext>
            </a:extLst>
          </xdr:cNvPr>
          <xdr:cNvCxnSpPr/>
        </xdr:nvCxnSpPr>
        <xdr:spPr>
          <a:xfrm flipH="1">
            <a:off x="448702" y="86049135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5" name="Straight Connector 1414">
            <a:extLst>
              <a:ext uri="{FF2B5EF4-FFF2-40B4-BE49-F238E27FC236}">
                <a16:creationId xmlns:a16="http://schemas.microsoft.com/office/drawing/2014/main" id="{EB5177B4-E43A-429A-BC87-5B60597216FC}"/>
              </a:ext>
            </a:extLst>
          </xdr:cNvPr>
          <xdr:cNvCxnSpPr/>
        </xdr:nvCxnSpPr>
        <xdr:spPr>
          <a:xfrm flipH="1">
            <a:off x="420674" y="88279316"/>
            <a:ext cx="9251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8" name="Straight Connector 1417">
            <a:extLst>
              <a:ext uri="{FF2B5EF4-FFF2-40B4-BE49-F238E27FC236}">
                <a16:creationId xmlns:a16="http://schemas.microsoft.com/office/drawing/2014/main" id="{34D2B828-E481-49CB-B31B-684830C5B66C}"/>
              </a:ext>
            </a:extLst>
          </xdr:cNvPr>
          <xdr:cNvCxnSpPr/>
        </xdr:nvCxnSpPr>
        <xdr:spPr>
          <a:xfrm flipH="1">
            <a:off x="778882" y="88240351"/>
            <a:ext cx="85690" cy="827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9" name="Straight Connector 1418">
            <a:extLst>
              <a:ext uri="{FF2B5EF4-FFF2-40B4-BE49-F238E27FC236}">
                <a16:creationId xmlns:a16="http://schemas.microsoft.com/office/drawing/2014/main" id="{1FEE5919-470B-4187-ADB9-7D9A8CEAA3C3}"/>
              </a:ext>
            </a:extLst>
          </xdr:cNvPr>
          <xdr:cNvCxnSpPr/>
        </xdr:nvCxnSpPr>
        <xdr:spPr>
          <a:xfrm flipH="1">
            <a:off x="448697" y="88240351"/>
            <a:ext cx="85690" cy="827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2" name="Straight Connector 1421">
            <a:extLst>
              <a:ext uri="{FF2B5EF4-FFF2-40B4-BE49-F238E27FC236}">
                <a16:creationId xmlns:a16="http://schemas.microsoft.com/office/drawing/2014/main" id="{60CB8705-4CC6-4963-BEAB-3AE71F3EFB07}"/>
              </a:ext>
            </a:extLst>
          </xdr:cNvPr>
          <xdr:cNvCxnSpPr/>
        </xdr:nvCxnSpPr>
        <xdr:spPr>
          <a:xfrm flipH="1">
            <a:off x="750845" y="87181276"/>
            <a:ext cx="5950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3" name="Straight Connector 1422">
            <a:extLst>
              <a:ext uri="{FF2B5EF4-FFF2-40B4-BE49-F238E27FC236}">
                <a16:creationId xmlns:a16="http://schemas.microsoft.com/office/drawing/2014/main" id="{0D98AACB-711D-4A73-ACFB-8CF7FA22634D}"/>
              </a:ext>
            </a:extLst>
          </xdr:cNvPr>
          <xdr:cNvCxnSpPr/>
        </xdr:nvCxnSpPr>
        <xdr:spPr>
          <a:xfrm flipH="1">
            <a:off x="778868" y="87142311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8" name="Straight Connector 1427">
            <a:extLst>
              <a:ext uri="{FF2B5EF4-FFF2-40B4-BE49-F238E27FC236}">
                <a16:creationId xmlns:a16="http://schemas.microsoft.com/office/drawing/2014/main" id="{A44EB1A0-4529-46C4-AB6B-7621DE1D2121}"/>
              </a:ext>
            </a:extLst>
          </xdr:cNvPr>
          <xdr:cNvCxnSpPr/>
        </xdr:nvCxnSpPr>
        <xdr:spPr>
          <a:xfrm flipH="1">
            <a:off x="750856" y="88823465"/>
            <a:ext cx="15138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9" name="Straight Connector 1428">
            <a:extLst>
              <a:ext uri="{FF2B5EF4-FFF2-40B4-BE49-F238E27FC236}">
                <a16:creationId xmlns:a16="http://schemas.microsoft.com/office/drawing/2014/main" id="{A72387F0-45EC-4363-9D10-A693D8EBFAB0}"/>
              </a:ext>
            </a:extLst>
          </xdr:cNvPr>
          <xdr:cNvCxnSpPr/>
        </xdr:nvCxnSpPr>
        <xdr:spPr>
          <a:xfrm flipH="1">
            <a:off x="778879" y="88784500"/>
            <a:ext cx="85690" cy="827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2" name="Straight Connector 1431">
            <a:extLst>
              <a:ext uri="{FF2B5EF4-FFF2-40B4-BE49-F238E27FC236}">
                <a16:creationId xmlns:a16="http://schemas.microsoft.com/office/drawing/2014/main" id="{63BD10E1-6AEF-07D9-153C-8A1076D683F1}"/>
              </a:ext>
            </a:extLst>
          </xdr:cNvPr>
          <xdr:cNvCxnSpPr/>
        </xdr:nvCxnSpPr>
        <xdr:spPr>
          <a:xfrm>
            <a:off x="2501504" y="88828328"/>
            <a:ext cx="1097983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3" name="Straight Connector 1432">
            <a:extLst>
              <a:ext uri="{FF2B5EF4-FFF2-40B4-BE49-F238E27FC236}">
                <a16:creationId xmlns:a16="http://schemas.microsoft.com/office/drawing/2014/main" id="{36D123FC-5CD2-456B-897B-A38DE78FC5DB}"/>
              </a:ext>
            </a:extLst>
          </xdr:cNvPr>
          <xdr:cNvCxnSpPr/>
        </xdr:nvCxnSpPr>
        <xdr:spPr>
          <a:xfrm flipH="1">
            <a:off x="750844" y="89556009"/>
            <a:ext cx="15138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4" name="Straight Connector 1433">
            <a:extLst>
              <a:ext uri="{FF2B5EF4-FFF2-40B4-BE49-F238E27FC236}">
                <a16:creationId xmlns:a16="http://schemas.microsoft.com/office/drawing/2014/main" id="{2D57430E-E22B-4064-8B0C-4993BE83D89F}"/>
              </a:ext>
            </a:extLst>
          </xdr:cNvPr>
          <xdr:cNvCxnSpPr/>
        </xdr:nvCxnSpPr>
        <xdr:spPr>
          <a:xfrm flipH="1">
            <a:off x="778867" y="89517044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5" name="Straight Connector 1434">
            <a:extLst>
              <a:ext uri="{FF2B5EF4-FFF2-40B4-BE49-F238E27FC236}">
                <a16:creationId xmlns:a16="http://schemas.microsoft.com/office/drawing/2014/main" id="{C1910560-90C1-44F2-91E9-885EA54F38B0}"/>
              </a:ext>
            </a:extLst>
          </xdr:cNvPr>
          <xdr:cNvCxnSpPr/>
        </xdr:nvCxnSpPr>
        <xdr:spPr>
          <a:xfrm>
            <a:off x="2501493" y="89560872"/>
            <a:ext cx="1097983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6" name="Straight Connector 1435">
            <a:extLst>
              <a:ext uri="{FF2B5EF4-FFF2-40B4-BE49-F238E27FC236}">
                <a16:creationId xmlns:a16="http://schemas.microsoft.com/office/drawing/2014/main" id="{D20AAE5E-4E03-41B8-9C29-BF9D34030FCB}"/>
              </a:ext>
            </a:extLst>
          </xdr:cNvPr>
          <xdr:cNvCxnSpPr/>
        </xdr:nvCxnSpPr>
        <xdr:spPr>
          <a:xfrm flipH="1">
            <a:off x="420681" y="90837566"/>
            <a:ext cx="18767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7" name="Straight Connector 1436">
            <a:extLst>
              <a:ext uri="{FF2B5EF4-FFF2-40B4-BE49-F238E27FC236}">
                <a16:creationId xmlns:a16="http://schemas.microsoft.com/office/drawing/2014/main" id="{4C2C0F64-02C6-4C59-99C3-F0B6B069A45E}"/>
              </a:ext>
            </a:extLst>
          </xdr:cNvPr>
          <xdr:cNvCxnSpPr/>
        </xdr:nvCxnSpPr>
        <xdr:spPr>
          <a:xfrm flipH="1">
            <a:off x="778889" y="90798601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8" name="Straight Connector 1437">
            <a:extLst>
              <a:ext uri="{FF2B5EF4-FFF2-40B4-BE49-F238E27FC236}">
                <a16:creationId xmlns:a16="http://schemas.microsoft.com/office/drawing/2014/main" id="{6DC533D3-7330-4ED3-BF44-E274136AF9D3}"/>
              </a:ext>
            </a:extLst>
          </xdr:cNvPr>
          <xdr:cNvCxnSpPr/>
        </xdr:nvCxnSpPr>
        <xdr:spPr>
          <a:xfrm flipH="1">
            <a:off x="448704" y="90798601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0" name="Straight Connector 1499">
            <a:extLst>
              <a:ext uri="{FF2B5EF4-FFF2-40B4-BE49-F238E27FC236}">
                <a16:creationId xmlns:a16="http://schemas.microsoft.com/office/drawing/2014/main" id="{5DEF2EB9-8813-E4CD-733F-209DC8EF33D1}"/>
              </a:ext>
            </a:extLst>
          </xdr:cNvPr>
          <xdr:cNvCxnSpPr/>
        </xdr:nvCxnSpPr>
        <xdr:spPr>
          <a:xfrm>
            <a:off x="2336412" y="90884722"/>
            <a:ext cx="0" cy="7568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4" name="Straight Connector 1513">
            <a:extLst>
              <a:ext uri="{FF2B5EF4-FFF2-40B4-BE49-F238E27FC236}">
                <a16:creationId xmlns:a16="http://schemas.microsoft.com/office/drawing/2014/main" id="{0713235A-7052-D228-417B-47AB25A0A263}"/>
              </a:ext>
            </a:extLst>
          </xdr:cNvPr>
          <xdr:cNvCxnSpPr/>
        </xdr:nvCxnSpPr>
        <xdr:spPr>
          <a:xfrm>
            <a:off x="2241380" y="91263130"/>
            <a:ext cx="57595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5" name="Straight Connector 1514">
            <a:extLst>
              <a:ext uri="{FF2B5EF4-FFF2-40B4-BE49-F238E27FC236}">
                <a16:creationId xmlns:a16="http://schemas.microsoft.com/office/drawing/2014/main" id="{08C27C1C-6E9B-48FA-B174-6B46FAA8D84B}"/>
              </a:ext>
            </a:extLst>
          </xdr:cNvPr>
          <xdr:cNvCxnSpPr/>
        </xdr:nvCxnSpPr>
        <xdr:spPr>
          <a:xfrm flipH="1">
            <a:off x="2288076" y="91222542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7" name="Straight Connector 1516">
            <a:extLst>
              <a:ext uri="{FF2B5EF4-FFF2-40B4-BE49-F238E27FC236}">
                <a16:creationId xmlns:a16="http://schemas.microsoft.com/office/drawing/2014/main" id="{D91F1460-9DA2-4017-840C-5177243C8F23}"/>
              </a:ext>
            </a:extLst>
          </xdr:cNvPr>
          <xdr:cNvCxnSpPr/>
        </xdr:nvCxnSpPr>
        <xdr:spPr>
          <a:xfrm>
            <a:off x="2241378" y="91542509"/>
            <a:ext cx="283460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8" name="Straight Connector 1517">
            <a:extLst>
              <a:ext uri="{FF2B5EF4-FFF2-40B4-BE49-F238E27FC236}">
                <a16:creationId xmlns:a16="http://schemas.microsoft.com/office/drawing/2014/main" id="{D5895304-1131-44B6-AA4E-B920052E9FB0}"/>
              </a:ext>
            </a:extLst>
          </xdr:cNvPr>
          <xdr:cNvCxnSpPr/>
        </xdr:nvCxnSpPr>
        <xdr:spPr>
          <a:xfrm flipH="1">
            <a:off x="2288074" y="91506793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3" name="Straight Connector 1522">
            <a:extLst>
              <a:ext uri="{FF2B5EF4-FFF2-40B4-BE49-F238E27FC236}">
                <a16:creationId xmlns:a16="http://schemas.microsoft.com/office/drawing/2014/main" id="{539FF00D-62FC-408A-89AE-CDA9E066D5E3}"/>
              </a:ext>
            </a:extLst>
          </xdr:cNvPr>
          <xdr:cNvCxnSpPr/>
        </xdr:nvCxnSpPr>
        <xdr:spPr>
          <a:xfrm>
            <a:off x="5001250" y="90884725"/>
            <a:ext cx="0" cy="75689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4" name="Straight Connector 1523">
            <a:extLst>
              <a:ext uri="{FF2B5EF4-FFF2-40B4-BE49-F238E27FC236}">
                <a16:creationId xmlns:a16="http://schemas.microsoft.com/office/drawing/2014/main" id="{7A9BDA40-7859-46EE-B48C-4C98FCB0D63C}"/>
              </a:ext>
            </a:extLst>
          </xdr:cNvPr>
          <xdr:cNvCxnSpPr/>
        </xdr:nvCxnSpPr>
        <xdr:spPr>
          <a:xfrm flipH="1">
            <a:off x="4959204" y="91222545"/>
            <a:ext cx="79402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6" name="Straight Connector 1525">
            <a:extLst>
              <a:ext uri="{FF2B5EF4-FFF2-40B4-BE49-F238E27FC236}">
                <a16:creationId xmlns:a16="http://schemas.microsoft.com/office/drawing/2014/main" id="{42D2ABD7-0036-495D-BF48-29763275E769}"/>
              </a:ext>
            </a:extLst>
          </xdr:cNvPr>
          <xdr:cNvCxnSpPr/>
        </xdr:nvCxnSpPr>
        <xdr:spPr>
          <a:xfrm flipH="1">
            <a:off x="4959202" y="91506796"/>
            <a:ext cx="79402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8" name="Straight Connector 1527">
            <a:extLst>
              <a:ext uri="{FF2B5EF4-FFF2-40B4-BE49-F238E27FC236}">
                <a16:creationId xmlns:a16="http://schemas.microsoft.com/office/drawing/2014/main" id="{E4C8C46D-C256-435A-B029-91F0965B6ADB}"/>
              </a:ext>
            </a:extLst>
          </xdr:cNvPr>
          <xdr:cNvCxnSpPr/>
        </xdr:nvCxnSpPr>
        <xdr:spPr>
          <a:xfrm>
            <a:off x="3666494" y="90884717"/>
            <a:ext cx="0" cy="47265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5" name="Straight Connector 1534">
            <a:extLst>
              <a:ext uri="{FF2B5EF4-FFF2-40B4-BE49-F238E27FC236}">
                <a16:creationId xmlns:a16="http://schemas.microsoft.com/office/drawing/2014/main" id="{49B6736B-2169-4D5A-9208-A8127D7A0063}"/>
              </a:ext>
            </a:extLst>
          </xdr:cNvPr>
          <xdr:cNvCxnSpPr/>
        </xdr:nvCxnSpPr>
        <xdr:spPr>
          <a:xfrm flipH="1">
            <a:off x="3618157" y="91222552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7" name="Straight Connector 1546">
            <a:extLst>
              <a:ext uri="{FF2B5EF4-FFF2-40B4-BE49-F238E27FC236}">
                <a16:creationId xmlns:a16="http://schemas.microsoft.com/office/drawing/2014/main" id="{CC64E4C0-E35E-4C14-8204-8358B675C0CA}"/>
              </a:ext>
            </a:extLst>
          </xdr:cNvPr>
          <xdr:cNvCxnSpPr/>
        </xdr:nvCxnSpPr>
        <xdr:spPr>
          <a:xfrm>
            <a:off x="6519780" y="90129372"/>
            <a:ext cx="0" cy="12280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8" name="Straight Connector 1547">
            <a:extLst>
              <a:ext uri="{FF2B5EF4-FFF2-40B4-BE49-F238E27FC236}">
                <a16:creationId xmlns:a16="http://schemas.microsoft.com/office/drawing/2014/main" id="{5FDB842B-B502-4C86-A742-90D55D33E737}"/>
              </a:ext>
            </a:extLst>
          </xdr:cNvPr>
          <xdr:cNvCxnSpPr/>
        </xdr:nvCxnSpPr>
        <xdr:spPr>
          <a:xfrm flipH="1">
            <a:off x="6477732" y="91222553"/>
            <a:ext cx="79402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2" name="Straight Connector 1551">
            <a:extLst>
              <a:ext uri="{FF2B5EF4-FFF2-40B4-BE49-F238E27FC236}">
                <a16:creationId xmlns:a16="http://schemas.microsoft.com/office/drawing/2014/main" id="{6D5CE21B-FC4F-4A00-9E73-C47658C0341D}"/>
              </a:ext>
            </a:extLst>
          </xdr:cNvPr>
          <xdr:cNvCxnSpPr/>
        </xdr:nvCxnSpPr>
        <xdr:spPr>
          <a:xfrm>
            <a:off x="7930888" y="89028086"/>
            <a:ext cx="0" cy="233416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4" name="Straight Connector 1553">
            <a:extLst>
              <a:ext uri="{FF2B5EF4-FFF2-40B4-BE49-F238E27FC236}">
                <a16:creationId xmlns:a16="http://schemas.microsoft.com/office/drawing/2014/main" id="{BA3C148B-4C7D-4EA1-974D-C04D9D029050}"/>
              </a:ext>
            </a:extLst>
          </xdr:cNvPr>
          <xdr:cNvCxnSpPr/>
        </xdr:nvCxnSpPr>
        <xdr:spPr>
          <a:xfrm flipH="1">
            <a:off x="7882551" y="91227432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5" name="Straight Connector 1564">
            <a:extLst>
              <a:ext uri="{FF2B5EF4-FFF2-40B4-BE49-F238E27FC236}">
                <a16:creationId xmlns:a16="http://schemas.microsoft.com/office/drawing/2014/main" id="{19F7F550-9067-8E3D-B2AE-99D350CFF8ED}"/>
              </a:ext>
            </a:extLst>
          </xdr:cNvPr>
          <xdr:cNvCxnSpPr/>
        </xdr:nvCxnSpPr>
        <xdr:spPr>
          <a:xfrm>
            <a:off x="6189600" y="83161098"/>
            <a:ext cx="16649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9" name="Straight Connector 1568">
            <a:extLst>
              <a:ext uri="{FF2B5EF4-FFF2-40B4-BE49-F238E27FC236}">
                <a16:creationId xmlns:a16="http://schemas.microsoft.com/office/drawing/2014/main" id="{9CA93A64-AC8A-5668-6474-62AF433C4076}"/>
              </a:ext>
            </a:extLst>
          </xdr:cNvPr>
          <xdr:cNvCxnSpPr/>
        </xdr:nvCxnSpPr>
        <xdr:spPr>
          <a:xfrm>
            <a:off x="7986931" y="83161098"/>
            <a:ext cx="50929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2" name="Straight Connector 1571">
            <a:extLst>
              <a:ext uri="{FF2B5EF4-FFF2-40B4-BE49-F238E27FC236}">
                <a16:creationId xmlns:a16="http://schemas.microsoft.com/office/drawing/2014/main" id="{7347475F-BD82-03A3-A532-58FB3BAC9847}"/>
              </a:ext>
            </a:extLst>
          </xdr:cNvPr>
          <xdr:cNvCxnSpPr/>
        </xdr:nvCxnSpPr>
        <xdr:spPr>
          <a:xfrm>
            <a:off x="8421491" y="83081549"/>
            <a:ext cx="0" cy="7847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4" name="Straight Connector 1573">
            <a:extLst>
              <a:ext uri="{FF2B5EF4-FFF2-40B4-BE49-F238E27FC236}">
                <a16:creationId xmlns:a16="http://schemas.microsoft.com/office/drawing/2014/main" id="{435B76DA-FEA7-4370-BEC6-488FA3B99751}"/>
              </a:ext>
            </a:extLst>
          </xdr:cNvPr>
          <xdr:cNvCxnSpPr/>
        </xdr:nvCxnSpPr>
        <xdr:spPr>
          <a:xfrm flipH="1">
            <a:off x="8373167" y="83125381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4" name="Straight Connector 1583">
            <a:extLst>
              <a:ext uri="{FF2B5EF4-FFF2-40B4-BE49-F238E27FC236}">
                <a16:creationId xmlns:a16="http://schemas.microsoft.com/office/drawing/2014/main" id="{5DFDDF03-E93D-4A9C-A6E0-CA886FECB592}"/>
              </a:ext>
            </a:extLst>
          </xdr:cNvPr>
          <xdr:cNvCxnSpPr/>
        </xdr:nvCxnSpPr>
        <xdr:spPr>
          <a:xfrm>
            <a:off x="7986939" y="85355555"/>
            <a:ext cx="8348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5" name="Straight Connector 1584">
            <a:extLst>
              <a:ext uri="{FF2B5EF4-FFF2-40B4-BE49-F238E27FC236}">
                <a16:creationId xmlns:a16="http://schemas.microsoft.com/office/drawing/2014/main" id="{87259D12-F254-43EF-8CD5-1AA362E61DF4}"/>
              </a:ext>
            </a:extLst>
          </xdr:cNvPr>
          <xdr:cNvCxnSpPr/>
        </xdr:nvCxnSpPr>
        <xdr:spPr>
          <a:xfrm flipH="1">
            <a:off x="8373175" y="85316591"/>
            <a:ext cx="85690" cy="795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1" name="Straight Connector 1590">
            <a:extLst>
              <a:ext uri="{FF2B5EF4-FFF2-40B4-BE49-F238E27FC236}">
                <a16:creationId xmlns:a16="http://schemas.microsoft.com/office/drawing/2014/main" id="{05D184D2-0623-4343-3166-92C641018833}"/>
              </a:ext>
            </a:extLst>
          </xdr:cNvPr>
          <xdr:cNvCxnSpPr/>
        </xdr:nvCxnSpPr>
        <xdr:spPr>
          <a:xfrm>
            <a:off x="8751677" y="85277628"/>
            <a:ext cx="0" cy="38008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3" name="Straight Connector 1592">
            <a:extLst>
              <a:ext uri="{FF2B5EF4-FFF2-40B4-BE49-F238E27FC236}">
                <a16:creationId xmlns:a16="http://schemas.microsoft.com/office/drawing/2014/main" id="{293B960C-A724-494C-A6FF-BF200258BA35}"/>
              </a:ext>
            </a:extLst>
          </xdr:cNvPr>
          <xdr:cNvCxnSpPr/>
        </xdr:nvCxnSpPr>
        <xdr:spPr>
          <a:xfrm flipH="1">
            <a:off x="8703360" y="85316592"/>
            <a:ext cx="85690" cy="795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4" name="Straight Connector 1593">
            <a:extLst>
              <a:ext uri="{FF2B5EF4-FFF2-40B4-BE49-F238E27FC236}">
                <a16:creationId xmlns:a16="http://schemas.microsoft.com/office/drawing/2014/main" id="{3F34BB0B-EF3B-4D8D-ACFF-8BBA1C459A4B}"/>
              </a:ext>
            </a:extLst>
          </xdr:cNvPr>
          <xdr:cNvCxnSpPr/>
        </xdr:nvCxnSpPr>
        <xdr:spPr>
          <a:xfrm>
            <a:off x="7991603" y="87181268"/>
            <a:ext cx="4999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6" name="Straight Connector 1595">
            <a:extLst>
              <a:ext uri="{FF2B5EF4-FFF2-40B4-BE49-F238E27FC236}">
                <a16:creationId xmlns:a16="http://schemas.microsoft.com/office/drawing/2014/main" id="{EF7982C1-8854-4976-A359-F55BE8665BF9}"/>
              </a:ext>
            </a:extLst>
          </xdr:cNvPr>
          <xdr:cNvCxnSpPr/>
        </xdr:nvCxnSpPr>
        <xdr:spPr>
          <a:xfrm flipH="1">
            <a:off x="8373188" y="87142306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2" name="Straight Connector 1601">
            <a:extLst>
              <a:ext uri="{FF2B5EF4-FFF2-40B4-BE49-F238E27FC236}">
                <a16:creationId xmlns:a16="http://schemas.microsoft.com/office/drawing/2014/main" id="{208171B0-44E5-43AD-B2CE-A4859DBDB9B4}"/>
              </a:ext>
            </a:extLst>
          </xdr:cNvPr>
          <xdr:cNvCxnSpPr/>
        </xdr:nvCxnSpPr>
        <xdr:spPr>
          <a:xfrm>
            <a:off x="7986944" y="89006981"/>
            <a:ext cx="8348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3" name="Straight Connector 1602">
            <a:extLst>
              <a:ext uri="{FF2B5EF4-FFF2-40B4-BE49-F238E27FC236}">
                <a16:creationId xmlns:a16="http://schemas.microsoft.com/office/drawing/2014/main" id="{08B36184-D8E8-48CC-839B-8A2A26C52C80}"/>
              </a:ext>
            </a:extLst>
          </xdr:cNvPr>
          <xdr:cNvCxnSpPr/>
        </xdr:nvCxnSpPr>
        <xdr:spPr>
          <a:xfrm flipH="1">
            <a:off x="8373180" y="88968018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04" name="Straight Connector 1603">
            <a:extLst>
              <a:ext uri="{FF2B5EF4-FFF2-40B4-BE49-F238E27FC236}">
                <a16:creationId xmlns:a16="http://schemas.microsoft.com/office/drawing/2014/main" id="{A0613AE5-4B30-47B6-B655-6E4621758837}"/>
              </a:ext>
            </a:extLst>
          </xdr:cNvPr>
          <xdr:cNvCxnSpPr/>
        </xdr:nvCxnSpPr>
        <xdr:spPr>
          <a:xfrm flipH="1">
            <a:off x="8703366" y="88968019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9" name="Straight Connector 1618">
            <a:extLst>
              <a:ext uri="{FF2B5EF4-FFF2-40B4-BE49-F238E27FC236}">
                <a16:creationId xmlns:a16="http://schemas.microsoft.com/office/drawing/2014/main" id="{75202D75-63E3-3CB6-596F-8BA4D52125FD}"/>
              </a:ext>
            </a:extLst>
          </xdr:cNvPr>
          <xdr:cNvCxnSpPr/>
        </xdr:nvCxnSpPr>
        <xdr:spPr>
          <a:xfrm>
            <a:off x="6571167" y="90105022"/>
            <a:ext cx="127402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4" name="Straight Connector 1623">
            <a:extLst>
              <a:ext uri="{FF2B5EF4-FFF2-40B4-BE49-F238E27FC236}">
                <a16:creationId xmlns:a16="http://schemas.microsoft.com/office/drawing/2014/main" id="{5CB6E1AF-8EB2-7854-487D-D4146A144F9C}"/>
              </a:ext>
            </a:extLst>
          </xdr:cNvPr>
          <xdr:cNvCxnSpPr/>
        </xdr:nvCxnSpPr>
        <xdr:spPr>
          <a:xfrm>
            <a:off x="8019627" y="90105020"/>
            <a:ext cx="4906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7" name="Straight Connector 1626">
            <a:extLst>
              <a:ext uri="{FF2B5EF4-FFF2-40B4-BE49-F238E27FC236}">
                <a16:creationId xmlns:a16="http://schemas.microsoft.com/office/drawing/2014/main" id="{65867D2F-15C1-409C-9C1A-5785EC946632}"/>
              </a:ext>
            </a:extLst>
          </xdr:cNvPr>
          <xdr:cNvCxnSpPr/>
        </xdr:nvCxnSpPr>
        <xdr:spPr>
          <a:xfrm flipH="1">
            <a:off x="8373180" y="90066059"/>
            <a:ext cx="85690" cy="795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9" name="Straight Connector 1628">
            <a:extLst>
              <a:ext uri="{FF2B5EF4-FFF2-40B4-BE49-F238E27FC236}">
                <a16:creationId xmlns:a16="http://schemas.microsoft.com/office/drawing/2014/main" id="{83CC977D-380B-433F-B103-C834E63E84B6}"/>
              </a:ext>
            </a:extLst>
          </xdr:cNvPr>
          <xdr:cNvCxnSpPr/>
        </xdr:nvCxnSpPr>
        <xdr:spPr>
          <a:xfrm>
            <a:off x="6571180" y="90837568"/>
            <a:ext cx="127402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1" name="Straight Connector 1630">
            <a:extLst>
              <a:ext uri="{FF2B5EF4-FFF2-40B4-BE49-F238E27FC236}">
                <a16:creationId xmlns:a16="http://schemas.microsoft.com/office/drawing/2014/main" id="{1207FEDB-87C1-4556-BF76-694C803367C3}"/>
              </a:ext>
            </a:extLst>
          </xdr:cNvPr>
          <xdr:cNvCxnSpPr/>
        </xdr:nvCxnSpPr>
        <xdr:spPr>
          <a:xfrm>
            <a:off x="8019640" y="90837566"/>
            <a:ext cx="4906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3" name="Straight Connector 1632">
            <a:extLst>
              <a:ext uri="{FF2B5EF4-FFF2-40B4-BE49-F238E27FC236}">
                <a16:creationId xmlns:a16="http://schemas.microsoft.com/office/drawing/2014/main" id="{C50EC427-AB5D-4169-AC05-D3E97D72504A}"/>
              </a:ext>
            </a:extLst>
          </xdr:cNvPr>
          <xdr:cNvCxnSpPr/>
        </xdr:nvCxnSpPr>
        <xdr:spPr>
          <a:xfrm flipH="1">
            <a:off x="8373193" y="90798605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1" name="Straight Connector 1640">
            <a:extLst>
              <a:ext uri="{FF2B5EF4-FFF2-40B4-BE49-F238E27FC236}">
                <a16:creationId xmlns:a16="http://schemas.microsoft.com/office/drawing/2014/main" id="{7B48AD96-CE66-ACB6-3007-36E435C9F778}"/>
              </a:ext>
            </a:extLst>
          </xdr:cNvPr>
          <xdr:cNvCxnSpPr/>
        </xdr:nvCxnSpPr>
        <xdr:spPr>
          <a:xfrm flipH="1">
            <a:off x="5043286" y="90837562"/>
            <a:ext cx="136744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8" name="Straight Connector 1647">
            <a:extLst>
              <a:ext uri="{FF2B5EF4-FFF2-40B4-BE49-F238E27FC236}">
                <a16:creationId xmlns:a16="http://schemas.microsoft.com/office/drawing/2014/main" id="{7CE932DE-C89A-4CC6-BB28-9FFACCFBF839}"/>
              </a:ext>
            </a:extLst>
          </xdr:cNvPr>
          <xdr:cNvCxnSpPr/>
        </xdr:nvCxnSpPr>
        <xdr:spPr>
          <a:xfrm flipH="1">
            <a:off x="750861" y="84983640"/>
            <a:ext cx="5466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4" name="Straight Connector 1653">
            <a:extLst>
              <a:ext uri="{FF2B5EF4-FFF2-40B4-BE49-F238E27FC236}">
                <a16:creationId xmlns:a16="http://schemas.microsoft.com/office/drawing/2014/main" id="{2E828EC1-C6A0-44C7-9D2B-8336871BE48F}"/>
              </a:ext>
            </a:extLst>
          </xdr:cNvPr>
          <xdr:cNvCxnSpPr/>
        </xdr:nvCxnSpPr>
        <xdr:spPr>
          <a:xfrm flipH="1">
            <a:off x="778884" y="84951097"/>
            <a:ext cx="85690" cy="763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7" name="Straight Connector 1656">
            <a:extLst>
              <a:ext uri="{FF2B5EF4-FFF2-40B4-BE49-F238E27FC236}">
                <a16:creationId xmlns:a16="http://schemas.microsoft.com/office/drawing/2014/main" id="{EB404EB7-48C7-E054-195E-540BB307B562}"/>
              </a:ext>
            </a:extLst>
          </xdr:cNvPr>
          <xdr:cNvCxnSpPr/>
        </xdr:nvCxnSpPr>
        <xdr:spPr>
          <a:xfrm>
            <a:off x="1429931" y="84983636"/>
            <a:ext cx="85815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6" name="Straight Connector 1665">
            <a:extLst>
              <a:ext uri="{FF2B5EF4-FFF2-40B4-BE49-F238E27FC236}">
                <a16:creationId xmlns:a16="http://schemas.microsoft.com/office/drawing/2014/main" id="{DC536E7B-CAE7-45D9-0BA0-5916954388D1}"/>
              </a:ext>
            </a:extLst>
          </xdr:cNvPr>
          <xdr:cNvCxnSpPr/>
        </xdr:nvCxnSpPr>
        <xdr:spPr>
          <a:xfrm>
            <a:off x="2387791" y="84983636"/>
            <a:ext cx="1755300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669" name="Group 1668">
            <a:extLst>
              <a:ext uri="{FF2B5EF4-FFF2-40B4-BE49-F238E27FC236}">
                <a16:creationId xmlns:a16="http://schemas.microsoft.com/office/drawing/2014/main" id="{A622FCE3-7996-45BF-B6D1-4E9EB441695D}"/>
              </a:ext>
            </a:extLst>
          </xdr:cNvPr>
          <xdr:cNvGrpSpPr/>
        </xdr:nvGrpSpPr>
        <xdr:grpSpPr>
          <a:xfrm>
            <a:off x="5119635" y="90769378"/>
            <a:ext cx="217412" cy="205627"/>
            <a:chOff x="10263188" y="252188663"/>
            <a:chExt cx="214312" cy="214312"/>
          </a:xfrm>
        </xdr:grpSpPr>
        <xdr:sp macro="" textlink="">
          <xdr:nvSpPr>
            <xdr:cNvPr id="1670" name="Oval 1669">
              <a:extLst>
                <a:ext uri="{FF2B5EF4-FFF2-40B4-BE49-F238E27FC236}">
                  <a16:creationId xmlns:a16="http://schemas.microsoft.com/office/drawing/2014/main" id="{B1F06B72-3078-E461-5841-C3CDB965D2B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61" name="Straight Connector 1760">
              <a:extLst>
                <a:ext uri="{FF2B5EF4-FFF2-40B4-BE49-F238E27FC236}">
                  <a16:creationId xmlns:a16="http://schemas.microsoft.com/office/drawing/2014/main" id="{BF6105D6-711A-CDB2-FB8D-D5974A00C0E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65" name="Straight Connector 1764">
              <a:extLst>
                <a:ext uri="{FF2B5EF4-FFF2-40B4-BE49-F238E27FC236}">
                  <a16:creationId xmlns:a16="http://schemas.microsoft.com/office/drawing/2014/main" id="{D23876E6-C76C-16D4-9DBA-E8D318EC792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66" name="Group 1765">
            <a:extLst>
              <a:ext uri="{FF2B5EF4-FFF2-40B4-BE49-F238E27FC236}">
                <a16:creationId xmlns:a16="http://schemas.microsoft.com/office/drawing/2014/main" id="{235DE5DF-5A26-49B5-9374-C6133C9D5CF3}"/>
              </a:ext>
            </a:extLst>
          </xdr:cNvPr>
          <xdr:cNvGrpSpPr/>
        </xdr:nvGrpSpPr>
        <xdr:grpSpPr>
          <a:xfrm>
            <a:off x="1967242" y="90769378"/>
            <a:ext cx="223700" cy="205627"/>
            <a:chOff x="10263188" y="252188663"/>
            <a:chExt cx="214312" cy="214312"/>
          </a:xfrm>
        </xdr:grpSpPr>
        <xdr:sp macro="" textlink="">
          <xdr:nvSpPr>
            <xdr:cNvPr id="1767" name="Oval 1766">
              <a:extLst>
                <a:ext uri="{FF2B5EF4-FFF2-40B4-BE49-F238E27FC236}">
                  <a16:creationId xmlns:a16="http://schemas.microsoft.com/office/drawing/2014/main" id="{DF2CB8A7-AC59-99B9-1D5B-DA0419F1283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68" name="Straight Connector 1767">
              <a:extLst>
                <a:ext uri="{FF2B5EF4-FFF2-40B4-BE49-F238E27FC236}">
                  <a16:creationId xmlns:a16="http://schemas.microsoft.com/office/drawing/2014/main" id="{455569FA-58F7-95C0-C23A-C394075F547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69" name="Straight Connector 1768">
              <a:extLst>
                <a:ext uri="{FF2B5EF4-FFF2-40B4-BE49-F238E27FC236}">
                  <a16:creationId xmlns:a16="http://schemas.microsoft.com/office/drawing/2014/main" id="{37A4F1DB-714B-5D40-1AB7-D907F16A38C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70" name="Group 1769">
            <a:extLst>
              <a:ext uri="{FF2B5EF4-FFF2-40B4-BE49-F238E27FC236}">
                <a16:creationId xmlns:a16="http://schemas.microsoft.com/office/drawing/2014/main" id="{23F9A650-56D9-499C-A9F9-5798314F45E4}"/>
              </a:ext>
            </a:extLst>
          </xdr:cNvPr>
          <xdr:cNvGrpSpPr/>
        </xdr:nvGrpSpPr>
        <xdr:grpSpPr>
          <a:xfrm>
            <a:off x="6624153" y="89999423"/>
            <a:ext cx="217412" cy="199205"/>
            <a:chOff x="10263188" y="252188663"/>
            <a:chExt cx="214312" cy="214312"/>
          </a:xfrm>
        </xdr:grpSpPr>
        <xdr:sp macro="" textlink="">
          <xdr:nvSpPr>
            <xdr:cNvPr id="1771" name="Oval 1770">
              <a:extLst>
                <a:ext uri="{FF2B5EF4-FFF2-40B4-BE49-F238E27FC236}">
                  <a16:creationId xmlns:a16="http://schemas.microsoft.com/office/drawing/2014/main" id="{A4D9D55C-2B82-34A7-E5CD-D31B9051EA2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72" name="Straight Connector 1771">
              <a:extLst>
                <a:ext uri="{FF2B5EF4-FFF2-40B4-BE49-F238E27FC236}">
                  <a16:creationId xmlns:a16="http://schemas.microsoft.com/office/drawing/2014/main" id="{84714C57-F470-7D73-6152-9184055BE1B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73" name="Straight Connector 1772">
              <a:extLst>
                <a:ext uri="{FF2B5EF4-FFF2-40B4-BE49-F238E27FC236}">
                  <a16:creationId xmlns:a16="http://schemas.microsoft.com/office/drawing/2014/main" id="{6854E6DC-7460-30E6-CF38-8D40ADB7050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74" name="Group 1773">
            <a:extLst>
              <a:ext uri="{FF2B5EF4-FFF2-40B4-BE49-F238E27FC236}">
                <a16:creationId xmlns:a16="http://schemas.microsoft.com/office/drawing/2014/main" id="{C840FE8C-DA69-448B-B58F-BF3BBC3CDCA2}"/>
              </a:ext>
            </a:extLst>
          </xdr:cNvPr>
          <xdr:cNvGrpSpPr/>
        </xdr:nvGrpSpPr>
        <xdr:grpSpPr>
          <a:xfrm>
            <a:off x="5057298" y="90100150"/>
            <a:ext cx="217412" cy="199205"/>
            <a:chOff x="10263188" y="252188663"/>
            <a:chExt cx="214312" cy="214312"/>
          </a:xfrm>
        </xdr:grpSpPr>
        <xdr:sp macro="" textlink="">
          <xdr:nvSpPr>
            <xdr:cNvPr id="1775" name="Oval 1774">
              <a:extLst>
                <a:ext uri="{FF2B5EF4-FFF2-40B4-BE49-F238E27FC236}">
                  <a16:creationId xmlns:a16="http://schemas.microsoft.com/office/drawing/2014/main" id="{D16205CC-B80A-5626-9ECE-3B4DE6DD59E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76" name="Straight Connector 1775">
              <a:extLst>
                <a:ext uri="{FF2B5EF4-FFF2-40B4-BE49-F238E27FC236}">
                  <a16:creationId xmlns:a16="http://schemas.microsoft.com/office/drawing/2014/main" id="{E207C566-625C-954A-4F19-7C02D4503F4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77" name="Straight Connector 1776">
              <a:extLst>
                <a:ext uri="{FF2B5EF4-FFF2-40B4-BE49-F238E27FC236}">
                  <a16:creationId xmlns:a16="http://schemas.microsoft.com/office/drawing/2014/main" id="{431F8CA7-6E62-1AEB-4DE3-7C673EE4C11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78" name="Group 1777">
            <a:extLst>
              <a:ext uri="{FF2B5EF4-FFF2-40B4-BE49-F238E27FC236}">
                <a16:creationId xmlns:a16="http://schemas.microsoft.com/office/drawing/2014/main" id="{4ED1F244-2BD6-49FB-9336-1CDEDE86F2B0}"/>
              </a:ext>
            </a:extLst>
          </xdr:cNvPr>
          <xdr:cNvGrpSpPr/>
        </xdr:nvGrpSpPr>
        <xdr:grpSpPr>
          <a:xfrm>
            <a:off x="7854534" y="89093096"/>
            <a:ext cx="217412" cy="205627"/>
            <a:chOff x="10263188" y="252188663"/>
            <a:chExt cx="214312" cy="214312"/>
          </a:xfrm>
        </xdr:grpSpPr>
        <xdr:sp macro="" textlink="">
          <xdr:nvSpPr>
            <xdr:cNvPr id="1779" name="Oval 1778">
              <a:extLst>
                <a:ext uri="{FF2B5EF4-FFF2-40B4-BE49-F238E27FC236}">
                  <a16:creationId xmlns:a16="http://schemas.microsoft.com/office/drawing/2014/main" id="{0E35735F-22B3-F427-917D-5825AA94D7F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80" name="Straight Connector 1779">
              <a:extLst>
                <a:ext uri="{FF2B5EF4-FFF2-40B4-BE49-F238E27FC236}">
                  <a16:creationId xmlns:a16="http://schemas.microsoft.com/office/drawing/2014/main" id="{C6C23AE2-AC41-E763-BC6D-F832C369563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81" name="Straight Connector 1780">
              <a:extLst>
                <a:ext uri="{FF2B5EF4-FFF2-40B4-BE49-F238E27FC236}">
                  <a16:creationId xmlns:a16="http://schemas.microsoft.com/office/drawing/2014/main" id="{0DBB557C-2D30-51A7-E20F-0307838C588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82" name="Group 1781">
            <a:extLst>
              <a:ext uri="{FF2B5EF4-FFF2-40B4-BE49-F238E27FC236}">
                <a16:creationId xmlns:a16="http://schemas.microsoft.com/office/drawing/2014/main" id="{882657D2-7015-4DF4-845E-F806E5F50827}"/>
              </a:ext>
            </a:extLst>
          </xdr:cNvPr>
          <xdr:cNvGrpSpPr/>
        </xdr:nvGrpSpPr>
        <xdr:grpSpPr>
          <a:xfrm>
            <a:off x="6543133" y="88972888"/>
            <a:ext cx="217412" cy="199205"/>
            <a:chOff x="10263188" y="252188663"/>
            <a:chExt cx="214312" cy="214312"/>
          </a:xfrm>
        </xdr:grpSpPr>
        <xdr:sp macro="" textlink="">
          <xdr:nvSpPr>
            <xdr:cNvPr id="1783" name="Oval 1782">
              <a:extLst>
                <a:ext uri="{FF2B5EF4-FFF2-40B4-BE49-F238E27FC236}">
                  <a16:creationId xmlns:a16="http://schemas.microsoft.com/office/drawing/2014/main" id="{C6C84C89-20E8-A243-E7C5-35C9B21F493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84" name="Straight Connector 1783">
              <a:extLst>
                <a:ext uri="{FF2B5EF4-FFF2-40B4-BE49-F238E27FC236}">
                  <a16:creationId xmlns:a16="http://schemas.microsoft.com/office/drawing/2014/main" id="{337E3D28-8C16-58A7-1A93-5C6E9C1C4C2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85" name="Straight Connector 1784">
              <a:extLst>
                <a:ext uri="{FF2B5EF4-FFF2-40B4-BE49-F238E27FC236}">
                  <a16:creationId xmlns:a16="http://schemas.microsoft.com/office/drawing/2014/main" id="{93C24A4E-7C1C-16D7-1408-E10BF433B51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86" name="Group 1785">
            <a:extLst>
              <a:ext uri="{FF2B5EF4-FFF2-40B4-BE49-F238E27FC236}">
                <a16:creationId xmlns:a16="http://schemas.microsoft.com/office/drawing/2014/main" id="{97CF8A51-2ADB-4BA3-AF10-0EFB0866D0A7}"/>
              </a:ext>
            </a:extLst>
          </xdr:cNvPr>
          <xdr:cNvGrpSpPr/>
        </xdr:nvGrpSpPr>
        <xdr:grpSpPr>
          <a:xfrm>
            <a:off x="1967242" y="88329635"/>
            <a:ext cx="223700" cy="202452"/>
            <a:chOff x="10263188" y="252188663"/>
            <a:chExt cx="214312" cy="214312"/>
          </a:xfrm>
        </xdr:grpSpPr>
        <xdr:sp macro="" textlink="">
          <xdr:nvSpPr>
            <xdr:cNvPr id="1787" name="Oval 1786">
              <a:extLst>
                <a:ext uri="{FF2B5EF4-FFF2-40B4-BE49-F238E27FC236}">
                  <a16:creationId xmlns:a16="http://schemas.microsoft.com/office/drawing/2014/main" id="{F0447948-C1C2-F1B6-27E7-4941400D6C5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88" name="Straight Connector 1787">
              <a:extLst>
                <a:ext uri="{FF2B5EF4-FFF2-40B4-BE49-F238E27FC236}">
                  <a16:creationId xmlns:a16="http://schemas.microsoft.com/office/drawing/2014/main" id="{DAD089A0-39AA-72CF-6D48-1600EF22989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89" name="Straight Connector 1788">
              <a:extLst>
                <a:ext uri="{FF2B5EF4-FFF2-40B4-BE49-F238E27FC236}">
                  <a16:creationId xmlns:a16="http://schemas.microsoft.com/office/drawing/2014/main" id="{D73AF9C5-A757-55CE-4E99-611EECE4F4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90" name="Group 1789">
            <a:extLst>
              <a:ext uri="{FF2B5EF4-FFF2-40B4-BE49-F238E27FC236}">
                <a16:creationId xmlns:a16="http://schemas.microsoft.com/office/drawing/2014/main" id="{95ACC05D-DFB8-423D-B597-B97A03250E71}"/>
              </a:ext>
            </a:extLst>
          </xdr:cNvPr>
          <xdr:cNvGrpSpPr/>
        </xdr:nvGrpSpPr>
        <xdr:grpSpPr>
          <a:xfrm>
            <a:off x="1020339" y="88303659"/>
            <a:ext cx="217412" cy="199205"/>
            <a:chOff x="10263188" y="252188663"/>
            <a:chExt cx="214312" cy="214312"/>
          </a:xfrm>
        </xdr:grpSpPr>
        <xdr:sp macro="" textlink="">
          <xdr:nvSpPr>
            <xdr:cNvPr id="1791" name="Oval 1790">
              <a:extLst>
                <a:ext uri="{FF2B5EF4-FFF2-40B4-BE49-F238E27FC236}">
                  <a16:creationId xmlns:a16="http://schemas.microsoft.com/office/drawing/2014/main" id="{93123DD9-309C-7328-8C4E-D34741B03AC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92" name="Straight Connector 1791">
              <a:extLst>
                <a:ext uri="{FF2B5EF4-FFF2-40B4-BE49-F238E27FC236}">
                  <a16:creationId xmlns:a16="http://schemas.microsoft.com/office/drawing/2014/main" id="{85D96A1A-AB57-B496-1AB0-BFB444130C7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93" name="Straight Connector 1792">
              <a:extLst>
                <a:ext uri="{FF2B5EF4-FFF2-40B4-BE49-F238E27FC236}">
                  <a16:creationId xmlns:a16="http://schemas.microsoft.com/office/drawing/2014/main" id="{A56357C8-4912-96E2-ED9A-0F0292E318C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94" name="Group 1793">
            <a:extLst>
              <a:ext uri="{FF2B5EF4-FFF2-40B4-BE49-F238E27FC236}">
                <a16:creationId xmlns:a16="http://schemas.microsoft.com/office/drawing/2014/main" id="{D9DB63BF-3FCE-4A5F-9BBF-DD7FBA511CD4}"/>
              </a:ext>
            </a:extLst>
          </xdr:cNvPr>
          <xdr:cNvGrpSpPr/>
        </xdr:nvGrpSpPr>
        <xdr:grpSpPr>
          <a:xfrm>
            <a:off x="1029681" y="85938667"/>
            <a:ext cx="217412" cy="199205"/>
            <a:chOff x="10263188" y="252188663"/>
            <a:chExt cx="214312" cy="214312"/>
          </a:xfrm>
        </xdr:grpSpPr>
        <xdr:sp macro="" textlink="">
          <xdr:nvSpPr>
            <xdr:cNvPr id="1795" name="Oval 1794">
              <a:extLst>
                <a:ext uri="{FF2B5EF4-FFF2-40B4-BE49-F238E27FC236}">
                  <a16:creationId xmlns:a16="http://schemas.microsoft.com/office/drawing/2014/main" id="{41683333-93A8-C407-AFBE-79FDE7D9E0F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796" name="Straight Connector 1795">
              <a:extLst>
                <a:ext uri="{FF2B5EF4-FFF2-40B4-BE49-F238E27FC236}">
                  <a16:creationId xmlns:a16="http://schemas.microsoft.com/office/drawing/2014/main" id="{A94B532A-9F05-F889-0756-7AD066AB020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97" name="Straight Connector 1796">
              <a:extLst>
                <a:ext uri="{FF2B5EF4-FFF2-40B4-BE49-F238E27FC236}">
                  <a16:creationId xmlns:a16="http://schemas.microsoft.com/office/drawing/2014/main" id="{DF5A5AB5-D7A1-206D-BD19-586139F187F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98" name="Group 1797">
            <a:extLst>
              <a:ext uri="{FF2B5EF4-FFF2-40B4-BE49-F238E27FC236}">
                <a16:creationId xmlns:a16="http://schemas.microsoft.com/office/drawing/2014/main" id="{4CCD4987-31E2-4D02-B288-25DFED5C7886}"/>
              </a:ext>
            </a:extLst>
          </xdr:cNvPr>
          <xdr:cNvGrpSpPr/>
        </xdr:nvGrpSpPr>
        <xdr:grpSpPr>
          <a:xfrm>
            <a:off x="1982872" y="85649546"/>
            <a:ext cx="217412" cy="199205"/>
            <a:chOff x="10263188" y="252188663"/>
            <a:chExt cx="214312" cy="214312"/>
          </a:xfrm>
        </xdr:grpSpPr>
        <xdr:sp macro="" textlink="">
          <xdr:nvSpPr>
            <xdr:cNvPr id="1799" name="Oval 1798">
              <a:extLst>
                <a:ext uri="{FF2B5EF4-FFF2-40B4-BE49-F238E27FC236}">
                  <a16:creationId xmlns:a16="http://schemas.microsoft.com/office/drawing/2014/main" id="{CDF3F972-851E-F447-8772-D7B0AF2F499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00" name="Straight Connector 1799">
              <a:extLst>
                <a:ext uri="{FF2B5EF4-FFF2-40B4-BE49-F238E27FC236}">
                  <a16:creationId xmlns:a16="http://schemas.microsoft.com/office/drawing/2014/main" id="{5924E549-1DFB-2CD2-236E-2A227B35FB8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01" name="Straight Connector 1800">
              <a:extLst>
                <a:ext uri="{FF2B5EF4-FFF2-40B4-BE49-F238E27FC236}">
                  <a16:creationId xmlns:a16="http://schemas.microsoft.com/office/drawing/2014/main" id="{EC39DCD0-F643-CB7A-8C10-8C8C782A988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02" name="Group 1801">
            <a:extLst>
              <a:ext uri="{FF2B5EF4-FFF2-40B4-BE49-F238E27FC236}">
                <a16:creationId xmlns:a16="http://schemas.microsoft.com/office/drawing/2014/main" id="{ED94996E-301E-4A7B-8AF3-7252962DB3AA}"/>
              </a:ext>
            </a:extLst>
          </xdr:cNvPr>
          <xdr:cNvGrpSpPr/>
        </xdr:nvGrpSpPr>
        <xdr:grpSpPr>
          <a:xfrm>
            <a:off x="7944896" y="85032340"/>
            <a:ext cx="217412" cy="205627"/>
            <a:chOff x="10263188" y="252188663"/>
            <a:chExt cx="214312" cy="214312"/>
          </a:xfrm>
        </xdr:grpSpPr>
        <xdr:sp macro="" textlink="">
          <xdr:nvSpPr>
            <xdr:cNvPr id="1803" name="Oval 1802">
              <a:extLst>
                <a:ext uri="{FF2B5EF4-FFF2-40B4-BE49-F238E27FC236}">
                  <a16:creationId xmlns:a16="http://schemas.microsoft.com/office/drawing/2014/main" id="{C778F647-D5AF-6334-F8A3-4C861A25DD5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04" name="Straight Connector 1803">
              <a:extLst>
                <a:ext uri="{FF2B5EF4-FFF2-40B4-BE49-F238E27FC236}">
                  <a16:creationId xmlns:a16="http://schemas.microsoft.com/office/drawing/2014/main" id="{F29F037D-E30F-65AE-DFFE-182C3E6BC6D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05" name="Straight Connector 1804">
              <a:extLst>
                <a:ext uri="{FF2B5EF4-FFF2-40B4-BE49-F238E27FC236}">
                  <a16:creationId xmlns:a16="http://schemas.microsoft.com/office/drawing/2014/main" id="{6C3129F4-450E-89AD-9E14-9BAB5F71575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06" name="Group 1805">
            <a:extLst>
              <a:ext uri="{FF2B5EF4-FFF2-40B4-BE49-F238E27FC236}">
                <a16:creationId xmlns:a16="http://schemas.microsoft.com/office/drawing/2014/main" id="{04447E00-CF1A-45CE-B0C6-FE3417AC05D5}"/>
              </a:ext>
            </a:extLst>
          </xdr:cNvPr>
          <xdr:cNvGrpSpPr/>
        </xdr:nvGrpSpPr>
        <xdr:grpSpPr>
          <a:xfrm>
            <a:off x="6259655" y="84912131"/>
            <a:ext cx="223700" cy="205627"/>
            <a:chOff x="10263188" y="252188663"/>
            <a:chExt cx="214312" cy="214312"/>
          </a:xfrm>
        </xdr:grpSpPr>
        <xdr:sp macro="" textlink="">
          <xdr:nvSpPr>
            <xdr:cNvPr id="1807" name="Oval 1806">
              <a:extLst>
                <a:ext uri="{FF2B5EF4-FFF2-40B4-BE49-F238E27FC236}">
                  <a16:creationId xmlns:a16="http://schemas.microsoft.com/office/drawing/2014/main" id="{9BA63FA4-22D4-5E0C-3761-24BB600333F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08" name="Straight Connector 1807">
              <a:extLst>
                <a:ext uri="{FF2B5EF4-FFF2-40B4-BE49-F238E27FC236}">
                  <a16:creationId xmlns:a16="http://schemas.microsoft.com/office/drawing/2014/main" id="{62B0E22A-A308-54F7-C371-957DBA72CF0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09" name="Straight Connector 1808">
              <a:extLst>
                <a:ext uri="{FF2B5EF4-FFF2-40B4-BE49-F238E27FC236}">
                  <a16:creationId xmlns:a16="http://schemas.microsoft.com/office/drawing/2014/main" id="{6A637EA6-4B11-5174-C5E0-12EA96910CD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10" name="Group 1809">
            <a:extLst>
              <a:ext uri="{FF2B5EF4-FFF2-40B4-BE49-F238E27FC236}">
                <a16:creationId xmlns:a16="http://schemas.microsoft.com/office/drawing/2014/main" id="{D709FB2E-02D6-48AB-A847-393B43F80001}"/>
              </a:ext>
            </a:extLst>
          </xdr:cNvPr>
          <xdr:cNvGrpSpPr/>
        </xdr:nvGrpSpPr>
        <xdr:grpSpPr>
          <a:xfrm>
            <a:off x="6259655" y="82975950"/>
            <a:ext cx="223700" cy="199205"/>
            <a:chOff x="10263188" y="252188663"/>
            <a:chExt cx="214312" cy="214312"/>
          </a:xfrm>
        </xdr:grpSpPr>
        <xdr:sp macro="" textlink="">
          <xdr:nvSpPr>
            <xdr:cNvPr id="1811" name="Oval 1810">
              <a:extLst>
                <a:ext uri="{FF2B5EF4-FFF2-40B4-BE49-F238E27FC236}">
                  <a16:creationId xmlns:a16="http://schemas.microsoft.com/office/drawing/2014/main" id="{F3B4C2B0-31CD-8B86-86FF-0C0F5D70607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12" name="Straight Connector 1811">
              <a:extLst>
                <a:ext uri="{FF2B5EF4-FFF2-40B4-BE49-F238E27FC236}">
                  <a16:creationId xmlns:a16="http://schemas.microsoft.com/office/drawing/2014/main" id="{C52145F9-D58A-670F-236F-A9FF745A709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13" name="Straight Connector 1812">
              <a:extLst>
                <a:ext uri="{FF2B5EF4-FFF2-40B4-BE49-F238E27FC236}">
                  <a16:creationId xmlns:a16="http://schemas.microsoft.com/office/drawing/2014/main" id="{D6F9363E-C266-26B4-7795-C1ECF9F713A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14" name="Group 1813">
            <a:extLst>
              <a:ext uri="{FF2B5EF4-FFF2-40B4-BE49-F238E27FC236}">
                <a16:creationId xmlns:a16="http://schemas.microsoft.com/office/drawing/2014/main" id="{58B9A148-AFEE-46C3-A093-F7D417F261E6}"/>
              </a:ext>
            </a:extLst>
          </xdr:cNvPr>
          <xdr:cNvGrpSpPr/>
        </xdr:nvGrpSpPr>
        <xdr:grpSpPr>
          <a:xfrm>
            <a:off x="1967242" y="82995432"/>
            <a:ext cx="223700" cy="199205"/>
            <a:chOff x="10263188" y="252188663"/>
            <a:chExt cx="214312" cy="214312"/>
          </a:xfrm>
        </xdr:grpSpPr>
        <xdr:sp macro="" textlink="">
          <xdr:nvSpPr>
            <xdr:cNvPr id="1815" name="Oval 1814">
              <a:extLst>
                <a:ext uri="{FF2B5EF4-FFF2-40B4-BE49-F238E27FC236}">
                  <a16:creationId xmlns:a16="http://schemas.microsoft.com/office/drawing/2014/main" id="{45DBF9B7-29F1-4498-3F43-1BDFB201FEB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16" name="Straight Connector 1815">
              <a:extLst>
                <a:ext uri="{FF2B5EF4-FFF2-40B4-BE49-F238E27FC236}">
                  <a16:creationId xmlns:a16="http://schemas.microsoft.com/office/drawing/2014/main" id="{FBCDCE62-EEA3-FA31-F2F0-8B0D74D5CDD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17" name="Straight Connector 1816">
              <a:extLst>
                <a:ext uri="{FF2B5EF4-FFF2-40B4-BE49-F238E27FC236}">
                  <a16:creationId xmlns:a16="http://schemas.microsoft.com/office/drawing/2014/main" id="{59E9485A-B94B-9944-866F-0873411E3EB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22" name="Group 1821">
            <a:extLst>
              <a:ext uri="{FF2B5EF4-FFF2-40B4-BE49-F238E27FC236}">
                <a16:creationId xmlns:a16="http://schemas.microsoft.com/office/drawing/2014/main" id="{D025C0EE-4F06-4931-BFF6-F838D167374E}"/>
              </a:ext>
            </a:extLst>
          </xdr:cNvPr>
          <xdr:cNvGrpSpPr/>
        </xdr:nvGrpSpPr>
        <xdr:grpSpPr>
          <a:xfrm>
            <a:off x="3680507" y="89430921"/>
            <a:ext cx="217412" cy="199205"/>
            <a:chOff x="10263188" y="252188663"/>
            <a:chExt cx="214312" cy="214312"/>
          </a:xfrm>
        </xdr:grpSpPr>
        <xdr:sp macro="" textlink="">
          <xdr:nvSpPr>
            <xdr:cNvPr id="1823" name="Oval 1822">
              <a:extLst>
                <a:ext uri="{FF2B5EF4-FFF2-40B4-BE49-F238E27FC236}">
                  <a16:creationId xmlns:a16="http://schemas.microsoft.com/office/drawing/2014/main" id="{5FF7E8A1-D4A1-4E22-19AA-8269B95B15F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24" name="Straight Connector 1823">
              <a:extLst>
                <a:ext uri="{FF2B5EF4-FFF2-40B4-BE49-F238E27FC236}">
                  <a16:creationId xmlns:a16="http://schemas.microsoft.com/office/drawing/2014/main" id="{7B8EF505-1E12-2165-C8BA-77B7ABD93E5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25" name="Straight Connector 1824">
              <a:extLst>
                <a:ext uri="{FF2B5EF4-FFF2-40B4-BE49-F238E27FC236}">
                  <a16:creationId xmlns:a16="http://schemas.microsoft.com/office/drawing/2014/main" id="{FF7CA312-B6CA-D916-CFF9-95C0A225338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26" name="Group 1825">
            <a:extLst>
              <a:ext uri="{FF2B5EF4-FFF2-40B4-BE49-F238E27FC236}">
                <a16:creationId xmlns:a16="http://schemas.microsoft.com/office/drawing/2014/main" id="{2C8A245B-54CB-4A4C-AB67-D18468B6DD9C}"/>
              </a:ext>
            </a:extLst>
          </xdr:cNvPr>
          <xdr:cNvGrpSpPr/>
        </xdr:nvGrpSpPr>
        <xdr:grpSpPr>
          <a:xfrm>
            <a:off x="3524756" y="88573299"/>
            <a:ext cx="217412" cy="199205"/>
            <a:chOff x="10263188" y="252188663"/>
            <a:chExt cx="214312" cy="214312"/>
          </a:xfrm>
        </xdr:grpSpPr>
        <xdr:sp macro="" textlink="">
          <xdr:nvSpPr>
            <xdr:cNvPr id="1827" name="Oval 1826">
              <a:extLst>
                <a:ext uri="{FF2B5EF4-FFF2-40B4-BE49-F238E27FC236}">
                  <a16:creationId xmlns:a16="http://schemas.microsoft.com/office/drawing/2014/main" id="{E939655B-1453-EA1E-2B05-E2E802A24C9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28" name="Straight Connector 1827">
              <a:extLst>
                <a:ext uri="{FF2B5EF4-FFF2-40B4-BE49-F238E27FC236}">
                  <a16:creationId xmlns:a16="http://schemas.microsoft.com/office/drawing/2014/main" id="{87D3B9ED-345E-4747-68DC-71315846740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29" name="Straight Connector 1828">
              <a:extLst>
                <a:ext uri="{FF2B5EF4-FFF2-40B4-BE49-F238E27FC236}">
                  <a16:creationId xmlns:a16="http://schemas.microsoft.com/office/drawing/2014/main" id="{A3358BA6-5B80-0F42-BCC5-51918165763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30" name="Group 1829">
            <a:extLst>
              <a:ext uri="{FF2B5EF4-FFF2-40B4-BE49-F238E27FC236}">
                <a16:creationId xmlns:a16="http://schemas.microsoft.com/office/drawing/2014/main" id="{28A13461-A413-4E62-A2AF-75C4DFA6B9AE}"/>
              </a:ext>
            </a:extLst>
          </xdr:cNvPr>
          <xdr:cNvGrpSpPr/>
        </xdr:nvGrpSpPr>
        <xdr:grpSpPr>
          <a:xfrm>
            <a:off x="4424951" y="87894329"/>
            <a:ext cx="223700" cy="199205"/>
            <a:chOff x="10263188" y="252188663"/>
            <a:chExt cx="214312" cy="214312"/>
          </a:xfrm>
        </xdr:grpSpPr>
        <xdr:sp macro="" textlink="">
          <xdr:nvSpPr>
            <xdr:cNvPr id="1831" name="Oval 1830">
              <a:extLst>
                <a:ext uri="{FF2B5EF4-FFF2-40B4-BE49-F238E27FC236}">
                  <a16:creationId xmlns:a16="http://schemas.microsoft.com/office/drawing/2014/main" id="{D85422E9-6C90-AD6D-538C-9B9466BC56B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32" name="Straight Connector 1831">
              <a:extLst>
                <a:ext uri="{FF2B5EF4-FFF2-40B4-BE49-F238E27FC236}">
                  <a16:creationId xmlns:a16="http://schemas.microsoft.com/office/drawing/2014/main" id="{EA111DD1-9061-96D6-69D6-27C838C3C84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33" name="Straight Connector 1832">
              <a:extLst>
                <a:ext uri="{FF2B5EF4-FFF2-40B4-BE49-F238E27FC236}">
                  <a16:creationId xmlns:a16="http://schemas.microsoft.com/office/drawing/2014/main" id="{D65CB506-9957-ECEC-CD7C-E14363D31FC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34" name="Group 1833">
            <a:extLst>
              <a:ext uri="{FF2B5EF4-FFF2-40B4-BE49-F238E27FC236}">
                <a16:creationId xmlns:a16="http://schemas.microsoft.com/office/drawing/2014/main" id="{F8359A29-EFC9-471D-A89F-91931BC37F34}"/>
              </a:ext>
            </a:extLst>
          </xdr:cNvPr>
          <xdr:cNvGrpSpPr/>
        </xdr:nvGrpSpPr>
        <xdr:grpSpPr>
          <a:xfrm>
            <a:off x="5882762" y="86968521"/>
            <a:ext cx="217412" cy="205627"/>
            <a:chOff x="10263188" y="252188663"/>
            <a:chExt cx="214312" cy="214312"/>
          </a:xfrm>
        </xdr:grpSpPr>
        <xdr:sp macro="" textlink="">
          <xdr:nvSpPr>
            <xdr:cNvPr id="1835" name="Oval 1834">
              <a:extLst>
                <a:ext uri="{FF2B5EF4-FFF2-40B4-BE49-F238E27FC236}">
                  <a16:creationId xmlns:a16="http://schemas.microsoft.com/office/drawing/2014/main" id="{2E37E3A8-DA5B-AE07-3422-80C9EFFDF49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36" name="Straight Connector 1835">
              <a:extLst>
                <a:ext uri="{FF2B5EF4-FFF2-40B4-BE49-F238E27FC236}">
                  <a16:creationId xmlns:a16="http://schemas.microsoft.com/office/drawing/2014/main" id="{C8EF2E34-5220-9343-BD04-0BC4C8C5C11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37" name="Straight Connector 1836">
              <a:extLst>
                <a:ext uri="{FF2B5EF4-FFF2-40B4-BE49-F238E27FC236}">
                  <a16:creationId xmlns:a16="http://schemas.microsoft.com/office/drawing/2014/main" id="{D576B743-8E61-CA01-062D-37FFF50F25A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38" name="Group 1837">
            <a:extLst>
              <a:ext uri="{FF2B5EF4-FFF2-40B4-BE49-F238E27FC236}">
                <a16:creationId xmlns:a16="http://schemas.microsoft.com/office/drawing/2014/main" id="{593B77C9-4ED5-424C-9714-E932AA1A64DC}"/>
              </a:ext>
            </a:extLst>
          </xdr:cNvPr>
          <xdr:cNvGrpSpPr/>
        </xdr:nvGrpSpPr>
        <xdr:grpSpPr>
          <a:xfrm>
            <a:off x="4515312" y="86916498"/>
            <a:ext cx="217412" cy="199205"/>
            <a:chOff x="10263188" y="252188663"/>
            <a:chExt cx="214312" cy="214312"/>
          </a:xfrm>
        </xdr:grpSpPr>
        <xdr:sp macro="" textlink="">
          <xdr:nvSpPr>
            <xdr:cNvPr id="1839" name="Oval 1838">
              <a:extLst>
                <a:ext uri="{FF2B5EF4-FFF2-40B4-BE49-F238E27FC236}">
                  <a16:creationId xmlns:a16="http://schemas.microsoft.com/office/drawing/2014/main" id="{99D4956D-CC15-B6B5-0A1E-65C6B132BF5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40" name="Straight Connector 1839">
              <a:extLst>
                <a:ext uri="{FF2B5EF4-FFF2-40B4-BE49-F238E27FC236}">
                  <a16:creationId xmlns:a16="http://schemas.microsoft.com/office/drawing/2014/main" id="{CB152218-73B1-9328-F3FF-F7665FE11C5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41" name="Straight Connector 1840">
              <a:extLst>
                <a:ext uri="{FF2B5EF4-FFF2-40B4-BE49-F238E27FC236}">
                  <a16:creationId xmlns:a16="http://schemas.microsoft.com/office/drawing/2014/main" id="{F5C02FDF-3194-AA58-140B-BF9DE77D5FF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42" name="Group 1841">
            <a:extLst>
              <a:ext uri="{FF2B5EF4-FFF2-40B4-BE49-F238E27FC236}">
                <a16:creationId xmlns:a16="http://schemas.microsoft.com/office/drawing/2014/main" id="{EE3CA82A-824D-47D3-9077-702FECECFFAA}"/>
              </a:ext>
            </a:extLst>
          </xdr:cNvPr>
          <xdr:cNvGrpSpPr/>
        </xdr:nvGrpSpPr>
        <xdr:grpSpPr>
          <a:xfrm>
            <a:off x="4434292" y="87325828"/>
            <a:ext cx="223700" cy="199205"/>
            <a:chOff x="10263188" y="252188663"/>
            <a:chExt cx="214312" cy="214312"/>
          </a:xfrm>
        </xdr:grpSpPr>
        <xdr:sp macro="" textlink="">
          <xdr:nvSpPr>
            <xdr:cNvPr id="1843" name="Oval 1842">
              <a:extLst>
                <a:ext uri="{FF2B5EF4-FFF2-40B4-BE49-F238E27FC236}">
                  <a16:creationId xmlns:a16="http://schemas.microsoft.com/office/drawing/2014/main" id="{998DA616-E54D-438B-9207-6D07A747954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44" name="Straight Connector 1843">
              <a:extLst>
                <a:ext uri="{FF2B5EF4-FFF2-40B4-BE49-F238E27FC236}">
                  <a16:creationId xmlns:a16="http://schemas.microsoft.com/office/drawing/2014/main" id="{1577BAFE-039F-45AF-EDE9-77A4BE15B1F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45" name="Straight Connector 1844">
              <a:extLst>
                <a:ext uri="{FF2B5EF4-FFF2-40B4-BE49-F238E27FC236}">
                  <a16:creationId xmlns:a16="http://schemas.microsoft.com/office/drawing/2014/main" id="{FEC937B8-FB29-0A99-7851-F44559A1223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46" name="Group 1845">
            <a:extLst>
              <a:ext uri="{FF2B5EF4-FFF2-40B4-BE49-F238E27FC236}">
                <a16:creationId xmlns:a16="http://schemas.microsoft.com/office/drawing/2014/main" id="{043D7DA6-C918-4561-A673-77673E4D3EC8}"/>
              </a:ext>
            </a:extLst>
          </xdr:cNvPr>
          <xdr:cNvGrpSpPr/>
        </xdr:nvGrpSpPr>
        <xdr:grpSpPr>
          <a:xfrm>
            <a:off x="4010693" y="86949039"/>
            <a:ext cx="217412" cy="205627"/>
            <a:chOff x="10263188" y="252188663"/>
            <a:chExt cx="214312" cy="214312"/>
          </a:xfrm>
        </xdr:grpSpPr>
        <xdr:sp macro="" textlink="">
          <xdr:nvSpPr>
            <xdr:cNvPr id="1847" name="Oval 1846">
              <a:extLst>
                <a:ext uri="{FF2B5EF4-FFF2-40B4-BE49-F238E27FC236}">
                  <a16:creationId xmlns:a16="http://schemas.microsoft.com/office/drawing/2014/main" id="{9659C5EE-CA62-50C2-9AEA-C34071527A9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48" name="Straight Connector 1847">
              <a:extLst>
                <a:ext uri="{FF2B5EF4-FFF2-40B4-BE49-F238E27FC236}">
                  <a16:creationId xmlns:a16="http://schemas.microsoft.com/office/drawing/2014/main" id="{05B13C9C-3B05-0CA4-42B3-9C73044E9B8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49" name="Straight Connector 1848">
              <a:extLst>
                <a:ext uri="{FF2B5EF4-FFF2-40B4-BE49-F238E27FC236}">
                  <a16:creationId xmlns:a16="http://schemas.microsoft.com/office/drawing/2014/main" id="{FB46F4A6-14FB-94FD-AE2D-52B83A7682A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50" name="Group 1849">
            <a:extLst>
              <a:ext uri="{FF2B5EF4-FFF2-40B4-BE49-F238E27FC236}">
                <a16:creationId xmlns:a16="http://schemas.microsoft.com/office/drawing/2014/main" id="{AE7996D7-FCA9-4AD8-A285-2242D2D5169A}"/>
              </a:ext>
            </a:extLst>
          </xdr:cNvPr>
          <xdr:cNvGrpSpPr/>
        </xdr:nvGrpSpPr>
        <xdr:grpSpPr>
          <a:xfrm>
            <a:off x="3322297" y="87325828"/>
            <a:ext cx="217412" cy="199205"/>
            <a:chOff x="10263188" y="252188663"/>
            <a:chExt cx="214312" cy="214312"/>
          </a:xfrm>
        </xdr:grpSpPr>
        <xdr:sp macro="" textlink="">
          <xdr:nvSpPr>
            <xdr:cNvPr id="1851" name="Oval 1850">
              <a:extLst>
                <a:ext uri="{FF2B5EF4-FFF2-40B4-BE49-F238E27FC236}">
                  <a16:creationId xmlns:a16="http://schemas.microsoft.com/office/drawing/2014/main" id="{82855422-ECF4-AFC1-4532-A3A9E72E0A3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52" name="Straight Connector 1851">
              <a:extLst>
                <a:ext uri="{FF2B5EF4-FFF2-40B4-BE49-F238E27FC236}">
                  <a16:creationId xmlns:a16="http://schemas.microsoft.com/office/drawing/2014/main" id="{8E296C63-D151-37A2-C3FC-C1827DC2D66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53" name="Straight Connector 1852">
              <a:extLst>
                <a:ext uri="{FF2B5EF4-FFF2-40B4-BE49-F238E27FC236}">
                  <a16:creationId xmlns:a16="http://schemas.microsoft.com/office/drawing/2014/main" id="{DDE7AC01-FCDF-FF3A-0258-86CBE6E89A9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54" name="Group 1853">
            <a:extLst>
              <a:ext uri="{FF2B5EF4-FFF2-40B4-BE49-F238E27FC236}">
                <a16:creationId xmlns:a16="http://schemas.microsoft.com/office/drawing/2014/main" id="{A7AD0415-3B94-49B0-80A6-E57A836F2696}"/>
              </a:ext>
            </a:extLst>
          </xdr:cNvPr>
          <xdr:cNvGrpSpPr/>
        </xdr:nvGrpSpPr>
        <xdr:grpSpPr>
          <a:xfrm>
            <a:off x="2241379" y="87065929"/>
            <a:ext cx="217412" cy="199205"/>
            <a:chOff x="10263188" y="252188663"/>
            <a:chExt cx="214312" cy="214312"/>
          </a:xfrm>
        </xdr:grpSpPr>
        <xdr:sp macro="" textlink="">
          <xdr:nvSpPr>
            <xdr:cNvPr id="1855" name="Oval 1854">
              <a:extLst>
                <a:ext uri="{FF2B5EF4-FFF2-40B4-BE49-F238E27FC236}">
                  <a16:creationId xmlns:a16="http://schemas.microsoft.com/office/drawing/2014/main" id="{78447B78-B493-D0C2-6540-068FC3F9C5F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56" name="Straight Connector 1855">
              <a:extLst>
                <a:ext uri="{FF2B5EF4-FFF2-40B4-BE49-F238E27FC236}">
                  <a16:creationId xmlns:a16="http://schemas.microsoft.com/office/drawing/2014/main" id="{BA678E20-DC87-0004-26DD-4159665C4FE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57" name="Straight Connector 1856">
              <a:extLst>
                <a:ext uri="{FF2B5EF4-FFF2-40B4-BE49-F238E27FC236}">
                  <a16:creationId xmlns:a16="http://schemas.microsoft.com/office/drawing/2014/main" id="{DF426426-AA85-9981-C982-6E2FF600ED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858" name="Group 1857">
            <a:extLst>
              <a:ext uri="{FF2B5EF4-FFF2-40B4-BE49-F238E27FC236}">
                <a16:creationId xmlns:a16="http://schemas.microsoft.com/office/drawing/2014/main" id="{7C283922-33F6-4F05-AF3A-28A5DBCE4CA9}"/>
              </a:ext>
            </a:extLst>
          </xdr:cNvPr>
          <xdr:cNvGrpSpPr/>
        </xdr:nvGrpSpPr>
        <xdr:grpSpPr>
          <a:xfrm>
            <a:off x="4147761" y="84733478"/>
            <a:ext cx="217412" cy="205627"/>
            <a:chOff x="10263188" y="252188663"/>
            <a:chExt cx="214312" cy="214312"/>
          </a:xfrm>
        </xdr:grpSpPr>
        <xdr:sp macro="" textlink="">
          <xdr:nvSpPr>
            <xdr:cNvPr id="1859" name="Oval 1858">
              <a:extLst>
                <a:ext uri="{FF2B5EF4-FFF2-40B4-BE49-F238E27FC236}">
                  <a16:creationId xmlns:a16="http://schemas.microsoft.com/office/drawing/2014/main" id="{A79015A1-BD95-46D7-BD77-7716E859C16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860" name="Straight Connector 1859">
              <a:extLst>
                <a:ext uri="{FF2B5EF4-FFF2-40B4-BE49-F238E27FC236}">
                  <a16:creationId xmlns:a16="http://schemas.microsoft.com/office/drawing/2014/main" id="{C8A7998C-2E5D-3FD4-9CE0-6AAFF1B12E0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61" name="Straight Connector 1860">
              <a:extLst>
                <a:ext uri="{FF2B5EF4-FFF2-40B4-BE49-F238E27FC236}">
                  <a16:creationId xmlns:a16="http://schemas.microsoft.com/office/drawing/2014/main" id="{6865A5CB-BA20-8AFA-C22C-5CA4700164A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1875" name="Straight Connector 1874">
            <a:extLst>
              <a:ext uri="{FF2B5EF4-FFF2-40B4-BE49-F238E27FC236}">
                <a16:creationId xmlns:a16="http://schemas.microsoft.com/office/drawing/2014/main" id="{3A469048-3705-284F-28FC-13EF1818B5E0}"/>
              </a:ext>
            </a:extLst>
          </xdr:cNvPr>
          <xdr:cNvCxnSpPr/>
        </xdr:nvCxnSpPr>
        <xdr:spPr>
          <a:xfrm>
            <a:off x="3468707" y="86578673"/>
            <a:ext cx="0" cy="5344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7" name="Straight Connector 1876">
            <a:extLst>
              <a:ext uri="{FF2B5EF4-FFF2-40B4-BE49-F238E27FC236}">
                <a16:creationId xmlns:a16="http://schemas.microsoft.com/office/drawing/2014/main" id="{D42D06AE-E163-EF06-CFA7-121C00C9454F}"/>
              </a:ext>
            </a:extLst>
          </xdr:cNvPr>
          <xdr:cNvCxnSpPr/>
        </xdr:nvCxnSpPr>
        <xdr:spPr>
          <a:xfrm>
            <a:off x="3397028" y="86653352"/>
            <a:ext cx="9204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1" name="Straight Connector 1880">
            <a:extLst>
              <a:ext uri="{FF2B5EF4-FFF2-40B4-BE49-F238E27FC236}">
                <a16:creationId xmlns:a16="http://schemas.microsoft.com/office/drawing/2014/main" id="{3E9305AB-B586-FAE9-D928-DA47EFBC1DBC}"/>
              </a:ext>
            </a:extLst>
          </xdr:cNvPr>
          <xdr:cNvCxnSpPr/>
        </xdr:nvCxnSpPr>
        <xdr:spPr>
          <a:xfrm flipH="1">
            <a:off x="3425053" y="86617636"/>
            <a:ext cx="81020" cy="715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2" name="Straight Connector 1881">
            <a:extLst>
              <a:ext uri="{FF2B5EF4-FFF2-40B4-BE49-F238E27FC236}">
                <a16:creationId xmlns:a16="http://schemas.microsoft.com/office/drawing/2014/main" id="{782035C5-7A2B-4396-AE56-0EF750C95734}"/>
              </a:ext>
            </a:extLst>
          </xdr:cNvPr>
          <xdr:cNvCxnSpPr/>
        </xdr:nvCxnSpPr>
        <xdr:spPr>
          <a:xfrm flipH="1">
            <a:off x="4199139" y="86617637"/>
            <a:ext cx="74731" cy="715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4" name="Straight Connector 1883">
            <a:extLst>
              <a:ext uri="{FF2B5EF4-FFF2-40B4-BE49-F238E27FC236}">
                <a16:creationId xmlns:a16="http://schemas.microsoft.com/office/drawing/2014/main" id="{310A5D3F-4759-991D-94E2-2DFD62949FAB}"/>
              </a:ext>
            </a:extLst>
          </xdr:cNvPr>
          <xdr:cNvCxnSpPr/>
        </xdr:nvCxnSpPr>
        <xdr:spPr>
          <a:xfrm>
            <a:off x="3798893" y="87281995"/>
            <a:ext cx="0" cy="8819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6" name="Straight Connector 1885">
            <a:extLst>
              <a:ext uri="{FF2B5EF4-FFF2-40B4-BE49-F238E27FC236}">
                <a16:creationId xmlns:a16="http://schemas.microsoft.com/office/drawing/2014/main" id="{A5951A1E-2F08-51C6-7235-1FA714F75E14}"/>
              </a:ext>
            </a:extLst>
          </xdr:cNvPr>
          <xdr:cNvCxnSpPr/>
        </xdr:nvCxnSpPr>
        <xdr:spPr>
          <a:xfrm>
            <a:off x="3713202" y="88090913"/>
            <a:ext cx="6603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0" name="Straight Connector 1889">
            <a:extLst>
              <a:ext uri="{FF2B5EF4-FFF2-40B4-BE49-F238E27FC236}">
                <a16:creationId xmlns:a16="http://schemas.microsoft.com/office/drawing/2014/main" id="{1CCAB6F2-5BFC-740C-3533-1716357047E9}"/>
              </a:ext>
            </a:extLst>
          </xdr:cNvPr>
          <xdr:cNvCxnSpPr/>
        </xdr:nvCxnSpPr>
        <xdr:spPr>
          <a:xfrm>
            <a:off x="4468605" y="87358370"/>
            <a:ext cx="10466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3" name="Straight Connector 1892">
            <a:extLst>
              <a:ext uri="{FF2B5EF4-FFF2-40B4-BE49-F238E27FC236}">
                <a16:creationId xmlns:a16="http://schemas.microsoft.com/office/drawing/2014/main" id="{4892CAA5-839C-4F04-943E-85D53020275A}"/>
              </a:ext>
            </a:extLst>
          </xdr:cNvPr>
          <xdr:cNvCxnSpPr/>
        </xdr:nvCxnSpPr>
        <xdr:spPr>
          <a:xfrm flipH="1">
            <a:off x="5401495" y="87330700"/>
            <a:ext cx="81020" cy="715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4" name="Straight Connector 1893">
            <a:extLst>
              <a:ext uri="{FF2B5EF4-FFF2-40B4-BE49-F238E27FC236}">
                <a16:creationId xmlns:a16="http://schemas.microsoft.com/office/drawing/2014/main" id="{116BAC71-0725-466E-BBE4-2046AA364D7D}"/>
              </a:ext>
            </a:extLst>
          </xdr:cNvPr>
          <xdr:cNvCxnSpPr/>
        </xdr:nvCxnSpPr>
        <xdr:spPr>
          <a:xfrm>
            <a:off x="3717865" y="87358370"/>
            <a:ext cx="45324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5" name="Straight Connector 1894">
            <a:extLst>
              <a:ext uri="{FF2B5EF4-FFF2-40B4-BE49-F238E27FC236}">
                <a16:creationId xmlns:a16="http://schemas.microsoft.com/office/drawing/2014/main" id="{674074EE-8450-48A6-B75A-6F36CE2BB172}"/>
              </a:ext>
            </a:extLst>
          </xdr:cNvPr>
          <xdr:cNvCxnSpPr/>
        </xdr:nvCxnSpPr>
        <xdr:spPr>
          <a:xfrm flipH="1">
            <a:off x="3755230" y="87325828"/>
            <a:ext cx="81020" cy="715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9" name="Straight Connector 1898">
            <a:extLst>
              <a:ext uri="{FF2B5EF4-FFF2-40B4-BE49-F238E27FC236}">
                <a16:creationId xmlns:a16="http://schemas.microsoft.com/office/drawing/2014/main" id="{ABF3C2BF-2A10-487D-DA12-2CDFB9B8025A}"/>
              </a:ext>
            </a:extLst>
          </xdr:cNvPr>
          <xdr:cNvCxnSpPr/>
        </xdr:nvCxnSpPr>
        <xdr:spPr>
          <a:xfrm>
            <a:off x="5449822" y="87108211"/>
            <a:ext cx="0" cy="3183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2" name="Straight Connector 1901">
            <a:extLst>
              <a:ext uri="{FF2B5EF4-FFF2-40B4-BE49-F238E27FC236}">
                <a16:creationId xmlns:a16="http://schemas.microsoft.com/office/drawing/2014/main" id="{FD5EF61E-40D8-42EC-9C4C-EB24208F2150}"/>
              </a:ext>
            </a:extLst>
          </xdr:cNvPr>
          <xdr:cNvCxnSpPr/>
        </xdr:nvCxnSpPr>
        <xdr:spPr>
          <a:xfrm flipH="1">
            <a:off x="5406163" y="87147168"/>
            <a:ext cx="81020" cy="715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3" name="Straight Connector 1902">
            <a:extLst>
              <a:ext uri="{FF2B5EF4-FFF2-40B4-BE49-F238E27FC236}">
                <a16:creationId xmlns:a16="http://schemas.microsoft.com/office/drawing/2014/main" id="{FD99DEF1-AAB5-4AA5-848B-F689417985A4}"/>
              </a:ext>
            </a:extLst>
          </xdr:cNvPr>
          <xdr:cNvCxnSpPr/>
        </xdr:nvCxnSpPr>
        <xdr:spPr>
          <a:xfrm flipH="1">
            <a:off x="3755238" y="88051951"/>
            <a:ext cx="81020" cy="779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634</xdr:row>
      <xdr:rowOff>138113</xdr:rowOff>
    </xdr:from>
    <xdr:to>
      <xdr:col>21</xdr:col>
      <xdr:colOff>119063</xdr:colOff>
      <xdr:row>637</xdr:row>
      <xdr:rowOff>0</xdr:rowOff>
    </xdr:to>
    <xdr:grpSp>
      <xdr:nvGrpSpPr>
        <xdr:cNvPr id="1863" name="Group 1862">
          <a:extLst>
            <a:ext uri="{FF2B5EF4-FFF2-40B4-BE49-F238E27FC236}">
              <a16:creationId xmlns:a16="http://schemas.microsoft.com/office/drawing/2014/main" id="{46BFAE55-FC0E-4B73-8ADE-F57583E61E9E}"/>
            </a:ext>
          </a:extLst>
        </xdr:cNvPr>
        <xdr:cNvGrpSpPr/>
      </xdr:nvGrpSpPr>
      <xdr:grpSpPr>
        <a:xfrm>
          <a:off x="3200400" y="94692788"/>
          <a:ext cx="319088" cy="290512"/>
          <a:chOff x="4819650" y="10625138"/>
          <a:chExt cx="319088" cy="290512"/>
        </a:xfrm>
      </xdr:grpSpPr>
      <xdr:sp macro="" textlink="">
        <xdr:nvSpPr>
          <xdr:cNvPr id="1864" name="Oval 1863">
            <a:extLst>
              <a:ext uri="{FF2B5EF4-FFF2-40B4-BE49-F238E27FC236}">
                <a16:creationId xmlns:a16="http://schemas.microsoft.com/office/drawing/2014/main" id="{6DBB686A-E6A2-F4B5-0B08-515724D24366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865" name="Straight Connector 1864">
            <a:extLst>
              <a:ext uri="{FF2B5EF4-FFF2-40B4-BE49-F238E27FC236}">
                <a16:creationId xmlns:a16="http://schemas.microsoft.com/office/drawing/2014/main" id="{928CCFC5-E3A7-43B4-B01C-E48831D17D43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6" name="Straight Connector 1865">
            <a:extLst>
              <a:ext uri="{FF2B5EF4-FFF2-40B4-BE49-F238E27FC236}">
                <a16:creationId xmlns:a16="http://schemas.microsoft.com/office/drawing/2014/main" id="{64DB4076-4962-6E20-4532-DDAE02FA324A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633</xdr:row>
      <xdr:rowOff>76201</xdr:rowOff>
    </xdr:from>
    <xdr:to>
      <xdr:col>7</xdr:col>
      <xdr:colOff>57150</xdr:colOff>
      <xdr:row>636</xdr:row>
      <xdr:rowOff>71438</xdr:rowOff>
    </xdr:to>
    <xdr:grpSp>
      <xdr:nvGrpSpPr>
        <xdr:cNvPr id="1867" name="Group 1866">
          <a:extLst>
            <a:ext uri="{FF2B5EF4-FFF2-40B4-BE49-F238E27FC236}">
              <a16:creationId xmlns:a16="http://schemas.microsoft.com/office/drawing/2014/main" id="{BD54C8D7-0D44-4311-BF28-A161EC484B74}"/>
            </a:ext>
          </a:extLst>
        </xdr:cNvPr>
        <xdr:cNvGrpSpPr/>
      </xdr:nvGrpSpPr>
      <xdr:grpSpPr>
        <a:xfrm>
          <a:off x="647700" y="94488001"/>
          <a:ext cx="542925" cy="423862"/>
          <a:chOff x="647700" y="9963151"/>
          <a:chExt cx="542925" cy="423862"/>
        </a:xfrm>
      </xdr:grpSpPr>
      <xdr:cxnSp macro="">
        <xdr:nvCxnSpPr>
          <xdr:cNvPr id="1868" name="Straight Connector 1867">
            <a:extLst>
              <a:ext uri="{FF2B5EF4-FFF2-40B4-BE49-F238E27FC236}">
                <a16:creationId xmlns:a16="http://schemas.microsoft.com/office/drawing/2014/main" id="{D91E7FE2-B03A-44D5-6313-A727F587DEA8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9" name="Straight Connector 1868">
            <a:extLst>
              <a:ext uri="{FF2B5EF4-FFF2-40B4-BE49-F238E27FC236}">
                <a16:creationId xmlns:a16="http://schemas.microsoft.com/office/drawing/2014/main" id="{F6E2EDEF-9860-A10F-A398-226621679749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70" name="Arc 1869">
            <a:extLst>
              <a:ext uri="{FF2B5EF4-FFF2-40B4-BE49-F238E27FC236}">
                <a16:creationId xmlns:a16="http://schemas.microsoft.com/office/drawing/2014/main" id="{40DC8623-3215-ECB2-4BC3-E513CDC3CE39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</xdr:col>
      <xdr:colOff>76200</xdr:colOff>
      <xdr:row>637</xdr:row>
      <xdr:rowOff>42856</xdr:rowOff>
    </xdr:from>
    <xdr:to>
      <xdr:col>54</xdr:col>
      <xdr:colOff>85725</xdr:colOff>
      <xdr:row>692</xdr:row>
      <xdr:rowOff>104775</xdr:rowOff>
    </xdr:to>
    <xdr:grpSp>
      <xdr:nvGrpSpPr>
        <xdr:cNvPr id="1409" name="Group 1408">
          <a:extLst>
            <a:ext uri="{FF2B5EF4-FFF2-40B4-BE49-F238E27FC236}">
              <a16:creationId xmlns:a16="http://schemas.microsoft.com/office/drawing/2014/main" id="{5FBA9CCD-0746-33F2-FB88-EE83211D3BAF}"/>
            </a:ext>
          </a:extLst>
        </xdr:cNvPr>
        <xdr:cNvGrpSpPr/>
      </xdr:nvGrpSpPr>
      <xdr:grpSpPr>
        <a:xfrm>
          <a:off x="238125" y="95026156"/>
          <a:ext cx="8591550" cy="7920044"/>
          <a:chOff x="241300" y="93070356"/>
          <a:chExt cx="8759825" cy="7745419"/>
        </a:xfrm>
      </xdr:grpSpPr>
      <xdr:sp macro="" textlink="">
        <xdr:nvSpPr>
          <xdr:cNvPr id="2098" name="Freeform: Shape 2097">
            <a:extLst>
              <a:ext uri="{FF2B5EF4-FFF2-40B4-BE49-F238E27FC236}">
                <a16:creationId xmlns:a16="http://schemas.microsoft.com/office/drawing/2014/main" id="{1AAD8EFB-2283-27E9-A5A5-D811526D181D}"/>
              </a:ext>
            </a:extLst>
          </xdr:cNvPr>
          <xdr:cNvSpPr/>
        </xdr:nvSpPr>
        <xdr:spPr>
          <a:xfrm>
            <a:off x="1120770" y="93834669"/>
            <a:ext cx="6925640" cy="6143373"/>
          </a:xfrm>
          <a:custGeom>
            <a:avLst/>
            <a:gdLst>
              <a:gd name="csX0" fmla="*/ 885825 w 6791325"/>
              <a:gd name="csY0" fmla="*/ 0 h 6286500"/>
              <a:gd name="csX1" fmla="*/ 3305175 w 6791325"/>
              <a:gd name="csY1" fmla="*/ 0 h 6286500"/>
              <a:gd name="csX2" fmla="*/ 3305175 w 6791325"/>
              <a:gd name="csY2" fmla="*/ 485775 h 6286500"/>
              <a:gd name="csX3" fmla="*/ 5915025 w 6791325"/>
              <a:gd name="csY3" fmla="*/ 485775 h 6286500"/>
              <a:gd name="csX4" fmla="*/ 5915025 w 6791325"/>
              <a:gd name="csY4" fmla="*/ 2457450 h 6286500"/>
              <a:gd name="csX5" fmla="*/ 6172200 w 6791325"/>
              <a:gd name="csY5" fmla="*/ 2457450 h 6286500"/>
              <a:gd name="csX6" fmla="*/ 6172200 w 6791325"/>
              <a:gd name="csY6" fmla="*/ 3905250 h 6286500"/>
              <a:gd name="csX7" fmla="*/ 6791325 w 6791325"/>
              <a:gd name="csY7" fmla="*/ 3905250 h 6286500"/>
              <a:gd name="csX8" fmla="*/ 6791325 w 6791325"/>
              <a:gd name="csY8" fmla="*/ 5067300 h 6286500"/>
              <a:gd name="csX9" fmla="*/ 5448300 w 6791325"/>
              <a:gd name="csY9" fmla="*/ 5067300 h 6286500"/>
              <a:gd name="csX10" fmla="*/ 5448300 w 6791325"/>
              <a:gd name="csY10" fmla="*/ 6286500 h 6286500"/>
              <a:gd name="csX11" fmla="*/ 2533650 w 6791325"/>
              <a:gd name="csY11" fmla="*/ 6286500 h 6286500"/>
              <a:gd name="csX12" fmla="*/ 2533650 w 6791325"/>
              <a:gd name="csY12" fmla="*/ 5800725 h 6286500"/>
              <a:gd name="csX13" fmla="*/ 1362075 w 6791325"/>
              <a:gd name="csY13" fmla="*/ 5800725 h 6286500"/>
              <a:gd name="csX14" fmla="*/ 1362075 w 6791325"/>
              <a:gd name="csY14" fmla="*/ 5067300 h 6286500"/>
              <a:gd name="csX15" fmla="*/ 0 w 6791325"/>
              <a:gd name="csY15" fmla="*/ 5067300 h 6286500"/>
              <a:gd name="csX16" fmla="*/ 0 w 6791325"/>
              <a:gd name="csY16" fmla="*/ 3905250 h 6286500"/>
              <a:gd name="csX17" fmla="*/ 638175 w 6791325"/>
              <a:gd name="csY17" fmla="*/ 3905250 h 6286500"/>
              <a:gd name="csX18" fmla="*/ 638175 w 6791325"/>
              <a:gd name="csY18" fmla="*/ 2447925 h 6286500"/>
              <a:gd name="csX19" fmla="*/ 885825 w 6791325"/>
              <a:gd name="csY19" fmla="*/ 2447925 h 6286500"/>
              <a:gd name="csX20" fmla="*/ 885825 w 6791325"/>
              <a:gd name="csY20" fmla="*/ 0 h 628650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</a:cxnLst>
            <a:rect l="l" t="t" r="r" b="b"/>
            <a:pathLst>
              <a:path w="6791325" h="6286500">
                <a:moveTo>
                  <a:pt x="885825" y="0"/>
                </a:moveTo>
                <a:lnTo>
                  <a:pt x="3305175" y="0"/>
                </a:lnTo>
                <a:lnTo>
                  <a:pt x="3305175" y="485775"/>
                </a:lnTo>
                <a:lnTo>
                  <a:pt x="5915025" y="485775"/>
                </a:lnTo>
                <a:lnTo>
                  <a:pt x="5915025" y="2457450"/>
                </a:lnTo>
                <a:lnTo>
                  <a:pt x="6172200" y="2457450"/>
                </a:lnTo>
                <a:lnTo>
                  <a:pt x="6172200" y="3905250"/>
                </a:lnTo>
                <a:lnTo>
                  <a:pt x="6791325" y="3905250"/>
                </a:lnTo>
                <a:lnTo>
                  <a:pt x="6791325" y="5067300"/>
                </a:lnTo>
                <a:lnTo>
                  <a:pt x="5448300" y="5067300"/>
                </a:lnTo>
                <a:lnTo>
                  <a:pt x="5448300" y="6286500"/>
                </a:lnTo>
                <a:lnTo>
                  <a:pt x="2533650" y="6286500"/>
                </a:lnTo>
                <a:lnTo>
                  <a:pt x="2533650" y="5800725"/>
                </a:lnTo>
                <a:lnTo>
                  <a:pt x="1362075" y="5800725"/>
                </a:lnTo>
                <a:lnTo>
                  <a:pt x="1362075" y="5067300"/>
                </a:lnTo>
                <a:lnTo>
                  <a:pt x="0" y="5067300"/>
                </a:lnTo>
                <a:lnTo>
                  <a:pt x="0" y="3905250"/>
                </a:lnTo>
                <a:lnTo>
                  <a:pt x="638175" y="3905250"/>
                </a:lnTo>
                <a:lnTo>
                  <a:pt x="638175" y="2447925"/>
                </a:lnTo>
                <a:lnTo>
                  <a:pt x="885825" y="2447925"/>
                </a:lnTo>
                <a:lnTo>
                  <a:pt x="88582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941" name="Picture 1940">
            <a:extLst>
              <a:ext uri="{FF2B5EF4-FFF2-40B4-BE49-F238E27FC236}">
                <a16:creationId xmlns:a16="http://schemas.microsoft.com/office/drawing/2014/main" id="{CE63A79E-F666-355C-2E3E-64BB9ECDF27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985" t="12087" r="51326" b="36403"/>
          <a:stretch>
            <a:fillRect/>
          </a:stretch>
        </xdr:blipFill>
        <xdr:spPr bwMode="auto">
          <a:xfrm>
            <a:off x="1026411" y="93695578"/>
            <a:ext cx="7180616" cy="642155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872" name="Straight Connector 1871">
            <a:extLst>
              <a:ext uri="{FF2B5EF4-FFF2-40B4-BE49-F238E27FC236}">
                <a16:creationId xmlns:a16="http://schemas.microsoft.com/office/drawing/2014/main" id="{F179BD85-7BD6-10BD-1BE2-60239F001CEB}"/>
              </a:ext>
            </a:extLst>
          </xdr:cNvPr>
          <xdr:cNvCxnSpPr/>
        </xdr:nvCxnSpPr>
        <xdr:spPr>
          <a:xfrm flipV="1">
            <a:off x="1160069" y="93359792"/>
            <a:ext cx="0" cy="425485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6" name="Straight Connector 1875">
            <a:extLst>
              <a:ext uri="{FF2B5EF4-FFF2-40B4-BE49-F238E27FC236}">
                <a16:creationId xmlns:a16="http://schemas.microsoft.com/office/drawing/2014/main" id="{09D99E43-A036-7769-DC84-019B93BD33EA}"/>
              </a:ext>
            </a:extLst>
          </xdr:cNvPr>
          <xdr:cNvCxnSpPr/>
        </xdr:nvCxnSpPr>
        <xdr:spPr>
          <a:xfrm>
            <a:off x="1066851" y="93446722"/>
            <a:ext cx="706828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9" name="Straight Connector 1878">
            <a:extLst>
              <a:ext uri="{FF2B5EF4-FFF2-40B4-BE49-F238E27FC236}">
                <a16:creationId xmlns:a16="http://schemas.microsoft.com/office/drawing/2014/main" id="{8484F7A1-8126-3C23-49E4-38A4677DBDA9}"/>
              </a:ext>
            </a:extLst>
          </xdr:cNvPr>
          <xdr:cNvCxnSpPr/>
        </xdr:nvCxnSpPr>
        <xdr:spPr>
          <a:xfrm flipH="1">
            <a:off x="1102797" y="93415804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5" name="Straight Connector 1884">
            <a:extLst>
              <a:ext uri="{FF2B5EF4-FFF2-40B4-BE49-F238E27FC236}">
                <a16:creationId xmlns:a16="http://schemas.microsoft.com/office/drawing/2014/main" id="{C75678A7-ACE8-E5B0-9BEB-619BC188816B}"/>
              </a:ext>
            </a:extLst>
          </xdr:cNvPr>
          <xdr:cNvCxnSpPr/>
        </xdr:nvCxnSpPr>
        <xdr:spPr>
          <a:xfrm>
            <a:off x="2035045" y="93070363"/>
            <a:ext cx="0" cy="7592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8" name="Straight Connector 1887">
            <a:extLst>
              <a:ext uri="{FF2B5EF4-FFF2-40B4-BE49-F238E27FC236}">
                <a16:creationId xmlns:a16="http://schemas.microsoft.com/office/drawing/2014/main" id="{BA63CEFB-3A08-4B2A-8340-BFDA58D688DF}"/>
              </a:ext>
            </a:extLst>
          </xdr:cNvPr>
          <xdr:cNvCxnSpPr/>
        </xdr:nvCxnSpPr>
        <xdr:spPr>
          <a:xfrm flipH="1">
            <a:off x="1994606" y="93410710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1" name="Straight Connector 1890">
            <a:extLst>
              <a:ext uri="{FF2B5EF4-FFF2-40B4-BE49-F238E27FC236}">
                <a16:creationId xmlns:a16="http://schemas.microsoft.com/office/drawing/2014/main" id="{9299FE88-61BA-E31A-C71B-1FBD00D26F9B}"/>
              </a:ext>
            </a:extLst>
          </xdr:cNvPr>
          <xdr:cNvCxnSpPr/>
        </xdr:nvCxnSpPr>
        <xdr:spPr>
          <a:xfrm>
            <a:off x="1941828" y="93167478"/>
            <a:ext cx="26417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2" name="Straight Connector 1891">
            <a:extLst>
              <a:ext uri="{FF2B5EF4-FFF2-40B4-BE49-F238E27FC236}">
                <a16:creationId xmlns:a16="http://schemas.microsoft.com/office/drawing/2014/main" id="{CFFE438C-1D32-42F6-8F7B-148F34319BE5}"/>
              </a:ext>
            </a:extLst>
          </xdr:cNvPr>
          <xdr:cNvCxnSpPr/>
        </xdr:nvCxnSpPr>
        <xdr:spPr>
          <a:xfrm flipH="1">
            <a:off x="1994605" y="93131465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6" name="Straight Connector 1895">
            <a:extLst>
              <a:ext uri="{FF2B5EF4-FFF2-40B4-BE49-F238E27FC236}">
                <a16:creationId xmlns:a16="http://schemas.microsoft.com/office/drawing/2014/main" id="{6934A004-7BFC-44AE-9796-5EF85A23962B}"/>
              </a:ext>
            </a:extLst>
          </xdr:cNvPr>
          <xdr:cNvCxnSpPr/>
        </xdr:nvCxnSpPr>
        <xdr:spPr>
          <a:xfrm>
            <a:off x="3271696" y="93349602"/>
            <a:ext cx="0" cy="4596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7" name="Straight Connector 1896">
            <a:extLst>
              <a:ext uri="{FF2B5EF4-FFF2-40B4-BE49-F238E27FC236}">
                <a16:creationId xmlns:a16="http://schemas.microsoft.com/office/drawing/2014/main" id="{5573B9DA-ADD0-4809-8BAA-559A9FBBDA19}"/>
              </a:ext>
            </a:extLst>
          </xdr:cNvPr>
          <xdr:cNvCxnSpPr/>
        </xdr:nvCxnSpPr>
        <xdr:spPr>
          <a:xfrm flipH="1">
            <a:off x="3231256" y="93410704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0" name="Straight Connector 1899">
            <a:extLst>
              <a:ext uri="{FF2B5EF4-FFF2-40B4-BE49-F238E27FC236}">
                <a16:creationId xmlns:a16="http://schemas.microsoft.com/office/drawing/2014/main" id="{15537EF3-5161-492B-B252-4320ECCF85A4}"/>
              </a:ext>
            </a:extLst>
          </xdr:cNvPr>
          <xdr:cNvCxnSpPr/>
        </xdr:nvCxnSpPr>
        <xdr:spPr>
          <a:xfrm>
            <a:off x="4507202" y="93070356"/>
            <a:ext cx="0" cy="7592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1" name="Straight Connector 1900">
            <a:extLst>
              <a:ext uri="{FF2B5EF4-FFF2-40B4-BE49-F238E27FC236}">
                <a16:creationId xmlns:a16="http://schemas.microsoft.com/office/drawing/2014/main" id="{53C7300D-E61D-4C82-BE36-DCB0CD9251B1}"/>
              </a:ext>
            </a:extLst>
          </xdr:cNvPr>
          <xdr:cNvCxnSpPr/>
        </xdr:nvCxnSpPr>
        <xdr:spPr>
          <a:xfrm flipH="1">
            <a:off x="4466763" y="93410703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7" name="Straight Connector 1906">
            <a:extLst>
              <a:ext uri="{FF2B5EF4-FFF2-40B4-BE49-F238E27FC236}">
                <a16:creationId xmlns:a16="http://schemas.microsoft.com/office/drawing/2014/main" id="{FAEDEB43-7B7F-47BE-8B96-5FD68B758AB4}"/>
              </a:ext>
            </a:extLst>
          </xdr:cNvPr>
          <xdr:cNvCxnSpPr/>
        </xdr:nvCxnSpPr>
        <xdr:spPr>
          <a:xfrm flipH="1">
            <a:off x="4466762" y="93131456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9" name="Straight Connector 1908">
            <a:extLst>
              <a:ext uri="{FF2B5EF4-FFF2-40B4-BE49-F238E27FC236}">
                <a16:creationId xmlns:a16="http://schemas.microsoft.com/office/drawing/2014/main" id="{C670B758-7E97-45A0-B74A-914FF8428500}"/>
              </a:ext>
            </a:extLst>
          </xdr:cNvPr>
          <xdr:cNvCxnSpPr/>
        </xdr:nvCxnSpPr>
        <xdr:spPr>
          <a:xfrm>
            <a:off x="7171433" y="93349593"/>
            <a:ext cx="0" cy="9519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0" name="Straight Connector 1909">
            <a:extLst>
              <a:ext uri="{FF2B5EF4-FFF2-40B4-BE49-F238E27FC236}">
                <a16:creationId xmlns:a16="http://schemas.microsoft.com/office/drawing/2014/main" id="{76F14D4F-E817-448F-8731-11CC36A87036}"/>
              </a:ext>
            </a:extLst>
          </xdr:cNvPr>
          <xdr:cNvCxnSpPr/>
        </xdr:nvCxnSpPr>
        <xdr:spPr>
          <a:xfrm flipH="1">
            <a:off x="7130995" y="93410694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2" name="Straight Connector 1911">
            <a:extLst>
              <a:ext uri="{FF2B5EF4-FFF2-40B4-BE49-F238E27FC236}">
                <a16:creationId xmlns:a16="http://schemas.microsoft.com/office/drawing/2014/main" id="{07E0B005-0645-4C2F-A475-087CD4CFAF1D}"/>
              </a:ext>
            </a:extLst>
          </xdr:cNvPr>
          <xdr:cNvCxnSpPr/>
        </xdr:nvCxnSpPr>
        <xdr:spPr>
          <a:xfrm>
            <a:off x="7412932" y="93354684"/>
            <a:ext cx="0" cy="28586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3" name="Straight Connector 1912">
            <a:extLst>
              <a:ext uri="{FF2B5EF4-FFF2-40B4-BE49-F238E27FC236}">
                <a16:creationId xmlns:a16="http://schemas.microsoft.com/office/drawing/2014/main" id="{31C110FC-F232-48FD-9436-0BDA47DF9652}"/>
              </a:ext>
            </a:extLst>
          </xdr:cNvPr>
          <xdr:cNvCxnSpPr/>
        </xdr:nvCxnSpPr>
        <xdr:spPr>
          <a:xfrm flipH="1">
            <a:off x="7372491" y="93415785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9" name="Straight Connector 1918">
            <a:extLst>
              <a:ext uri="{FF2B5EF4-FFF2-40B4-BE49-F238E27FC236}">
                <a16:creationId xmlns:a16="http://schemas.microsoft.com/office/drawing/2014/main" id="{50DAFAEF-5945-44EE-8304-2210FFE850BB}"/>
              </a:ext>
            </a:extLst>
          </xdr:cNvPr>
          <xdr:cNvCxnSpPr/>
        </xdr:nvCxnSpPr>
        <xdr:spPr>
          <a:xfrm>
            <a:off x="8041923" y="93354683"/>
            <a:ext cx="0" cy="42752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96" name="Straight Connector 1195">
            <a:extLst>
              <a:ext uri="{FF2B5EF4-FFF2-40B4-BE49-F238E27FC236}">
                <a16:creationId xmlns:a16="http://schemas.microsoft.com/office/drawing/2014/main" id="{07FFB222-7DA0-4F4C-9C10-AC003DFBF27A}"/>
              </a:ext>
            </a:extLst>
          </xdr:cNvPr>
          <xdr:cNvCxnSpPr/>
        </xdr:nvCxnSpPr>
        <xdr:spPr>
          <a:xfrm flipH="1">
            <a:off x="8001483" y="93415784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3" name="Straight Connector 1872">
            <a:extLst>
              <a:ext uri="{FF2B5EF4-FFF2-40B4-BE49-F238E27FC236}">
                <a16:creationId xmlns:a16="http://schemas.microsoft.com/office/drawing/2014/main" id="{A05AB5D4-ACC1-93AC-9A97-0321BDD8EDE2}"/>
              </a:ext>
            </a:extLst>
          </xdr:cNvPr>
          <xdr:cNvCxnSpPr/>
        </xdr:nvCxnSpPr>
        <xdr:spPr>
          <a:xfrm>
            <a:off x="652399" y="93793932"/>
            <a:ext cx="0" cy="62473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8" name="Straight Connector 1877">
            <a:extLst>
              <a:ext uri="{FF2B5EF4-FFF2-40B4-BE49-F238E27FC236}">
                <a16:creationId xmlns:a16="http://schemas.microsoft.com/office/drawing/2014/main" id="{B3F7F72A-1EAD-60AE-A0D2-B890D11109EC}"/>
              </a:ext>
            </a:extLst>
          </xdr:cNvPr>
          <xdr:cNvCxnSpPr/>
        </xdr:nvCxnSpPr>
        <xdr:spPr>
          <a:xfrm>
            <a:off x="571521" y="93844849"/>
            <a:ext cx="14320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9" name="Straight Connector 1888">
            <a:extLst>
              <a:ext uri="{FF2B5EF4-FFF2-40B4-BE49-F238E27FC236}">
                <a16:creationId xmlns:a16="http://schemas.microsoft.com/office/drawing/2014/main" id="{DD33AA80-B0A3-464F-B10E-E8F38EF0225E}"/>
              </a:ext>
            </a:extLst>
          </xdr:cNvPr>
          <xdr:cNvCxnSpPr/>
        </xdr:nvCxnSpPr>
        <xdr:spPr>
          <a:xfrm flipH="1">
            <a:off x="611958" y="93799021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98" name="Straight Connector 1897">
            <a:extLst>
              <a:ext uri="{FF2B5EF4-FFF2-40B4-BE49-F238E27FC236}">
                <a16:creationId xmlns:a16="http://schemas.microsoft.com/office/drawing/2014/main" id="{7AD6A3C3-FADC-4CCA-BA2A-8684106D9ECB}"/>
              </a:ext>
            </a:extLst>
          </xdr:cNvPr>
          <xdr:cNvCxnSpPr/>
        </xdr:nvCxnSpPr>
        <xdr:spPr>
          <a:xfrm>
            <a:off x="571519" y="96233709"/>
            <a:ext cx="5447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8" name="Straight Connector 1907">
            <a:extLst>
              <a:ext uri="{FF2B5EF4-FFF2-40B4-BE49-F238E27FC236}">
                <a16:creationId xmlns:a16="http://schemas.microsoft.com/office/drawing/2014/main" id="{BE620A1B-F84B-4623-87C3-2C6EB472CF17}"/>
              </a:ext>
            </a:extLst>
          </xdr:cNvPr>
          <xdr:cNvCxnSpPr/>
        </xdr:nvCxnSpPr>
        <xdr:spPr>
          <a:xfrm flipH="1">
            <a:off x="611956" y="96187880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5" name="Straight Connector 1914">
            <a:extLst>
              <a:ext uri="{FF2B5EF4-FFF2-40B4-BE49-F238E27FC236}">
                <a16:creationId xmlns:a16="http://schemas.microsoft.com/office/drawing/2014/main" id="{4D0033E2-AD67-314F-7564-6992874033FF}"/>
              </a:ext>
            </a:extLst>
          </xdr:cNvPr>
          <xdr:cNvCxnSpPr/>
        </xdr:nvCxnSpPr>
        <xdr:spPr>
          <a:xfrm>
            <a:off x="1227468" y="96233709"/>
            <a:ext cx="51779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7" name="Straight Connector 1916">
            <a:extLst>
              <a:ext uri="{FF2B5EF4-FFF2-40B4-BE49-F238E27FC236}">
                <a16:creationId xmlns:a16="http://schemas.microsoft.com/office/drawing/2014/main" id="{2D87C12D-8381-4F52-8F53-F9F8EF331AB6}"/>
              </a:ext>
            </a:extLst>
          </xdr:cNvPr>
          <xdr:cNvCxnSpPr/>
        </xdr:nvCxnSpPr>
        <xdr:spPr>
          <a:xfrm>
            <a:off x="241300" y="97642255"/>
            <a:ext cx="8749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8" name="Straight Connector 1917">
            <a:extLst>
              <a:ext uri="{FF2B5EF4-FFF2-40B4-BE49-F238E27FC236}">
                <a16:creationId xmlns:a16="http://schemas.microsoft.com/office/drawing/2014/main" id="{DF0BFBAE-CE42-4608-805B-5266239F0AB9}"/>
              </a:ext>
            </a:extLst>
          </xdr:cNvPr>
          <xdr:cNvCxnSpPr/>
        </xdr:nvCxnSpPr>
        <xdr:spPr>
          <a:xfrm flipH="1">
            <a:off x="611950" y="97609563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0" name="Straight Connector 1209">
            <a:extLst>
              <a:ext uri="{FF2B5EF4-FFF2-40B4-BE49-F238E27FC236}">
                <a16:creationId xmlns:a16="http://schemas.microsoft.com/office/drawing/2014/main" id="{011B74A2-4884-4A47-8322-E5A27F5F08FA}"/>
              </a:ext>
            </a:extLst>
          </xdr:cNvPr>
          <xdr:cNvCxnSpPr/>
        </xdr:nvCxnSpPr>
        <xdr:spPr>
          <a:xfrm>
            <a:off x="245794" y="98784694"/>
            <a:ext cx="8704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1" name="Straight Connector 1220">
            <a:extLst>
              <a:ext uri="{FF2B5EF4-FFF2-40B4-BE49-F238E27FC236}">
                <a16:creationId xmlns:a16="http://schemas.microsoft.com/office/drawing/2014/main" id="{F2C1D597-FD93-4251-9FB3-81349CC94455}"/>
              </a:ext>
            </a:extLst>
          </xdr:cNvPr>
          <xdr:cNvCxnSpPr/>
        </xdr:nvCxnSpPr>
        <xdr:spPr>
          <a:xfrm flipH="1">
            <a:off x="611948" y="98752001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7" name="Straight Connector 1226">
            <a:extLst>
              <a:ext uri="{FF2B5EF4-FFF2-40B4-BE49-F238E27FC236}">
                <a16:creationId xmlns:a16="http://schemas.microsoft.com/office/drawing/2014/main" id="{CD87D343-1939-4AD4-85F2-8D4DE2FC301B}"/>
              </a:ext>
            </a:extLst>
          </xdr:cNvPr>
          <xdr:cNvCxnSpPr/>
        </xdr:nvCxnSpPr>
        <xdr:spPr>
          <a:xfrm>
            <a:off x="571494" y="98216020"/>
            <a:ext cx="5447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28" name="Straight Connector 1227">
            <a:extLst>
              <a:ext uri="{FF2B5EF4-FFF2-40B4-BE49-F238E27FC236}">
                <a16:creationId xmlns:a16="http://schemas.microsoft.com/office/drawing/2014/main" id="{EB3A1F9E-D273-41E4-B039-D1A878FE078C}"/>
              </a:ext>
            </a:extLst>
          </xdr:cNvPr>
          <xdr:cNvCxnSpPr/>
        </xdr:nvCxnSpPr>
        <xdr:spPr>
          <a:xfrm flipH="1">
            <a:off x="611932" y="98183327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0" name="Straight Connector 1349">
            <a:extLst>
              <a:ext uri="{FF2B5EF4-FFF2-40B4-BE49-F238E27FC236}">
                <a16:creationId xmlns:a16="http://schemas.microsoft.com/office/drawing/2014/main" id="{2CBF97A6-5566-5B4F-EF18-4D2F3A48A6C8}"/>
              </a:ext>
            </a:extLst>
          </xdr:cNvPr>
          <xdr:cNvCxnSpPr/>
        </xdr:nvCxnSpPr>
        <xdr:spPr>
          <a:xfrm>
            <a:off x="334519" y="97584100"/>
            <a:ext cx="0" cy="12769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4" name="Straight Connector 1363">
            <a:extLst>
              <a:ext uri="{FF2B5EF4-FFF2-40B4-BE49-F238E27FC236}">
                <a16:creationId xmlns:a16="http://schemas.microsoft.com/office/drawing/2014/main" id="{9709EE8C-B62D-48BB-867E-673FF64B8C8A}"/>
              </a:ext>
            </a:extLst>
          </xdr:cNvPr>
          <xdr:cNvCxnSpPr/>
        </xdr:nvCxnSpPr>
        <xdr:spPr>
          <a:xfrm flipH="1">
            <a:off x="281737" y="97614653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9" name="Straight Connector 1368">
            <a:extLst>
              <a:ext uri="{FF2B5EF4-FFF2-40B4-BE49-F238E27FC236}">
                <a16:creationId xmlns:a16="http://schemas.microsoft.com/office/drawing/2014/main" id="{DD52491B-232C-41B1-AE9F-106469D77AD7}"/>
              </a:ext>
            </a:extLst>
          </xdr:cNvPr>
          <xdr:cNvCxnSpPr/>
        </xdr:nvCxnSpPr>
        <xdr:spPr>
          <a:xfrm flipH="1">
            <a:off x="281739" y="98751996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5" name="Straight Connector 1374">
            <a:extLst>
              <a:ext uri="{FF2B5EF4-FFF2-40B4-BE49-F238E27FC236}">
                <a16:creationId xmlns:a16="http://schemas.microsoft.com/office/drawing/2014/main" id="{6DB60170-0428-4A2C-BC4B-9DDEF50D34DD}"/>
              </a:ext>
            </a:extLst>
          </xdr:cNvPr>
          <xdr:cNvCxnSpPr/>
        </xdr:nvCxnSpPr>
        <xdr:spPr>
          <a:xfrm>
            <a:off x="576009" y="99498081"/>
            <a:ext cx="19049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8" name="Straight Connector 1377">
            <a:extLst>
              <a:ext uri="{FF2B5EF4-FFF2-40B4-BE49-F238E27FC236}">
                <a16:creationId xmlns:a16="http://schemas.microsoft.com/office/drawing/2014/main" id="{AA6FDAAA-EA34-4A2A-9F53-88BEAC5E333A}"/>
              </a:ext>
            </a:extLst>
          </xdr:cNvPr>
          <xdr:cNvCxnSpPr/>
        </xdr:nvCxnSpPr>
        <xdr:spPr>
          <a:xfrm flipH="1">
            <a:off x="611954" y="99455423"/>
            <a:ext cx="93217" cy="8848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98" name="Straight Connector 1397">
            <a:extLst>
              <a:ext uri="{FF2B5EF4-FFF2-40B4-BE49-F238E27FC236}">
                <a16:creationId xmlns:a16="http://schemas.microsoft.com/office/drawing/2014/main" id="{536278CE-6271-4955-9BF4-EE094601FDD7}"/>
              </a:ext>
            </a:extLst>
          </xdr:cNvPr>
          <xdr:cNvCxnSpPr/>
        </xdr:nvCxnSpPr>
        <xdr:spPr>
          <a:xfrm>
            <a:off x="576005" y="99978048"/>
            <a:ext cx="31011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3" name="Straight Connector 1402">
            <a:extLst>
              <a:ext uri="{FF2B5EF4-FFF2-40B4-BE49-F238E27FC236}">
                <a16:creationId xmlns:a16="http://schemas.microsoft.com/office/drawing/2014/main" id="{1F3EC56F-EDC2-4612-81EF-7FE3318FD78B}"/>
              </a:ext>
            </a:extLst>
          </xdr:cNvPr>
          <xdr:cNvCxnSpPr/>
        </xdr:nvCxnSpPr>
        <xdr:spPr>
          <a:xfrm flipH="1">
            <a:off x="611950" y="99932216"/>
            <a:ext cx="93217" cy="8169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10" name="Straight Connector 1409">
            <a:extLst>
              <a:ext uri="{FF2B5EF4-FFF2-40B4-BE49-F238E27FC236}">
                <a16:creationId xmlns:a16="http://schemas.microsoft.com/office/drawing/2014/main" id="{CB462688-7763-09B6-DAA5-37E505BC9637}"/>
              </a:ext>
            </a:extLst>
          </xdr:cNvPr>
          <xdr:cNvCxnSpPr/>
        </xdr:nvCxnSpPr>
        <xdr:spPr>
          <a:xfrm>
            <a:off x="1160070" y="98835612"/>
            <a:ext cx="0" cy="5635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5" name="Straight Connector 1424">
            <a:extLst>
              <a:ext uri="{FF2B5EF4-FFF2-40B4-BE49-F238E27FC236}">
                <a16:creationId xmlns:a16="http://schemas.microsoft.com/office/drawing/2014/main" id="{1E8422EA-C051-08AD-4FD9-808668D0EAD9}"/>
              </a:ext>
            </a:extLst>
          </xdr:cNvPr>
          <xdr:cNvCxnSpPr/>
        </xdr:nvCxnSpPr>
        <xdr:spPr>
          <a:xfrm>
            <a:off x="1160069" y="99602052"/>
            <a:ext cx="0" cy="31997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9" name="Straight Connector 1438">
            <a:extLst>
              <a:ext uri="{FF2B5EF4-FFF2-40B4-BE49-F238E27FC236}">
                <a16:creationId xmlns:a16="http://schemas.microsoft.com/office/drawing/2014/main" id="{201A3D8A-D218-A76B-F961-40AE24CDD312}"/>
              </a:ext>
            </a:extLst>
          </xdr:cNvPr>
          <xdr:cNvCxnSpPr/>
        </xdr:nvCxnSpPr>
        <xdr:spPr>
          <a:xfrm>
            <a:off x="1160069" y="100026009"/>
            <a:ext cx="0" cy="49524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1" name="Straight Connector 1440">
            <a:extLst>
              <a:ext uri="{FF2B5EF4-FFF2-40B4-BE49-F238E27FC236}">
                <a16:creationId xmlns:a16="http://schemas.microsoft.com/office/drawing/2014/main" id="{FCA9B2EF-C4CD-9239-C76A-1740C91CBB01}"/>
              </a:ext>
            </a:extLst>
          </xdr:cNvPr>
          <xdr:cNvCxnSpPr/>
        </xdr:nvCxnSpPr>
        <xdr:spPr>
          <a:xfrm>
            <a:off x="1071345" y="100434250"/>
            <a:ext cx="70548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2" name="Straight Connector 1441">
            <a:extLst>
              <a:ext uri="{FF2B5EF4-FFF2-40B4-BE49-F238E27FC236}">
                <a16:creationId xmlns:a16="http://schemas.microsoft.com/office/drawing/2014/main" id="{19E434CC-78EA-4A43-9293-4E83124C01A5}"/>
              </a:ext>
            </a:extLst>
          </xdr:cNvPr>
          <xdr:cNvCxnSpPr/>
        </xdr:nvCxnSpPr>
        <xdr:spPr>
          <a:xfrm flipH="1">
            <a:off x="1107291" y="100391818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02" name="Straight Connector 1501">
            <a:extLst>
              <a:ext uri="{FF2B5EF4-FFF2-40B4-BE49-F238E27FC236}">
                <a16:creationId xmlns:a16="http://schemas.microsoft.com/office/drawing/2014/main" id="{8D2413B4-9004-4CC1-8CE8-BECEF0D1E6B1}"/>
              </a:ext>
            </a:extLst>
          </xdr:cNvPr>
          <xdr:cNvCxnSpPr/>
        </xdr:nvCxnSpPr>
        <xdr:spPr>
          <a:xfrm>
            <a:off x="2525883" y="99528624"/>
            <a:ext cx="0" cy="3934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12" name="Straight Connector 1511">
            <a:extLst>
              <a:ext uri="{FF2B5EF4-FFF2-40B4-BE49-F238E27FC236}">
                <a16:creationId xmlns:a16="http://schemas.microsoft.com/office/drawing/2014/main" id="{C0240B67-B4C9-49E9-BA81-6E77DAFE4F97}"/>
              </a:ext>
            </a:extLst>
          </xdr:cNvPr>
          <xdr:cNvCxnSpPr/>
        </xdr:nvCxnSpPr>
        <xdr:spPr>
          <a:xfrm>
            <a:off x="2525883" y="100026012"/>
            <a:ext cx="0" cy="49524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20" name="Straight Connector 1519">
            <a:extLst>
              <a:ext uri="{FF2B5EF4-FFF2-40B4-BE49-F238E27FC236}">
                <a16:creationId xmlns:a16="http://schemas.microsoft.com/office/drawing/2014/main" id="{42F928EA-001F-4016-A214-CAB9EAC8487E}"/>
              </a:ext>
            </a:extLst>
          </xdr:cNvPr>
          <xdr:cNvCxnSpPr/>
        </xdr:nvCxnSpPr>
        <xdr:spPr>
          <a:xfrm flipH="1">
            <a:off x="2485444" y="100391820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0" name="Straight Connector 1539">
            <a:extLst>
              <a:ext uri="{FF2B5EF4-FFF2-40B4-BE49-F238E27FC236}">
                <a16:creationId xmlns:a16="http://schemas.microsoft.com/office/drawing/2014/main" id="{01317CFF-26D8-46AD-81C1-ACD4EEB09351}"/>
              </a:ext>
            </a:extLst>
          </xdr:cNvPr>
          <xdr:cNvCxnSpPr/>
        </xdr:nvCxnSpPr>
        <xdr:spPr>
          <a:xfrm>
            <a:off x="3708612" y="100026010"/>
            <a:ext cx="0" cy="78976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49" name="Straight Connector 1548">
            <a:extLst>
              <a:ext uri="{FF2B5EF4-FFF2-40B4-BE49-F238E27FC236}">
                <a16:creationId xmlns:a16="http://schemas.microsoft.com/office/drawing/2014/main" id="{CD898DA2-5026-4F41-8966-3F0CABAAC611}"/>
              </a:ext>
            </a:extLst>
          </xdr:cNvPr>
          <xdr:cNvCxnSpPr/>
        </xdr:nvCxnSpPr>
        <xdr:spPr>
          <a:xfrm flipH="1">
            <a:off x="3668173" y="100391819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1" name="Straight Connector 1550">
            <a:extLst>
              <a:ext uri="{FF2B5EF4-FFF2-40B4-BE49-F238E27FC236}">
                <a16:creationId xmlns:a16="http://schemas.microsoft.com/office/drawing/2014/main" id="{A6959CEC-B11B-4E50-8B3D-1222A5BC4EA4}"/>
              </a:ext>
            </a:extLst>
          </xdr:cNvPr>
          <xdr:cNvCxnSpPr/>
        </xdr:nvCxnSpPr>
        <xdr:spPr>
          <a:xfrm>
            <a:off x="5194604" y="100026014"/>
            <a:ext cx="0" cy="49524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5" name="Straight Connector 1554">
            <a:extLst>
              <a:ext uri="{FF2B5EF4-FFF2-40B4-BE49-F238E27FC236}">
                <a16:creationId xmlns:a16="http://schemas.microsoft.com/office/drawing/2014/main" id="{25DBF30E-331B-428D-BEFD-4A1884DD7DBF}"/>
              </a:ext>
            </a:extLst>
          </xdr:cNvPr>
          <xdr:cNvCxnSpPr/>
        </xdr:nvCxnSpPr>
        <xdr:spPr>
          <a:xfrm flipH="1">
            <a:off x="5154164" y="100391822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57" name="Straight Connector 1556">
            <a:extLst>
              <a:ext uri="{FF2B5EF4-FFF2-40B4-BE49-F238E27FC236}">
                <a16:creationId xmlns:a16="http://schemas.microsoft.com/office/drawing/2014/main" id="{DB218FF3-6371-463A-9D08-EA346A4F7099}"/>
              </a:ext>
            </a:extLst>
          </xdr:cNvPr>
          <xdr:cNvCxnSpPr/>
        </xdr:nvCxnSpPr>
        <xdr:spPr>
          <a:xfrm>
            <a:off x="6685089" y="100026018"/>
            <a:ext cx="0" cy="7693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2" name="Straight Connector 1561">
            <a:extLst>
              <a:ext uri="{FF2B5EF4-FFF2-40B4-BE49-F238E27FC236}">
                <a16:creationId xmlns:a16="http://schemas.microsoft.com/office/drawing/2014/main" id="{E6E42557-2E33-42BC-B536-DFFC997223E7}"/>
              </a:ext>
            </a:extLst>
          </xdr:cNvPr>
          <xdr:cNvCxnSpPr/>
        </xdr:nvCxnSpPr>
        <xdr:spPr>
          <a:xfrm flipH="1">
            <a:off x="6644651" y="100391827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8" name="Straight Connector 1567">
            <a:extLst>
              <a:ext uri="{FF2B5EF4-FFF2-40B4-BE49-F238E27FC236}">
                <a16:creationId xmlns:a16="http://schemas.microsoft.com/office/drawing/2014/main" id="{08B243D7-6D60-4093-9196-02F21F33BD40}"/>
              </a:ext>
            </a:extLst>
          </xdr:cNvPr>
          <xdr:cNvCxnSpPr/>
        </xdr:nvCxnSpPr>
        <xdr:spPr>
          <a:xfrm>
            <a:off x="8059892" y="98815238"/>
            <a:ext cx="0" cy="17060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71" name="Straight Connector 1570">
            <a:extLst>
              <a:ext uri="{FF2B5EF4-FFF2-40B4-BE49-F238E27FC236}">
                <a16:creationId xmlns:a16="http://schemas.microsoft.com/office/drawing/2014/main" id="{9E9BF319-7F4B-4A7B-A23E-DE5D83D320EA}"/>
              </a:ext>
            </a:extLst>
          </xdr:cNvPr>
          <xdr:cNvCxnSpPr/>
        </xdr:nvCxnSpPr>
        <xdr:spPr>
          <a:xfrm flipH="1">
            <a:off x="8019452" y="100391839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8" name="Straight Connector 1597">
            <a:extLst>
              <a:ext uri="{FF2B5EF4-FFF2-40B4-BE49-F238E27FC236}">
                <a16:creationId xmlns:a16="http://schemas.microsoft.com/office/drawing/2014/main" id="{7B32B3BC-3859-8DE0-B433-5242E04D5253}"/>
              </a:ext>
            </a:extLst>
          </xdr:cNvPr>
          <xdr:cNvCxnSpPr/>
        </xdr:nvCxnSpPr>
        <xdr:spPr>
          <a:xfrm>
            <a:off x="3619887" y="100713567"/>
            <a:ext cx="31236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5" name="Straight Connector 1614">
            <a:extLst>
              <a:ext uri="{FF2B5EF4-FFF2-40B4-BE49-F238E27FC236}">
                <a16:creationId xmlns:a16="http://schemas.microsoft.com/office/drawing/2014/main" id="{F3F53203-9DC0-48CE-91FF-C17625DC6519}"/>
              </a:ext>
            </a:extLst>
          </xdr:cNvPr>
          <xdr:cNvCxnSpPr/>
        </xdr:nvCxnSpPr>
        <xdr:spPr>
          <a:xfrm flipH="1">
            <a:off x="3663677" y="100676156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8" name="Straight Connector 1617">
            <a:extLst>
              <a:ext uri="{FF2B5EF4-FFF2-40B4-BE49-F238E27FC236}">
                <a16:creationId xmlns:a16="http://schemas.microsoft.com/office/drawing/2014/main" id="{10B0DB63-06F6-4556-8BB7-DEAC89688A41}"/>
              </a:ext>
            </a:extLst>
          </xdr:cNvPr>
          <xdr:cNvCxnSpPr/>
        </xdr:nvCxnSpPr>
        <xdr:spPr>
          <a:xfrm flipH="1">
            <a:off x="6640156" y="100676164"/>
            <a:ext cx="80879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3" name="Straight Connector 1622">
            <a:extLst>
              <a:ext uri="{FF2B5EF4-FFF2-40B4-BE49-F238E27FC236}">
                <a16:creationId xmlns:a16="http://schemas.microsoft.com/office/drawing/2014/main" id="{731D3557-4819-5EB0-B002-3BE1A8F4DB65}"/>
              </a:ext>
            </a:extLst>
          </xdr:cNvPr>
          <xdr:cNvCxnSpPr/>
        </xdr:nvCxnSpPr>
        <xdr:spPr>
          <a:xfrm>
            <a:off x="7198396" y="94316777"/>
            <a:ext cx="7626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4" name="Straight Connector 1643">
            <a:extLst>
              <a:ext uri="{FF2B5EF4-FFF2-40B4-BE49-F238E27FC236}">
                <a16:creationId xmlns:a16="http://schemas.microsoft.com/office/drawing/2014/main" id="{6F75DA9F-CAF2-58F2-205F-BDE5D7007BC8}"/>
              </a:ext>
            </a:extLst>
          </xdr:cNvPr>
          <xdr:cNvCxnSpPr/>
        </xdr:nvCxnSpPr>
        <xdr:spPr>
          <a:xfrm>
            <a:off x="8117168" y="94316775"/>
            <a:ext cx="5537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7" name="Straight Connector 1646">
            <a:extLst>
              <a:ext uri="{FF2B5EF4-FFF2-40B4-BE49-F238E27FC236}">
                <a16:creationId xmlns:a16="http://schemas.microsoft.com/office/drawing/2014/main" id="{04C87671-347B-A33A-D882-FAEEBFF69D4C}"/>
              </a:ext>
            </a:extLst>
          </xdr:cNvPr>
          <xdr:cNvCxnSpPr/>
        </xdr:nvCxnSpPr>
        <xdr:spPr>
          <a:xfrm>
            <a:off x="8590026" y="93743013"/>
            <a:ext cx="0" cy="63186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6" name="Straight Connector 1655">
            <a:extLst>
              <a:ext uri="{FF2B5EF4-FFF2-40B4-BE49-F238E27FC236}">
                <a16:creationId xmlns:a16="http://schemas.microsoft.com/office/drawing/2014/main" id="{1AB3C211-51D7-445C-BF81-2FB21CCD5742}"/>
              </a:ext>
            </a:extLst>
          </xdr:cNvPr>
          <xdr:cNvCxnSpPr/>
        </xdr:nvCxnSpPr>
        <xdr:spPr>
          <a:xfrm flipH="1">
            <a:off x="8537246" y="94284085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0" name="Straight Connector 1659">
            <a:extLst>
              <a:ext uri="{FF2B5EF4-FFF2-40B4-BE49-F238E27FC236}">
                <a16:creationId xmlns:a16="http://schemas.microsoft.com/office/drawing/2014/main" id="{E0C787AA-EBFE-446E-8AB6-0FB8DCB81BA7}"/>
              </a:ext>
            </a:extLst>
          </xdr:cNvPr>
          <xdr:cNvCxnSpPr/>
        </xdr:nvCxnSpPr>
        <xdr:spPr>
          <a:xfrm>
            <a:off x="7456721" y="96223522"/>
            <a:ext cx="50431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2" name="Straight Connector 1661">
            <a:extLst>
              <a:ext uri="{FF2B5EF4-FFF2-40B4-BE49-F238E27FC236}">
                <a16:creationId xmlns:a16="http://schemas.microsoft.com/office/drawing/2014/main" id="{4157F7EC-2F32-4F66-9F4C-20008BCAD776}"/>
              </a:ext>
            </a:extLst>
          </xdr:cNvPr>
          <xdr:cNvCxnSpPr/>
        </xdr:nvCxnSpPr>
        <xdr:spPr>
          <a:xfrm>
            <a:off x="8117164" y="96223520"/>
            <a:ext cx="5537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67" name="Straight Connector 1666">
            <a:extLst>
              <a:ext uri="{FF2B5EF4-FFF2-40B4-BE49-F238E27FC236}">
                <a16:creationId xmlns:a16="http://schemas.microsoft.com/office/drawing/2014/main" id="{7D839CC8-4661-465F-9FBC-EC34E8B4075B}"/>
              </a:ext>
            </a:extLst>
          </xdr:cNvPr>
          <xdr:cNvCxnSpPr/>
        </xdr:nvCxnSpPr>
        <xdr:spPr>
          <a:xfrm flipH="1">
            <a:off x="8532749" y="96182786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21" name="Straight Connector 1820">
            <a:extLst>
              <a:ext uri="{FF2B5EF4-FFF2-40B4-BE49-F238E27FC236}">
                <a16:creationId xmlns:a16="http://schemas.microsoft.com/office/drawing/2014/main" id="{6F7502CE-3295-4914-8507-370ADF248B86}"/>
              </a:ext>
            </a:extLst>
          </xdr:cNvPr>
          <xdr:cNvCxnSpPr/>
        </xdr:nvCxnSpPr>
        <xdr:spPr>
          <a:xfrm>
            <a:off x="8117166" y="97642248"/>
            <a:ext cx="88395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0" name="Straight Connector 1919">
            <a:extLst>
              <a:ext uri="{FF2B5EF4-FFF2-40B4-BE49-F238E27FC236}">
                <a16:creationId xmlns:a16="http://schemas.microsoft.com/office/drawing/2014/main" id="{1DFD3AD9-D005-4D19-8D43-CCE2435C42AD}"/>
              </a:ext>
            </a:extLst>
          </xdr:cNvPr>
          <xdr:cNvCxnSpPr/>
        </xdr:nvCxnSpPr>
        <xdr:spPr>
          <a:xfrm flipH="1">
            <a:off x="8532751" y="97614652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2" name="Straight Connector 1921">
            <a:extLst>
              <a:ext uri="{FF2B5EF4-FFF2-40B4-BE49-F238E27FC236}">
                <a16:creationId xmlns:a16="http://schemas.microsoft.com/office/drawing/2014/main" id="{4ABAFB17-83A8-4ACE-8417-33EAC6ABC697}"/>
              </a:ext>
            </a:extLst>
          </xdr:cNvPr>
          <xdr:cNvCxnSpPr/>
        </xdr:nvCxnSpPr>
        <xdr:spPr>
          <a:xfrm>
            <a:off x="8117169" y="98774502"/>
            <a:ext cx="8839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3" name="Straight Connector 1922">
            <a:extLst>
              <a:ext uri="{FF2B5EF4-FFF2-40B4-BE49-F238E27FC236}">
                <a16:creationId xmlns:a16="http://schemas.microsoft.com/office/drawing/2014/main" id="{BF37CB1D-69CA-4A79-A838-3A8A79D363C4}"/>
              </a:ext>
            </a:extLst>
          </xdr:cNvPr>
          <xdr:cNvCxnSpPr/>
        </xdr:nvCxnSpPr>
        <xdr:spPr>
          <a:xfrm flipH="1">
            <a:off x="8532753" y="98746904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4" name="Straight Connector 1923">
            <a:extLst>
              <a:ext uri="{FF2B5EF4-FFF2-40B4-BE49-F238E27FC236}">
                <a16:creationId xmlns:a16="http://schemas.microsoft.com/office/drawing/2014/main" id="{34241FF1-DA86-4ED4-B362-E0BED5C02BD5}"/>
              </a:ext>
            </a:extLst>
          </xdr:cNvPr>
          <xdr:cNvCxnSpPr/>
        </xdr:nvCxnSpPr>
        <xdr:spPr>
          <a:xfrm>
            <a:off x="8117184" y="98205830"/>
            <a:ext cx="5537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5" name="Straight Connector 1924">
            <a:extLst>
              <a:ext uri="{FF2B5EF4-FFF2-40B4-BE49-F238E27FC236}">
                <a16:creationId xmlns:a16="http://schemas.microsoft.com/office/drawing/2014/main" id="{5D219889-8EC7-49B4-B70D-A7BE2BA4E1A2}"/>
              </a:ext>
            </a:extLst>
          </xdr:cNvPr>
          <xdr:cNvCxnSpPr/>
        </xdr:nvCxnSpPr>
        <xdr:spPr>
          <a:xfrm flipH="1">
            <a:off x="8532767" y="98178232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9" name="Straight Connector 1928">
            <a:extLst>
              <a:ext uri="{FF2B5EF4-FFF2-40B4-BE49-F238E27FC236}">
                <a16:creationId xmlns:a16="http://schemas.microsoft.com/office/drawing/2014/main" id="{7521F8B2-AD46-5934-C6CA-31BFBB6B2719}"/>
              </a:ext>
            </a:extLst>
          </xdr:cNvPr>
          <xdr:cNvCxnSpPr/>
        </xdr:nvCxnSpPr>
        <xdr:spPr>
          <a:xfrm>
            <a:off x="8920246" y="97584098"/>
            <a:ext cx="0" cy="130751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1" name="Straight Connector 1930">
            <a:extLst>
              <a:ext uri="{FF2B5EF4-FFF2-40B4-BE49-F238E27FC236}">
                <a16:creationId xmlns:a16="http://schemas.microsoft.com/office/drawing/2014/main" id="{7D40BBA2-AD9B-4D4F-9E17-27D1B9B38AE2}"/>
              </a:ext>
            </a:extLst>
          </xdr:cNvPr>
          <xdr:cNvCxnSpPr/>
        </xdr:nvCxnSpPr>
        <xdr:spPr>
          <a:xfrm flipH="1">
            <a:off x="8867464" y="97609560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2" name="Straight Connector 1931">
            <a:extLst>
              <a:ext uri="{FF2B5EF4-FFF2-40B4-BE49-F238E27FC236}">
                <a16:creationId xmlns:a16="http://schemas.microsoft.com/office/drawing/2014/main" id="{41CCF1A6-C22D-4149-B917-4DE36CB112E3}"/>
              </a:ext>
            </a:extLst>
          </xdr:cNvPr>
          <xdr:cNvCxnSpPr/>
        </xdr:nvCxnSpPr>
        <xdr:spPr>
          <a:xfrm flipH="1">
            <a:off x="8867467" y="98741813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4" name="Straight Connector 1933">
            <a:extLst>
              <a:ext uri="{FF2B5EF4-FFF2-40B4-BE49-F238E27FC236}">
                <a16:creationId xmlns:a16="http://schemas.microsoft.com/office/drawing/2014/main" id="{36E255F3-27DB-4F01-89D6-AC3B7812BB66}"/>
              </a:ext>
            </a:extLst>
          </xdr:cNvPr>
          <xdr:cNvCxnSpPr/>
        </xdr:nvCxnSpPr>
        <xdr:spPr>
          <a:xfrm>
            <a:off x="8108175" y="99978043"/>
            <a:ext cx="56273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5" name="Straight Connector 1934">
            <a:extLst>
              <a:ext uri="{FF2B5EF4-FFF2-40B4-BE49-F238E27FC236}">
                <a16:creationId xmlns:a16="http://schemas.microsoft.com/office/drawing/2014/main" id="{F96B3F7A-8A8D-4155-8563-1BF1813D8FBB}"/>
              </a:ext>
            </a:extLst>
          </xdr:cNvPr>
          <xdr:cNvCxnSpPr/>
        </xdr:nvCxnSpPr>
        <xdr:spPr>
          <a:xfrm flipH="1">
            <a:off x="8537252" y="99932219"/>
            <a:ext cx="93217" cy="8169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8" name="Straight Connector 1937">
            <a:extLst>
              <a:ext uri="{FF2B5EF4-FFF2-40B4-BE49-F238E27FC236}">
                <a16:creationId xmlns:a16="http://schemas.microsoft.com/office/drawing/2014/main" id="{F369500D-517E-F781-B6CF-AC8346DB2634}"/>
              </a:ext>
            </a:extLst>
          </xdr:cNvPr>
          <xdr:cNvCxnSpPr/>
        </xdr:nvCxnSpPr>
        <xdr:spPr>
          <a:xfrm flipH="1">
            <a:off x="6716542" y="99978042"/>
            <a:ext cx="12579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3" name="Straight Connector 1942">
            <a:extLst>
              <a:ext uri="{FF2B5EF4-FFF2-40B4-BE49-F238E27FC236}">
                <a16:creationId xmlns:a16="http://schemas.microsoft.com/office/drawing/2014/main" id="{6A4622BD-84FC-4967-985D-99979D1D7022}"/>
              </a:ext>
            </a:extLst>
          </xdr:cNvPr>
          <xdr:cNvCxnSpPr/>
        </xdr:nvCxnSpPr>
        <xdr:spPr>
          <a:xfrm flipV="1">
            <a:off x="1781211" y="93359787"/>
            <a:ext cx="0" cy="28179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4" name="Straight Connector 1943">
            <a:extLst>
              <a:ext uri="{FF2B5EF4-FFF2-40B4-BE49-F238E27FC236}">
                <a16:creationId xmlns:a16="http://schemas.microsoft.com/office/drawing/2014/main" id="{D01C7BCB-7A2F-474F-853D-37B743CF8184}"/>
              </a:ext>
            </a:extLst>
          </xdr:cNvPr>
          <xdr:cNvCxnSpPr/>
        </xdr:nvCxnSpPr>
        <xdr:spPr>
          <a:xfrm flipH="1">
            <a:off x="1736278" y="93415797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6" name="Straight Connector 1945">
            <a:extLst>
              <a:ext uri="{FF2B5EF4-FFF2-40B4-BE49-F238E27FC236}">
                <a16:creationId xmlns:a16="http://schemas.microsoft.com/office/drawing/2014/main" id="{61334DAE-CFF9-40E2-8653-44BD4EA4FC45}"/>
              </a:ext>
            </a:extLst>
          </xdr:cNvPr>
          <xdr:cNvCxnSpPr/>
        </xdr:nvCxnSpPr>
        <xdr:spPr>
          <a:xfrm>
            <a:off x="7198396" y="93839758"/>
            <a:ext cx="7626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7" name="Straight Connector 1946">
            <a:extLst>
              <a:ext uri="{FF2B5EF4-FFF2-40B4-BE49-F238E27FC236}">
                <a16:creationId xmlns:a16="http://schemas.microsoft.com/office/drawing/2014/main" id="{14091A48-8C34-41A7-BDF5-F557AED971D7}"/>
              </a:ext>
            </a:extLst>
          </xdr:cNvPr>
          <xdr:cNvCxnSpPr/>
        </xdr:nvCxnSpPr>
        <xdr:spPr>
          <a:xfrm>
            <a:off x="8117167" y="93839756"/>
            <a:ext cx="5537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8" name="Straight Connector 1947">
            <a:extLst>
              <a:ext uri="{FF2B5EF4-FFF2-40B4-BE49-F238E27FC236}">
                <a16:creationId xmlns:a16="http://schemas.microsoft.com/office/drawing/2014/main" id="{A9DBCA85-4DB2-4E00-BA91-64BEC57CAF42}"/>
              </a:ext>
            </a:extLst>
          </xdr:cNvPr>
          <xdr:cNvCxnSpPr/>
        </xdr:nvCxnSpPr>
        <xdr:spPr>
          <a:xfrm flipH="1">
            <a:off x="8537245" y="93793931"/>
            <a:ext cx="93217" cy="785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1" name="Straight Connector 1950">
            <a:extLst>
              <a:ext uri="{FF2B5EF4-FFF2-40B4-BE49-F238E27FC236}">
                <a16:creationId xmlns:a16="http://schemas.microsoft.com/office/drawing/2014/main" id="{5E23EEF2-E62F-D786-FE4D-90F4D97AC1D4}"/>
              </a:ext>
            </a:extLst>
          </xdr:cNvPr>
          <xdr:cNvCxnSpPr/>
        </xdr:nvCxnSpPr>
        <xdr:spPr>
          <a:xfrm flipH="1">
            <a:off x="4547644" y="93839759"/>
            <a:ext cx="25653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1958" name="Group 1957">
            <a:extLst>
              <a:ext uri="{FF2B5EF4-FFF2-40B4-BE49-F238E27FC236}">
                <a16:creationId xmlns:a16="http://schemas.microsoft.com/office/drawing/2014/main" id="{17B0F03D-DD32-4771-BF3C-7A9621CACEB2}"/>
              </a:ext>
            </a:extLst>
          </xdr:cNvPr>
          <xdr:cNvGrpSpPr/>
        </xdr:nvGrpSpPr>
        <xdr:grpSpPr>
          <a:xfrm>
            <a:off x="4370293" y="96656065"/>
            <a:ext cx="214466" cy="200368"/>
            <a:chOff x="10263188" y="252188663"/>
            <a:chExt cx="214312" cy="214312"/>
          </a:xfrm>
        </xdr:grpSpPr>
        <xdr:sp macro="" textlink="">
          <xdr:nvSpPr>
            <xdr:cNvPr id="1959" name="Oval 1958">
              <a:extLst>
                <a:ext uri="{FF2B5EF4-FFF2-40B4-BE49-F238E27FC236}">
                  <a16:creationId xmlns:a16="http://schemas.microsoft.com/office/drawing/2014/main" id="{F8E177BE-CD77-D9EF-955C-8769B059BF1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60" name="Straight Connector 1959">
              <a:extLst>
                <a:ext uri="{FF2B5EF4-FFF2-40B4-BE49-F238E27FC236}">
                  <a16:creationId xmlns:a16="http://schemas.microsoft.com/office/drawing/2014/main" id="{03706ED4-49F4-A9E2-2D4C-2D7B91CA7C1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61" name="Straight Connector 1960">
              <a:extLst>
                <a:ext uri="{FF2B5EF4-FFF2-40B4-BE49-F238E27FC236}">
                  <a16:creationId xmlns:a16="http://schemas.microsoft.com/office/drawing/2014/main" id="{BF044CD1-579C-BD12-B0A4-F0DDA13A020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62" name="Group 1961">
            <a:extLst>
              <a:ext uri="{FF2B5EF4-FFF2-40B4-BE49-F238E27FC236}">
                <a16:creationId xmlns:a16="http://schemas.microsoft.com/office/drawing/2014/main" id="{2FE3F151-6282-442C-B78D-FAF3CE36B915}"/>
              </a:ext>
            </a:extLst>
          </xdr:cNvPr>
          <xdr:cNvGrpSpPr/>
        </xdr:nvGrpSpPr>
        <xdr:grpSpPr>
          <a:xfrm>
            <a:off x="4900331" y="96337683"/>
            <a:ext cx="226804" cy="196973"/>
            <a:chOff x="10263188" y="252188663"/>
            <a:chExt cx="214312" cy="214312"/>
          </a:xfrm>
        </xdr:grpSpPr>
        <xdr:sp macro="" textlink="">
          <xdr:nvSpPr>
            <xdr:cNvPr id="1963" name="Oval 1962">
              <a:extLst>
                <a:ext uri="{FF2B5EF4-FFF2-40B4-BE49-F238E27FC236}">
                  <a16:creationId xmlns:a16="http://schemas.microsoft.com/office/drawing/2014/main" id="{F6401256-E0C8-02BE-1FDF-90B42690E70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64" name="Straight Connector 1963">
              <a:extLst>
                <a:ext uri="{FF2B5EF4-FFF2-40B4-BE49-F238E27FC236}">
                  <a16:creationId xmlns:a16="http://schemas.microsoft.com/office/drawing/2014/main" id="{092901D4-4B74-BDD1-80DB-EB49DBBCF13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65" name="Straight Connector 1964">
              <a:extLst>
                <a:ext uri="{FF2B5EF4-FFF2-40B4-BE49-F238E27FC236}">
                  <a16:creationId xmlns:a16="http://schemas.microsoft.com/office/drawing/2014/main" id="{EEA83D9F-33F5-774C-418E-08C0D39B60A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66" name="Group 1965">
            <a:extLst>
              <a:ext uri="{FF2B5EF4-FFF2-40B4-BE49-F238E27FC236}">
                <a16:creationId xmlns:a16="http://schemas.microsoft.com/office/drawing/2014/main" id="{16D7BA03-A7F7-46EA-8252-EA7E3C5BEA27}"/>
              </a:ext>
            </a:extLst>
          </xdr:cNvPr>
          <xdr:cNvGrpSpPr/>
        </xdr:nvGrpSpPr>
        <xdr:grpSpPr>
          <a:xfrm>
            <a:off x="4011873" y="96327499"/>
            <a:ext cx="214466" cy="196973"/>
            <a:chOff x="10263188" y="252188663"/>
            <a:chExt cx="214312" cy="214312"/>
          </a:xfrm>
        </xdr:grpSpPr>
        <xdr:sp macro="" textlink="">
          <xdr:nvSpPr>
            <xdr:cNvPr id="1967" name="Oval 1966">
              <a:extLst>
                <a:ext uri="{FF2B5EF4-FFF2-40B4-BE49-F238E27FC236}">
                  <a16:creationId xmlns:a16="http://schemas.microsoft.com/office/drawing/2014/main" id="{92B6A93D-9008-173D-5A45-623A41F8A55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68" name="Straight Connector 1967">
              <a:extLst>
                <a:ext uri="{FF2B5EF4-FFF2-40B4-BE49-F238E27FC236}">
                  <a16:creationId xmlns:a16="http://schemas.microsoft.com/office/drawing/2014/main" id="{B9548159-8BFA-D7C9-6099-5C151CEA564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69" name="Straight Connector 1968">
              <a:extLst>
                <a:ext uri="{FF2B5EF4-FFF2-40B4-BE49-F238E27FC236}">
                  <a16:creationId xmlns:a16="http://schemas.microsoft.com/office/drawing/2014/main" id="{32ED68A8-5F5B-4C4C-CDA9-FC75E3CAD5B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70" name="Group 1969">
            <a:extLst>
              <a:ext uri="{FF2B5EF4-FFF2-40B4-BE49-F238E27FC236}">
                <a16:creationId xmlns:a16="http://schemas.microsoft.com/office/drawing/2014/main" id="{71CDE4C2-588C-4DB7-A365-9E3711B889C2}"/>
              </a:ext>
            </a:extLst>
          </xdr:cNvPr>
          <xdr:cNvGrpSpPr/>
        </xdr:nvGrpSpPr>
        <xdr:grpSpPr>
          <a:xfrm>
            <a:off x="3039186" y="95289042"/>
            <a:ext cx="214466" cy="210110"/>
            <a:chOff x="10263188" y="252188663"/>
            <a:chExt cx="214312" cy="214312"/>
          </a:xfrm>
        </xdr:grpSpPr>
        <xdr:sp macro="" textlink="">
          <xdr:nvSpPr>
            <xdr:cNvPr id="1971" name="Oval 1970">
              <a:extLst>
                <a:ext uri="{FF2B5EF4-FFF2-40B4-BE49-F238E27FC236}">
                  <a16:creationId xmlns:a16="http://schemas.microsoft.com/office/drawing/2014/main" id="{119BCE06-5B05-7BF0-1FE1-A125F4B948A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72" name="Straight Connector 1971">
              <a:extLst>
                <a:ext uri="{FF2B5EF4-FFF2-40B4-BE49-F238E27FC236}">
                  <a16:creationId xmlns:a16="http://schemas.microsoft.com/office/drawing/2014/main" id="{45CADA9D-7879-BD3A-EB9F-257C7165D86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73" name="Straight Connector 1972">
              <a:extLst>
                <a:ext uri="{FF2B5EF4-FFF2-40B4-BE49-F238E27FC236}">
                  <a16:creationId xmlns:a16="http://schemas.microsoft.com/office/drawing/2014/main" id="{8128F2DD-4D93-B5AB-D25A-B6732EB68F4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74" name="Group 1973">
            <a:extLst>
              <a:ext uri="{FF2B5EF4-FFF2-40B4-BE49-F238E27FC236}">
                <a16:creationId xmlns:a16="http://schemas.microsoft.com/office/drawing/2014/main" id="{C031482C-CE58-4093-A08B-4D2366155D73}"/>
              </a:ext>
            </a:extLst>
          </xdr:cNvPr>
          <xdr:cNvGrpSpPr/>
        </xdr:nvGrpSpPr>
        <xdr:grpSpPr>
          <a:xfrm>
            <a:off x="3040259" y="94769511"/>
            <a:ext cx="214466" cy="210110"/>
            <a:chOff x="10263188" y="252188663"/>
            <a:chExt cx="214312" cy="214312"/>
          </a:xfrm>
        </xdr:grpSpPr>
        <xdr:sp macro="" textlink="">
          <xdr:nvSpPr>
            <xdr:cNvPr id="1975" name="Oval 1974">
              <a:extLst>
                <a:ext uri="{FF2B5EF4-FFF2-40B4-BE49-F238E27FC236}">
                  <a16:creationId xmlns:a16="http://schemas.microsoft.com/office/drawing/2014/main" id="{2EA926CF-F53A-73E2-7D43-CA7DEDC57B5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76" name="Straight Connector 1975">
              <a:extLst>
                <a:ext uri="{FF2B5EF4-FFF2-40B4-BE49-F238E27FC236}">
                  <a16:creationId xmlns:a16="http://schemas.microsoft.com/office/drawing/2014/main" id="{F1237A24-6E3E-14AB-13C9-DE8995833D5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77" name="Straight Connector 1976">
              <a:extLst>
                <a:ext uri="{FF2B5EF4-FFF2-40B4-BE49-F238E27FC236}">
                  <a16:creationId xmlns:a16="http://schemas.microsoft.com/office/drawing/2014/main" id="{D471E8E8-E533-6076-E053-2380931CEBA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78" name="Group 1977">
            <a:extLst>
              <a:ext uri="{FF2B5EF4-FFF2-40B4-BE49-F238E27FC236}">
                <a16:creationId xmlns:a16="http://schemas.microsoft.com/office/drawing/2014/main" id="{196A86FB-4837-4338-B0D4-6F96205C40A8}"/>
              </a:ext>
            </a:extLst>
          </xdr:cNvPr>
          <xdr:cNvGrpSpPr/>
        </xdr:nvGrpSpPr>
        <xdr:grpSpPr>
          <a:xfrm>
            <a:off x="1829495" y="96007520"/>
            <a:ext cx="214466" cy="210110"/>
            <a:chOff x="10263188" y="252188663"/>
            <a:chExt cx="214312" cy="214312"/>
          </a:xfrm>
        </xdr:grpSpPr>
        <xdr:sp macro="" textlink="">
          <xdr:nvSpPr>
            <xdr:cNvPr id="1979" name="Oval 1978">
              <a:extLst>
                <a:ext uri="{FF2B5EF4-FFF2-40B4-BE49-F238E27FC236}">
                  <a16:creationId xmlns:a16="http://schemas.microsoft.com/office/drawing/2014/main" id="{51B1021D-C159-B28A-378D-2FDA8A288F7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80" name="Straight Connector 1979">
              <a:extLst>
                <a:ext uri="{FF2B5EF4-FFF2-40B4-BE49-F238E27FC236}">
                  <a16:creationId xmlns:a16="http://schemas.microsoft.com/office/drawing/2014/main" id="{CDC704B1-2A3F-7167-783E-C8C67ACB999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81" name="Straight Connector 1980">
              <a:extLst>
                <a:ext uri="{FF2B5EF4-FFF2-40B4-BE49-F238E27FC236}">
                  <a16:creationId xmlns:a16="http://schemas.microsoft.com/office/drawing/2014/main" id="{5C10C552-295D-9B61-CC08-ED95C5DA286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82" name="Group 1981">
            <a:extLst>
              <a:ext uri="{FF2B5EF4-FFF2-40B4-BE49-F238E27FC236}">
                <a16:creationId xmlns:a16="http://schemas.microsoft.com/office/drawing/2014/main" id="{DA634A2D-668A-41BA-95FA-D48F169A12B7}"/>
              </a:ext>
            </a:extLst>
          </xdr:cNvPr>
          <xdr:cNvGrpSpPr/>
        </xdr:nvGrpSpPr>
        <xdr:grpSpPr>
          <a:xfrm>
            <a:off x="1424030" y="95929000"/>
            <a:ext cx="214466" cy="196973"/>
            <a:chOff x="10263188" y="252188663"/>
            <a:chExt cx="214312" cy="214312"/>
          </a:xfrm>
        </xdr:grpSpPr>
        <xdr:sp macro="" textlink="">
          <xdr:nvSpPr>
            <xdr:cNvPr id="1983" name="Oval 1982">
              <a:extLst>
                <a:ext uri="{FF2B5EF4-FFF2-40B4-BE49-F238E27FC236}">
                  <a16:creationId xmlns:a16="http://schemas.microsoft.com/office/drawing/2014/main" id="{3F9AFDAA-9CFF-83D7-A50E-0918C97DE47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84" name="Straight Connector 1983">
              <a:extLst>
                <a:ext uri="{FF2B5EF4-FFF2-40B4-BE49-F238E27FC236}">
                  <a16:creationId xmlns:a16="http://schemas.microsoft.com/office/drawing/2014/main" id="{B6F189D6-BFBB-C28C-E7A0-5CBA6512EE0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85" name="Straight Connector 1984">
              <a:extLst>
                <a:ext uri="{FF2B5EF4-FFF2-40B4-BE49-F238E27FC236}">
                  <a16:creationId xmlns:a16="http://schemas.microsoft.com/office/drawing/2014/main" id="{CF256315-731E-2A1B-A47D-9DD08E4113C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86" name="Group 1985">
            <a:extLst>
              <a:ext uri="{FF2B5EF4-FFF2-40B4-BE49-F238E27FC236}">
                <a16:creationId xmlns:a16="http://schemas.microsoft.com/office/drawing/2014/main" id="{09089CF2-8306-494F-BD6F-96266BC747C7}"/>
              </a:ext>
            </a:extLst>
          </xdr:cNvPr>
          <xdr:cNvGrpSpPr/>
        </xdr:nvGrpSpPr>
        <xdr:grpSpPr>
          <a:xfrm>
            <a:off x="1517248" y="97413924"/>
            <a:ext cx="214466" cy="210110"/>
            <a:chOff x="10263188" y="252188663"/>
            <a:chExt cx="214312" cy="214312"/>
          </a:xfrm>
        </xdr:grpSpPr>
        <xdr:sp macro="" textlink="">
          <xdr:nvSpPr>
            <xdr:cNvPr id="1987" name="Oval 1986">
              <a:extLst>
                <a:ext uri="{FF2B5EF4-FFF2-40B4-BE49-F238E27FC236}">
                  <a16:creationId xmlns:a16="http://schemas.microsoft.com/office/drawing/2014/main" id="{680AA47A-A38E-AA25-CDF9-6B699572750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88" name="Straight Connector 1987">
              <a:extLst>
                <a:ext uri="{FF2B5EF4-FFF2-40B4-BE49-F238E27FC236}">
                  <a16:creationId xmlns:a16="http://schemas.microsoft.com/office/drawing/2014/main" id="{C8DFBDAE-2250-3ED6-D8EC-A0ADCE85623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89" name="Straight Connector 1988">
              <a:extLst>
                <a:ext uri="{FF2B5EF4-FFF2-40B4-BE49-F238E27FC236}">
                  <a16:creationId xmlns:a16="http://schemas.microsoft.com/office/drawing/2014/main" id="{850FA5CD-1E2A-067C-7C14-B659BB0B5CE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90" name="Group 1989">
            <a:extLst>
              <a:ext uri="{FF2B5EF4-FFF2-40B4-BE49-F238E27FC236}">
                <a16:creationId xmlns:a16="http://schemas.microsoft.com/office/drawing/2014/main" id="{E7E60350-0319-48F5-97AB-6B01A521FA90}"/>
              </a:ext>
            </a:extLst>
          </xdr:cNvPr>
          <xdr:cNvGrpSpPr/>
        </xdr:nvGrpSpPr>
        <xdr:grpSpPr>
          <a:xfrm>
            <a:off x="910727" y="97359388"/>
            <a:ext cx="214466" cy="203543"/>
            <a:chOff x="10263188" y="252188663"/>
            <a:chExt cx="214312" cy="214312"/>
          </a:xfrm>
        </xdr:grpSpPr>
        <xdr:sp macro="" textlink="">
          <xdr:nvSpPr>
            <xdr:cNvPr id="1991" name="Oval 1990">
              <a:extLst>
                <a:ext uri="{FF2B5EF4-FFF2-40B4-BE49-F238E27FC236}">
                  <a16:creationId xmlns:a16="http://schemas.microsoft.com/office/drawing/2014/main" id="{E571B67A-CD0F-AAAE-4DEB-EB2B066AACD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92" name="Straight Connector 1991">
              <a:extLst>
                <a:ext uri="{FF2B5EF4-FFF2-40B4-BE49-F238E27FC236}">
                  <a16:creationId xmlns:a16="http://schemas.microsoft.com/office/drawing/2014/main" id="{8D9D0844-D53F-B197-2C4E-74EE1CF70FE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93" name="Straight Connector 1992">
              <a:extLst>
                <a:ext uri="{FF2B5EF4-FFF2-40B4-BE49-F238E27FC236}">
                  <a16:creationId xmlns:a16="http://schemas.microsoft.com/office/drawing/2014/main" id="{EAB66779-E150-369B-CE54-E9428755379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94" name="Group 1993">
            <a:extLst>
              <a:ext uri="{FF2B5EF4-FFF2-40B4-BE49-F238E27FC236}">
                <a16:creationId xmlns:a16="http://schemas.microsoft.com/office/drawing/2014/main" id="{7AE32C5C-A3EE-4C99-9EE3-159B62372CA9}"/>
              </a:ext>
            </a:extLst>
          </xdr:cNvPr>
          <xdr:cNvGrpSpPr/>
        </xdr:nvGrpSpPr>
        <xdr:grpSpPr>
          <a:xfrm>
            <a:off x="856808" y="98690891"/>
            <a:ext cx="214466" cy="206789"/>
            <a:chOff x="10263188" y="252188663"/>
            <a:chExt cx="214312" cy="214312"/>
          </a:xfrm>
        </xdr:grpSpPr>
        <xdr:sp macro="" textlink="">
          <xdr:nvSpPr>
            <xdr:cNvPr id="1995" name="Oval 1994">
              <a:extLst>
                <a:ext uri="{FF2B5EF4-FFF2-40B4-BE49-F238E27FC236}">
                  <a16:creationId xmlns:a16="http://schemas.microsoft.com/office/drawing/2014/main" id="{8FDBADFB-09AC-5023-06C2-F7344495155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1996" name="Straight Connector 1995">
              <a:extLst>
                <a:ext uri="{FF2B5EF4-FFF2-40B4-BE49-F238E27FC236}">
                  <a16:creationId xmlns:a16="http://schemas.microsoft.com/office/drawing/2014/main" id="{DE1E49A1-1F0B-F503-B93C-F8828261BDF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97" name="Straight Connector 1996">
              <a:extLst>
                <a:ext uri="{FF2B5EF4-FFF2-40B4-BE49-F238E27FC236}">
                  <a16:creationId xmlns:a16="http://schemas.microsoft.com/office/drawing/2014/main" id="{F4516C5C-92F3-9690-A6F9-8B48D4308D2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998" name="Group 1997">
            <a:extLst>
              <a:ext uri="{FF2B5EF4-FFF2-40B4-BE49-F238E27FC236}">
                <a16:creationId xmlns:a16="http://schemas.microsoft.com/office/drawing/2014/main" id="{995EC2F3-0239-42E6-8395-00C62CC0332E}"/>
              </a:ext>
            </a:extLst>
          </xdr:cNvPr>
          <xdr:cNvGrpSpPr/>
        </xdr:nvGrpSpPr>
        <xdr:grpSpPr>
          <a:xfrm>
            <a:off x="2186675" y="98939584"/>
            <a:ext cx="214466" cy="210110"/>
            <a:chOff x="10263188" y="252188663"/>
            <a:chExt cx="214312" cy="214312"/>
          </a:xfrm>
        </xdr:grpSpPr>
        <xdr:sp macro="" textlink="">
          <xdr:nvSpPr>
            <xdr:cNvPr id="1999" name="Oval 1998">
              <a:extLst>
                <a:ext uri="{FF2B5EF4-FFF2-40B4-BE49-F238E27FC236}">
                  <a16:creationId xmlns:a16="http://schemas.microsoft.com/office/drawing/2014/main" id="{564CF697-605E-E2CE-9A31-7FDF8BD0AD2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00" name="Straight Connector 1999">
              <a:extLst>
                <a:ext uri="{FF2B5EF4-FFF2-40B4-BE49-F238E27FC236}">
                  <a16:creationId xmlns:a16="http://schemas.microsoft.com/office/drawing/2014/main" id="{21317B02-BA15-9CBD-89BC-BC02D982523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01" name="Straight Connector 2000">
              <a:extLst>
                <a:ext uri="{FF2B5EF4-FFF2-40B4-BE49-F238E27FC236}">
                  <a16:creationId xmlns:a16="http://schemas.microsoft.com/office/drawing/2014/main" id="{42701CEB-9688-CBDF-548B-5DB34D953A2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02" name="Group 2001">
            <a:extLst>
              <a:ext uri="{FF2B5EF4-FFF2-40B4-BE49-F238E27FC236}">
                <a16:creationId xmlns:a16="http://schemas.microsoft.com/office/drawing/2014/main" id="{5E288547-D59B-428B-A0D2-7BDEC61FE548}"/>
              </a:ext>
            </a:extLst>
          </xdr:cNvPr>
          <xdr:cNvGrpSpPr/>
        </xdr:nvGrpSpPr>
        <xdr:grpSpPr>
          <a:xfrm>
            <a:off x="3498570" y="100056560"/>
            <a:ext cx="214466" cy="210110"/>
            <a:chOff x="10263188" y="252188663"/>
            <a:chExt cx="214312" cy="214312"/>
          </a:xfrm>
        </xdr:grpSpPr>
        <xdr:sp macro="" textlink="">
          <xdr:nvSpPr>
            <xdr:cNvPr id="2003" name="Oval 2002">
              <a:extLst>
                <a:ext uri="{FF2B5EF4-FFF2-40B4-BE49-F238E27FC236}">
                  <a16:creationId xmlns:a16="http://schemas.microsoft.com/office/drawing/2014/main" id="{35B4EEAE-AD21-EBE2-E580-F10F0FFA9F6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04" name="Straight Connector 2003">
              <a:extLst>
                <a:ext uri="{FF2B5EF4-FFF2-40B4-BE49-F238E27FC236}">
                  <a16:creationId xmlns:a16="http://schemas.microsoft.com/office/drawing/2014/main" id="{86F095A0-BFE0-9021-997C-517F36E8BB8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05" name="Straight Connector 2004">
              <a:extLst>
                <a:ext uri="{FF2B5EF4-FFF2-40B4-BE49-F238E27FC236}">
                  <a16:creationId xmlns:a16="http://schemas.microsoft.com/office/drawing/2014/main" id="{2FCF0A83-2D06-B36D-45EC-C7CA08C98E8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06" name="Group 2005">
            <a:extLst>
              <a:ext uri="{FF2B5EF4-FFF2-40B4-BE49-F238E27FC236}">
                <a16:creationId xmlns:a16="http://schemas.microsoft.com/office/drawing/2014/main" id="{4CCAAB39-5914-40EC-9AC0-999753F55975}"/>
              </a:ext>
            </a:extLst>
          </xdr:cNvPr>
          <xdr:cNvGrpSpPr/>
        </xdr:nvGrpSpPr>
        <xdr:grpSpPr>
          <a:xfrm>
            <a:off x="3378393" y="99698798"/>
            <a:ext cx="214466" cy="196973"/>
            <a:chOff x="10263188" y="252188663"/>
            <a:chExt cx="214312" cy="214312"/>
          </a:xfrm>
        </xdr:grpSpPr>
        <xdr:sp macro="" textlink="">
          <xdr:nvSpPr>
            <xdr:cNvPr id="2007" name="Oval 2006">
              <a:extLst>
                <a:ext uri="{FF2B5EF4-FFF2-40B4-BE49-F238E27FC236}">
                  <a16:creationId xmlns:a16="http://schemas.microsoft.com/office/drawing/2014/main" id="{73EA115D-7AE5-3C5A-F499-725C4EAD4A2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08" name="Straight Connector 2007">
              <a:extLst>
                <a:ext uri="{FF2B5EF4-FFF2-40B4-BE49-F238E27FC236}">
                  <a16:creationId xmlns:a16="http://schemas.microsoft.com/office/drawing/2014/main" id="{3CF27898-A860-777B-A2B3-758FCFDA26C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09" name="Straight Connector 2008">
              <a:extLst>
                <a:ext uri="{FF2B5EF4-FFF2-40B4-BE49-F238E27FC236}">
                  <a16:creationId xmlns:a16="http://schemas.microsoft.com/office/drawing/2014/main" id="{A1458C03-144D-C391-40FD-321B2225D41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10" name="Group 2009">
            <a:extLst>
              <a:ext uri="{FF2B5EF4-FFF2-40B4-BE49-F238E27FC236}">
                <a16:creationId xmlns:a16="http://schemas.microsoft.com/office/drawing/2014/main" id="{2A82CB3D-F1EE-41AC-A60C-6F4645D717CE}"/>
              </a:ext>
            </a:extLst>
          </xdr:cNvPr>
          <xdr:cNvGrpSpPr/>
        </xdr:nvGrpSpPr>
        <xdr:grpSpPr>
          <a:xfrm>
            <a:off x="6743502" y="99787501"/>
            <a:ext cx="226804" cy="210110"/>
            <a:chOff x="10263188" y="252188663"/>
            <a:chExt cx="214312" cy="214312"/>
          </a:xfrm>
        </xdr:grpSpPr>
        <xdr:sp macro="" textlink="">
          <xdr:nvSpPr>
            <xdr:cNvPr id="2011" name="Oval 2010">
              <a:extLst>
                <a:ext uri="{FF2B5EF4-FFF2-40B4-BE49-F238E27FC236}">
                  <a16:creationId xmlns:a16="http://schemas.microsoft.com/office/drawing/2014/main" id="{AF3BB83C-AD21-8B19-116B-A28253A7C3E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12" name="Straight Connector 2011">
              <a:extLst>
                <a:ext uri="{FF2B5EF4-FFF2-40B4-BE49-F238E27FC236}">
                  <a16:creationId xmlns:a16="http://schemas.microsoft.com/office/drawing/2014/main" id="{5E5F6EBB-BF89-F394-3158-D9FA031D290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13" name="Straight Connector 2012">
              <a:extLst>
                <a:ext uri="{FF2B5EF4-FFF2-40B4-BE49-F238E27FC236}">
                  <a16:creationId xmlns:a16="http://schemas.microsoft.com/office/drawing/2014/main" id="{477F8490-0A7B-9011-BCD7-0C53974376F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14" name="Group 2013">
            <a:extLst>
              <a:ext uri="{FF2B5EF4-FFF2-40B4-BE49-F238E27FC236}">
                <a16:creationId xmlns:a16="http://schemas.microsoft.com/office/drawing/2014/main" id="{96A69175-F915-41B9-9B81-1FA414D8587A}"/>
              </a:ext>
            </a:extLst>
          </xdr:cNvPr>
          <xdr:cNvGrpSpPr/>
        </xdr:nvGrpSpPr>
        <xdr:grpSpPr>
          <a:xfrm>
            <a:off x="6782801" y="98980319"/>
            <a:ext cx="214466" cy="196973"/>
            <a:chOff x="10263188" y="252188663"/>
            <a:chExt cx="214312" cy="214312"/>
          </a:xfrm>
        </xdr:grpSpPr>
        <xdr:sp macro="" textlink="">
          <xdr:nvSpPr>
            <xdr:cNvPr id="2015" name="Oval 2014">
              <a:extLst>
                <a:ext uri="{FF2B5EF4-FFF2-40B4-BE49-F238E27FC236}">
                  <a16:creationId xmlns:a16="http://schemas.microsoft.com/office/drawing/2014/main" id="{8626CB4B-AD1D-09A3-232F-7573EC2B6EB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16" name="Straight Connector 2015">
              <a:extLst>
                <a:ext uri="{FF2B5EF4-FFF2-40B4-BE49-F238E27FC236}">
                  <a16:creationId xmlns:a16="http://schemas.microsoft.com/office/drawing/2014/main" id="{A80F911B-2676-1275-DFF5-4EB1BB0A8D4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17" name="Straight Connector 2016">
              <a:extLst>
                <a:ext uri="{FF2B5EF4-FFF2-40B4-BE49-F238E27FC236}">
                  <a16:creationId xmlns:a16="http://schemas.microsoft.com/office/drawing/2014/main" id="{99EFA34C-C953-FE5F-4B28-7657BB1B632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18" name="Group 2017">
            <a:extLst>
              <a:ext uri="{FF2B5EF4-FFF2-40B4-BE49-F238E27FC236}">
                <a16:creationId xmlns:a16="http://schemas.microsoft.com/office/drawing/2014/main" id="{872DDAEE-5840-4907-8C55-81F16AAD9ADF}"/>
              </a:ext>
            </a:extLst>
          </xdr:cNvPr>
          <xdr:cNvGrpSpPr/>
        </xdr:nvGrpSpPr>
        <xdr:grpSpPr>
          <a:xfrm>
            <a:off x="8130641" y="97413924"/>
            <a:ext cx="214466" cy="210110"/>
            <a:chOff x="10263188" y="252188663"/>
            <a:chExt cx="214312" cy="214312"/>
          </a:xfrm>
        </xdr:grpSpPr>
        <xdr:sp macro="" textlink="">
          <xdr:nvSpPr>
            <xdr:cNvPr id="2019" name="Oval 2018">
              <a:extLst>
                <a:ext uri="{FF2B5EF4-FFF2-40B4-BE49-F238E27FC236}">
                  <a16:creationId xmlns:a16="http://schemas.microsoft.com/office/drawing/2014/main" id="{4EFA3CF5-B600-77D7-1DC8-CB045A83E3B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20" name="Straight Connector 2019">
              <a:extLst>
                <a:ext uri="{FF2B5EF4-FFF2-40B4-BE49-F238E27FC236}">
                  <a16:creationId xmlns:a16="http://schemas.microsoft.com/office/drawing/2014/main" id="{33322F0B-25D6-2B85-0373-3E155DC61A7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21" name="Straight Connector 2020">
              <a:extLst>
                <a:ext uri="{FF2B5EF4-FFF2-40B4-BE49-F238E27FC236}">
                  <a16:creationId xmlns:a16="http://schemas.microsoft.com/office/drawing/2014/main" id="{E8E50155-A3A3-80FE-1ACF-063034CFBF6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22" name="Group 2021">
            <a:extLst>
              <a:ext uri="{FF2B5EF4-FFF2-40B4-BE49-F238E27FC236}">
                <a16:creationId xmlns:a16="http://schemas.microsoft.com/office/drawing/2014/main" id="{6F381347-DAB9-435A-8609-851A782DB3C7}"/>
              </a:ext>
            </a:extLst>
          </xdr:cNvPr>
          <xdr:cNvGrpSpPr/>
        </xdr:nvGrpSpPr>
        <xdr:grpSpPr>
          <a:xfrm>
            <a:off x="7443241" y="97424109"/>
            <a:ext cx="214466" cy="210110"/>
            <a:chOff x="10263188" y="252188663"/>
            <a:chExt cx="214312" cy="214312"/>
          </a:xfrm>
        </xdr:grpSpPr>
        <xdr:sp macro="" textlink="">
          <xdr:nvSpPr>
            <xdr:cNvPr id="2023" name="Oval 2022">
              <a:extLst>
                <a:ext uri="{FF2B5EF4-FFF2-40B4-BE49-F238E27FC236}">
                  <a16:creationId xmlns:a16="http://schemas.microsoft.com/office/drawing/2014/main" id="{74DF649B-D82F-0CD3-C3D7-EA079D4E642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24" name="Straight Connector 2023">
              <a:extLst>
                <a:ext uri="{FF2B5EF4-FFF2-40B4-BE49-F238E27FC236}">
                  <a16:creationId xmlns:a16="http://schemas.microsoft.com/office/drawing/2014/main" id="{8FD3777C-B4B9-04B3-6C1A-41266E775FF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25" name="Straight Connector 2024">
              <a:extLst>
                <a:ext uri="{FF2B5EF4-FFF2-40B4-BE49-F238E27FC236}">
                  <a16:creationId xmlns:a16="http://schemas.microsoft.com/office/drawing/2014/main" id="{FDB50750-2713-9285-8053-A9DE8A253DE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26" name="Group 2025">
            <a:extLst>
              <a:ext uri="{FF2B5EF4-FFF2-40B4-BE49-F238E27FC236}">
                <a16:creationId xmlns:a16="http://schemas.microsoft.com/office/drawing/2014/main" id="{10CF9831-7646-45E3-8332-57ECD4251EA7}"/>
              </a:ext>
            </a:extLst>
          </xdr:cNvPr>
          <xdr:cNvGrpSpPr/>
        </xdr:nvGrpSpPr>
        <xdr:grpSpPr>
          <a:xfrm>
            <a:off x="7533107" y="96048254"/>
            <a:ext cx="214466" cy="196973"/>
            <a:chOff x="10263188" y="252188663"/>
            <a:chExt cx="214312" cy="214312"/>
          </a:xfrm>
        </xdr:grpSpPr>
        <xdr:sp macro="" textlink="">
          <xdr:nvSpPr>
            <xdr:cNvPr id="2027" name="Oval 2026">
              <a:extLst>
                <a:ext uri="{FF2B5EF4-FFF2-40B4-BE49-F238E27FC236}">
                  <a16:creationId xmlns:a16="http://schemas.microsoft.com/office/drawing/2014/main" id="{202B13A1-1DF4-54A8-5A89-8127813D644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28" name="Straight Connector 2027">
              <a:extLst>
                <a:ext uri="{FF2B5EF4-FFF2-40B4-BE49-F238E27FC236}">
                  <a16:creationId xmlns:a16="http://schemas.microsoft.com/office/drawing/2014/main" id="{5D40AA39-6BD0-6D41-7ADD-304140AFE2C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29" name="Straight Connector 2028">
              <a:extLst>
                <a:ext uri="{FF2B5EF4-FFF2-40B4-BE49-F238E27FC236}">
                  <a16:creationId xmlns:a16="http://schemas.microsoft.com/office/drawing/2014/main" id="{90FDF5E2-453C-4D3A-5BF7-A10C8F31200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30" name="Group 2029">
            <a:extLst>
              <a:ext uri="{FF2B5EF4-FFF2-40B4-BE49-F238E27FC236}">
                <a16:creationId xmlns:a16="http://schemas.microsoft.com/office/drawing/2014/main" id="{1BBF2F5F-BE1C-418A-832E-EC8BB30CDE09}"/>
              </a:ext>
            </a:extLst>
          </xdr:cNvPr>
          <xdr:cNvGrpSpPr/>
        </xdr:nvGrpSpPr>
        <xdr:grpSpPr>
          <a:xfrm>
            <a:off x="7175926" y="96068622"/>
            <a:ext cx="214466" cy="196973"/>
            <a:chOff x="10263188" y="252188663"/>
            <a:chExt cx="214312" cy="214312"/>
          </a:xfrm>
        </xdr:grpSpPr>
        <xdr:sp macro="" textlink="">
          <xdr:nvSpPr>
            <xdr:cNvPr id="2031" name="Oval 2030">
              <a:extLst>
                <a:ext uri="{FF2B5EF4-FFF2-40B4-BE49-F238E27FC236}">
                  <a16:creationId xmlns:a16="http://schemas.microsoft.com/office/drawing/2014/main" id="{E377BA4C-DC97-AAAC-1A7C-B93C7B36B4D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32" name="Straight Connector 2031">
              <a:extLst>
                <a:ext uri="{FF2B5EF4-FFF2-40B4-BE49-F238E27FC236}">
                  <a16:creationId xmlns:a16="http://schemas.microsoft.com/office/drawing/2014/main" id="{D429A121-A88B-CFE7-A045-96B170E6D4A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33" name="Straight Connector 2032">
              <a:extLst>
                <a:ext uri="{FF2B5EF4-FFF2-40B4-BE49-F238E27FC236}">
                  <a16:creationId xmlns:a16="http://schemas.microsoft.com/office/drawing/2014/main" id="{C67A9C6A-C4D9-EAC7-3DE4-B22B8FCE4E7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34" name="Group 2033">
            <a:extLst>
              <a:ext uri="{FF2B5EF4-FFF2-40B4-BE49-F238E27FC236}">
                <a16:creationId xmlns:a16="http://schemas.microsoft.com/office/drawing/2014/main" id="{B3762694-E45D-4E2C-B89C-2BE4E69E47DC}"/>
              </a:ext>
            </a:extLst>
          </xdr:cNvPr>
          <xdr:cNvGrpSpPr/>
        </xdr:nvGrpSpPr>
        <xdr:grpSpPr>
          <a:xfrm>
            <a:off x="7148968" y="94008385"/>
            <a:ext cx="214466" cy="203614"/>
            <a:chOff x="10263188" y="252188663"/>
            <a:chExt cx="214312" cy="214312"/>
          </a:xfrm>
        </xdr:grpSpPr>
        <xdr:sp macro="" textlink="">
          <xdr:nvSpPr>
            <xdr:cNvPr id="2035" name="Oval 2034">
              <a:extLst>
                <a:ext uri="{FF2B5EF4-FFF2-40B4-BE49-F238E27FC236}">
                  <a16:creationId xmlns:a16="http://schemas.microsoft.com/office/drawing/2014/main" id="{26E6ED7B-6F93-0874-56A6-2F85E1111EE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36" name="Straight Connector 2035">
              <a:extLst>
                <a:ext uri="{FF2B5EF4-FFF2-40B4-BE49-F238E27FC236}">
                  <a16:creationId xmlns:a16="http://schemas.microsoft.com/office/drawing/2014/main" id="{A4E88010-466A-0797-CC94-BC025620146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37" name="Straight Connector 2036">
              <a:extLst>
                <a:ext uri="{FF2B5EF4-FFF2-40B4-BE49-F238E27FC236}">
                  <a16:creationId xmlns:a16="http://schemas.microsoft.com/office/drawing/2014/main" id="{38236A1D-3BC4-B080-71E9-3A0BD1A0A5C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38" name="Group 2037">
            <a:extLst>
              <a:ext uri="{FF2B5EF4-FFF2-40B4-BE49-F238E27FC236}">
                <a16:creationId xmlns:a16="http://schemas.microsoft.com/office/drawing/2014/main" id="{FF6F3D87-8B36-400A-B3C0-9AD10E55BDC1}"/>
              </a:ext>
            </a:extLst>
          </xdr:cNvPr>
          <xdr:cNvGrpSpPr/>
        </xdr:nvGrpSpPr>
        <xdr:grpSpPr>
          <a:xfrm>
            <a:off x="4516191" y="94083361"/>
            <a:ext cx="214466" cy="203543"/>
            <a:chOff x="10263188" y="252188663"/>
            <a:chExt cx="214312" cy="214312"/>
          </a:xfrm>
        </xdr:grpSpPr>
        <xdr:sp macro="" textlink="">
          <xdr:nvSpPr>
            <xdr:cNvPr id="2039" name="Oval 2038">
              <a:extLst>
                <a:ext uri="{FF2B5EF4-FFF2-40B4-BE49-F238E27FC236}">
                  <a16:creationId xmlns:a16="http://schemas.microsoft.com/office/drawing/2014/main" id="{157AEB28-8F9A-6588-8887-1CD2C17BB58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40" name="Straight Connector 2039">
              <a:extLst>
                <a:ext uri="{FF2B5EF4-FFF2-40B4-BE49-F238E27FC236}">
                  <a16:creationId xmlns:a16="http://schemas.microsoft.com/office/drawing/2014/main" id="{D129BA40-70BD-C3B5-340F-DFBAF3B9E52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41" name="Straight Connector 2040">
              <a:extLst>
                <a:ext uri="{FF2B5EF4-FFF2-40B4-BE49-F238E27FC236}">
                  <a16:creationId xmlns:a16="http://schemas.microsoft.com/office/drawing/2014/main" id="{0984A7D3-375F-F77E-BF66-30D18C252FD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42" name="Group 2041">
            <a:extLst>
              <a:ext uri="{FF2B5EF4-FFF2-40B4-BE49-F238E27FC236}">
                <a16:creationId xmlns:a16="http://schemas.microsoft.com/office/drawing/2014/main" id="{DD2D6AD6-ED8F-45C1-86CD-B5ED49AEE117}"/>
              </a:ext>
            </a:extLst>
          </xdr:cNvPr>
          <xdr:cNvGrpSpPr/>
        </xdr:nvGrpSpPr>
        <xdr:grpSpPr>
          <a:xfrm>
            <a:off x="4471258" y="93575792"/>
            <a:ext cx="214466" cy="196973"/>
            <a:chOff x="10263188" y="252188663"/>
            <a:chExt cx="214312" cy="214312"/>
          </a:xfrm>
        </xdr:grpSpPr>
        <xdr:sp macro="" textlink="">
          <xdr:nvSpPr>
            <xdr:cNvPr id="2043" name="Oval 2042">
              <a:extLst>
                <a:ext uri="{FF2B5EF4-FFF2-40B4-BE49-F238E27FC236}">
                  <a16:creationId xmlns:a16="http://schemas.microsoft.com/office/drawing/2014/main" id="{1720E1F1-97ED-B330-93C6-0D49EC04760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44" name="Straight Connector 2043">
              <a:extLst>
                <a:ext uri="{FF2B5EF4-FFF2-40B4-BE49-F238E27FC236}">
                  <a16:creationId xmlns:a16="http://schemas.microsoft.com/office/drawing/2014/main" id="{1C37DA44-8D00-61D8-2B1D-31AC3C3E279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45" name="Straight Connector 2044">
              <a:extLst>
                <a:ext uri="{FF2B5EF4-FFF2-40B4-BE49-F238E27FC236}">
                  <a16:creationId xmlns:a16="http://schemas.microsoft.com/office/drawing/2014/main" id="{FAEC9991-A64C-41AD-D644-3CEE4481ECA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46" name="Group 2045">
            <a:extLst>
              <a:ext uri="{FF2B5EF4-FFF2-40B4-BE49-F238E27FC236}">
                <a16:creationId xmlns:a16="http://schemas.microsoft.com/office/drawing/2014/main" id="{B6CFB172-CE65-4C99-BA9D-9DE9C873C4BD}"/>
              </a:ext>
            </a:extLst>
          </xdr:cNvPr>
          <xdr:cNvGrpSpPr/>
        </xdr:nvGrpSpPr>
        <xdr:grpSpPr>
          <a:xfrm>
            <a:off x="1544209" y="93674678"/>
            <a:ext cx="214466" cy="196973"/>
            <a:chOff x="10263188" y="252188663"/>
            <a:chExt cx="214312" cy="214312"/>
          </a:xfrm>
        </xdr:grpSpPr>
        <xdr:sp macro="" textlink="">
          <xdr:nvSpPr>
            <xdr:cNvPr id="2047" name="Oval 2046">
              <a:extLst>
                <a:ext uri="{FF2B5EF4-FFF2-40B4-BE49-F238E27FC236}">
                  <a16:creationId xmlns:a16="http://schemas.microsoft.com/office/drawing/2014/main" id="{E05B6CF7-49BC-B42A-9535-3A089BD24D5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48" name="Straight Connector 2047">
              <a:extLst>
                <a:ext uri="{FF2B5EF4-FFF2-40B4-BE49-F238E27FC236}">
                  <a16:creationId xmlns:a16="http://schemas.microsoft.com/office/drawing/2014/main" id="{28A6E691-EB2D-039B-5FAC-3171B5871DC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49" name="Straight Connector 2048">
              <a:extLst>
                <a:ext uri="{FF2B5EF4-FFF2-40B4-BE49-F238E27FC236}">
                  <a16:creationId xmlns:a16="http://schemas.microsoft.com/office/drawing/2014/main" id="{8C478790-6F02-FF69-67E0-817055CB8DC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50" name="Group 2049">
            <a:extLst>
              <a:ext uri="{FF2B5EF4-FFF2-40B4-BE49-F238E27FC236}">
                <a16:creationId xmlns:a16="http://schemas.microsoft.com/office/drawing/2014/main" id="{1020C9C1-0893-4DB0-A72C-8B0DEDE74C40}"/>
              </a:ext>
            </a:extLst>
          </xdr:cNvPr>
          <xdr:cNvGrpSpPr/>
        </xdr:nvGrpSpPr>
        <xdr:grpSpPr>
          <a:xfrm>
            <a:off x="2285528" y="97972413"/>
            <a:ext cx="226804" cy="210110"/>
            <a:chOff x="10263188" y="252188663"/>
            <a:chExt cx="214312" cy="214312"/>
          </a:xfrm>
        </xdr:grpSpPr>
        <xdr:sp macro="" textlink="">
          <xdr:nvSpPr>
            <xdr:cNvPr id="2051" name="Oval 2050">
              <a:extLst>
                <a:ext uri="{FF2B5EF4-FFF2-40B4-BE49-F238E27FC236}">
                  <a16:creationId xmlns:a16="http://schemas.microsoft.com/office/drawing/2014/main" id="{00BE883D-531C-5BEE-B40D-31528860883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52" name="Straight Connector 2051">
              <a:extLst>
                <a:ext uri="{FF2B5EF4-FFF2-40B4-BE49-F238E27FC236}">
                  <a16:creationId xmlns:a16="http://schemas.microsoft.com/office/drawing/2014/main" id="{B300DDE3-9604-4C18-D5B7-A0D82DAB9B0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53" name="Straight Connector 2052">
              <a:extLst>
                <a:ext uri="{FF2B5EF4-FFF2-40B4-BE49-F238E27FC236}">
                  <a16:creationId xmlns:a16="http://schemas.microsoft.com/office/drawing/2014/main" id="{E03FB813-5679-7CBD-C045-796B2D5E3A7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54" name="Group 2053">
            <a:extLst>
              <a:ext uri="{FF2B5EF4-FFF2-40B4-BE49-F238E27FC236}">
                <a16:creationId xmlns:a16="http://schemas.microsoft.com/office/drawing/2014/main" id="{D200BCA0-AC73-4746-87CC-A0F848271379}"/>
              </a:ext>
            </a:extLst>
          </xdr:cNvPr>
          <xdr:cNvGrpSpPr/>
        </xdr:nvGrpSpPr>
        <xdr:grpSpPr>
          <a:xfrm>
            <a:off x="1616101" y="97952045"/>
            <a:ext cx="226804" cy="210110"/>
            <a:chOff x="10263188" y="252188663"/>
            <a:chExt cx="214312" cy="214312"/>
          </a:xfrm>
        </xdr:grpSpPr>
        <xdr:sp macro="" textlink="">
          <xdr:nvSpPr>
            <xdr:cNvPr id="2055" name="Oval 2054">
              <a:extLst>
                <a:ext uri="{FF2B5EF4-FFF2-40B4-BE49-F238E27FC236}">
                  <a16:creationId xmlns:a16="http://schemas.microsoft.com/office/drawing/2014/main" id="{CC4EBA07-AC08-BAF7-A2A3-50AAF329EA5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56" name="Straight Connector 2055">
              <a:extLst>
                <a:ext uri="{FF2B5EF4-FFF2-40B4-BE49-F238E27FC236}">
                  <a16:creationId xmlns:a16="http://schemas.microsoft.com/office/drawing/2014/main" id="{C0A20805-B160-8D80-D777-252083AAAE2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57" name="Straight Connector 2056">
              <a:extLst>
                <a:ext uri="{FF2B5EF4-FFF2-40B4-BE49-F238E27FC236}">
                  <a16:creationId xmlns:a16="http://schemas.microsoft.com/office/drawing/2014/main" id="{D58B1F38-51F5-D738-C723-1F4C3EBCCE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58" name="Group 2057">
            <a:extLst>
              <a:ext uri="{FF2B5EF4-FFF2-40B4-BE49-F238E27FC236}">
                <a16:creationId xmlns:a16="http://schemas.microsoft.com/office/drawing/2014/main" id="{F024D5BE-3532-4FBD-ABDA-8009C7BAB2FF}"/>
              </a:ext>
            </a:extLst>
          </xdr:cNvPr>
          <xdr:cNvGrpSpPr/>
        </xdr:nvGrpSpPr>
        <xdr:grpSpPr>
          <a:xfrm>
            <a:off x="2838129" y="97345590"/>
            <a:ext cx="214466" cy="196973"/>
            <a:chOff x="10263188" y="252188663"/>
            <a:chExt cx="214312" cy="214312"/>
          </a:xfrm>
        </xdr:grpSpPr>
        <xdr:sp macro="" textlink="">
          <xdr:nvSpPr>
            <xdr:cNvPr id="2059" name="Oval 2058">
              <a:extLst>
                <a:ext uri="{FF2B5EF4-FFF2-40B4-BE49-F238E27FC236}">
                  <a16:creationId xmlns:a16="http://schemas.microsoft.com/office/drawing/2014/main" id="{59C3600E-20CC-E4E6-CCD0-81C4F32C22F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60" name="Straight Connector 2059">
              <a:extLst>
                <a:ext uri="{FF2B5EF4-FFF2-40B4-BE49-F238E27FC236}">
                  <a16:creationId xmlns:a16="http://schemas.microsoft.com/office/drawing/2014/main" id="{3566B257-156B-2FF6-C719-9BFBCBE3F1E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61" name="Straight Connector 2060">
              <a:extLst>
                <a:ext uri="{FF2B5EF4-FFF2-40B4-BE49-F238E27FC236}">
                  <a16:creationId xmlns:a16="http://schemas.microsoft.com/office/drawing/2014/main" id="{067BC624-9C4A-C228-47C6-B6FC9028E96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62" name="Group 2061">
            <a:extLst>
              <a:ext uri="{FF2B5EF4-FFF2-40B4-BE49-F238E27FC236}">
                <a16:creationId xmlns:a16="http://schemas.microsoft.com/office/drawing/2014/main" id="{3110A5DF-FC0E-4038-BB18-F32D1E30A72C}"/>
              </a:ext>
            </a:extLst>
          </xdr:cNvPr>
          <xdr:cNvGrpSpPr/>
        </xdr:nvGrpSpPr>
        <xdr:grpSpPr>
          <a:xfrm>
            <a:off x="3285175" y="97233568"/>
            <a:ext cx="226804" cy="210110"/>
            <a:chOff x="10263188" y="252188663"/>
            <a:chExt cx="214312" cy="214312"/>
          </a:xfrm>
        </xdr:grpSpPr>
        <xdr:sp macro="" textlink="">
          <xdr:nvSpPr>
            <xdr:cNvPr id="2063" name="Oval 2062">
              <a:extLst>
                <a:ext uri="{FF2B5EF4-FFF2-40B4-BE49-F238E27FC236}">
                  <a16:creationId xmlns:a16="http://schemas.microsoft.com/office/drawing/2014/main" id="{513A47C0-29B6-2D59-E3C0-C09BACA546E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64" name="Straight Connector 2063">
              <a:extLst>
                <a:ext uri="{FF2B5EF4-FFF2-40B4-BE49-F238E27FC236}">
                  <a16:creationId xmlns:a16="http://schemas.microsoft.com/office/drawing/2014/main" id="{45689E40-4127-F075-99E9-0379C74AD54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65" name="Straight Connector 2064">
              <a:extLst>
                <a:ext uri="{FF2B5EF4-FFF2-40B4-BE49-F238E27FC236}">
                  <a16:creationId xmlns:a16="http://schemas.microsoft.com/office/drawing/2014/main" id="{AE4ACF27-F9B9-614C-95B9-B2D24CE4C6C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66" name="Group 2065">
            <a:extLst>
              <a:ext uri="{FF2B5EF4-FFF2-40B4-BE49-F238E27FC236}">
                <a16:creationId xmlns:a16="http://schemas.microsoft.com/office/drawing/2014/main" id="{2C873DF9-7EE3-4CC8-AE1E-E54579B2545C}"/>
              </a:ext>
            </a:extLst>
          </xdr:cNvPr>
          <xdr:cNvGrpSpPr/>
        </xdr:nvGrpSpPr>
        <xdr:grpSpPr>
          <a:xfrm>
            <a:off x="5194606" y="98336742"/>
            <a:ext cx="214466" cy="203543"/>
            <a:chOff x="10263188" y="252188663"/>
            <a:chExt cx="214312" cy="214312"/>
          </a:xfrm>
        </xdr:grpSpPr>
        <xdr:sp macro="" textlink="">
          <xdr:nvSpPr>
            <xdr:cNvPr id="2067" name="Oval 2066">
              <a:extLst>
                <a:ext uri="{FF2B5EF4-FFF2-40B4-BE49-F238E27FC236}">
                  <a16:creationId xmlns:a16="http://schemas.microsoft.com/office/drawing/2014/main" id="{7E2DD591-C84F-203F-68B7-88E0847145E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68" name="Straight Connector 2067">
              <a:extLst>
                <a:ext uri="{FF2B5EF4-FFF2-40B4-BE49-F238E27FC236}">
                  <a16:creationId xmlns:a16="http://schemas.microsoft.com/office/drawing/2014/main" id="{2A47F7CE-CCC3-482B-30D5-79A1E32448A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69" name="Straight Connector 2068">
              <a:extLst>
                <a:ext uri="{FF2B5EF4-FFF2-40B4-BE49-F238E27FC236}">
                  <a16:creationId xmlns:a16="http://schemas.microsoft.com/office/drawing/2014/main" id="{03774E1C-90BD-7476-3060-FF894E2322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70" name="Group 2069">
            <a:extLst>
              <a:ext uri="{FF2B5EF4-FFF2-40B4-BE49-F238E27FC236}">
                <a16:creationId xmlns:a16="http://schemas.microsoft.com/office/drawing/2014/main" id="{9F049C46-E189-4A04-B71D-B3FA5431037F}"/>
              </a:ext>
            </a:extLst>
          </xdr:cNvPr>
          <xdr:cNvGrpSpPr/>
        </xdr:nvGrpSpPr>
        <xdr:grpSpPr>
          <a:xfrm>
            <a:off x="5122712" y="97832791"/>
            <a:ext cx="214466" cy="210110"/>
            <a:chOff x="10263188" y="252188663"/>
            <a:chExt cx="214312" cy="214312"/>
          </a:xfrm>
        </xdr:grpSpPr>
        <xdr:sp macro="" textlink="">
          <xdr:nvSpPr>
            <xdr:cNvPr id="2071" name="Oval 2070">
              <a:extLst>
                <a:ext uri="{FF2B5EF4-FFF2-40B4-BE49-F238E27FC236}">
                  <a16:creationId xmlns:a16="http://schemas.microsoft.com/office/drawing/2014/main" id="{5AEB223F-ED1B-A2E7-5865-3A6B27780F5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72" name="Straight Connector 2071">
              <a:extLst>
                <a:ext uri="{FF2B5EF4-FFF2-40B4-BE49-F238E27FC236}">
                  <a16:creationId xmlns:a16="http://schemas.microsoft.com/office/drawing/2014/main" id="{837F1B67-92CC-AB6E-5A51-F61A00B556A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73" name="Straight Connector 2072">
              <a:extLst>
                <a:ext uri="{FF2B5EF4-FFF2-40B4-BE49-F238E27FC236}">
                  <a16:creationId xmlns:a16="http://schemas.microsoft.com/office/drawing/2014/main" id="{B3626D80-033E-CB65-5414-E669AD71DB6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74" name="Group 2073">
            <a:extLst>
              <a:ext uri="{FF2B5EF4-FFF2-40B4-BE49-F238E27FC236}">
                <a16:creationId xmlns:a16="http://schemas.microsoft.com/office/drawing/2014/main" id="{61FE5F15-710D-4E06-91B3-D0FB086AF239}"/>
              </a:ext>
            </a:extLst>
          </xdr:cNvPr>
          <xdr:cNvGrpSpPr/>
        </xdr:nvGrpSpPr>
        <xdr:grpSpPr>
          <a:xfrm>
            <a:off x="4606056" y="97345590"/>
            <a:ext cx="226804" cy="196973"/>
            <a:chOff x="10263188" y="252188663"/>
            <a:chExt cx="214312" cy="214312"/>
          </a:xfrm>
        </xdr:grpSpPr>
        <xdr:sp macro="" textlink="">
          <xdr:nvSpPr>
            <xdr:cNvPr id="2075" name="Oval 2074">
              <a:extLst>
                <a:ext uri="{FF2B5EF4-FFF2-40B4-BE49-F238E27FC236}">
                  <a16:creationId xmlns:a16="http://schemas.microsoft.com/office/drawing/2014/main" id="{42D8E0DF-407D-F1CD-3557-F4042258710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76" name="Straight Connector 2075">
              <a:extLst>
                <a:ext uri="{FF2B5EF4-FFF2-40B4-BE49-F238E27FC236}">
                  <a16:creationId xmlns:a16="http://schemas.microsoft.com/office/drawing/2014/main" id="{ADCB155E-C2C2-BD2E-0F77-806EA5B25B4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77" name="Straight Connector 2076">
              <a:extLst>
                <a:ext uri="{FF2B5EF4-FFF2-40B4-BE49-F238E27FC236}">
                  <a16:creationId xmlns:a16="http://schemas.microsoft.com/office/drawing/2014/main" id="{F91AC442-8ECA-A6DE-F175-63F000AE010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78" name="Group 2077">
            <a:extLst>
              <a:ext uri="{FF2B5EF4-FFF2-40B4-BE49-F238E27FC236}">
                <a16:creationId xmlns:a16="http://schemas.microsoft.com/office/drawing/2014/main" id="{A66B8611-4596-4FD0-831E-7DF287395A9A}"/>
              </a:ext>
            </a:extLst>
          </xdr:cNvPr>
          <xdr:cNvGrpSpPr/>
        </xdr:nvGrpSpPr>
        <xdr:grpSpPr>
          <a:xfrm>
            <a:off x="7332050" y="98002965"/>
            <a:ext cx="214466" cy="196973"/>
            <a:chOff x="10263188" y="252188663"/>
            <a:chExt cx="214312" cy="214312"/>
          </a:xfrm>
        </xdr:grpSpPr>
        <xdr:sp macro="" textlink="">
          <xdr:nvSpPr>
            <xdr:cNvPr id="2079" name="Oval 2078">
              <a:extLst>
                <a:ext uri="{FF2B5EF4-FFF2-40B4-BE49-F238E27FC236}">
                  <a16:creationId xmlns:a16="http://schemas.microsoft.com/office/drawing/2014/main" id="{BF48463D-222A-E300-8DF1-294F5B6B41B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80" name="Straight Connector 2079">
              <a:extLst>
                <a:ext uri="{FF2B5EF4-FFF2-40B4-BE49-F238E27FC236}">
                  <a16:creationId xmlns:a16="http://schemas.microsoft.com/office/drawing/2014/main" id="{225A2A16-04B4-1B13-B8B3-99E13910710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81" name="Straight Connector 2080">
              <a:extLst>
                <a:ext uri="{FF2B5EF4-FFF2-40B4-BE49-F238E27FC236}">
                  <a16:creationId xmlns:a16="http://schemas.microsoft.com/office/drawing/2014/main" id="{D16D82B3-26D6-52A1-8276-E6A0E9F3955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82" name="Group 2081">
            <a:extLst>
              <a:ext uri="{FF2B5EF4-FFF2-40B4-BE49-F238E27FC236}">
                <a16:creationId xmlns:a16="http://schemas.microsoft.com/office/drawing/2014/main" id="{E35DDED2-427A-4DEA-93E1-1FAC29544F60}"/>
              </a:ext>
            </a:extLst>
          </xdr:cNvPr>
          <xdr:cNvGrpSpPr/>
        </xdr:nvGrpSpPr>
        <xdr:grpSpPr>
          <a:xfrm>
            <a:off x="6698569" y="97941861"/>
            <a:ext cx="214466" cy="210110"/>
            <a:chOff x="10263188" y="252188663"/>
            <a:chExt cx="214312" cy="214312"/>
          </a:xfrm>
        </xdr:grpSpPr>
        <xdr:sp macro="" textlink="">
          <xdr:nvSpPr>
            <xdr:cNvPr id="2083" name="Oval 2082">
              <a:extLst>
                <a:ext uri="{FF2B5EF4-FFF2-40B4-BE49-F238E27FC236}">
                  <a16:creationId xmlns:a16="http://schemas.microsoft.com/office/drawing/2014/main" id="{DF4FC9DE-D2FF-B3E6-83A9-5E0F3106F72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84" name="Straight Connector 2083">
              <a:extLst>
                <a:ext uri="{FF2B5EF4-FFF2-40B4-BE49-F238E27FC236}">
                  <a16:creationId xmlns:a16="http://schemas.microsoft.com/office/drawing/2014/main" id="{0AA3DD0C-9B0B-05D7-FAFB-A6C1C202885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85" name="Straight Connector 2084">
              <a:extLst>
                <a:ext uri="{FF2B5EF4-FFF2-40B4-BE49-F238E27FC236}">
                  <a16:creationId xmlns:a16="http://schemas.microsoft.com/office/drawing/2014/main" id="{A416DBC3-3730-88AE-7A0F-B93D976756C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86" name="Group 2085">
            <a:extLst>
              <a:ext uri="{FF2B5EF4-FFF2-40B4-BE49-F238E27FC236}">
                <a16:creationId xmlns:a16="http://schemas.microsoft.com/office/drawing/2014/main" id="{7445FBD6-947E-4219-8EDB-7554A590BC4D}"/>
              </a:ext>
            </a:extLst>
          </xdr:cNvPr>
          <xdr:cNvGrpSpPr/>
        </xdr:nvGrpSpPr>
        <xdr:grpSpPr>
          <a:xfrm>
            <a:off x="6176279" y="97363006"/>
            <a:ext cx="214466" cy="210110"/>
            <a:chOff x="10263188" y="252188663"/>
            <a:chExt cx="214312" cy="214312"/>
          </a:xfrm>
        </xdr:grpSpPr>
        <xdr:sp macro="" textlink="">
          <xdr:nvSpPr>
            <xdr:cNvPr id="2087" name="Oval 2086">
              <a:extLst>
                <a:ext uri="{FF2B5EF4-FFF2-40B4-BE49-F238E27FC236}">
                  <a16:creationId xmlns:a16="http://schemas.microsoft.com/office/drawing/2014/main" id="{D3B8B3B2-373A-93DC-0202-6F74F4A926C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88" name="Straight Connector 2087">
              <a:extLst>
                <a:ext uri="{FF2B5EF4-FFF2-40B4-BE49-F238E27FC236}">
                  <a16:creationId xmlns:a16="http://schemas.microsoft.com/office/drawing/2014/main" id="{47F15176-1AC2-B899-8D6F-C6574A704C1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89" name="Straight Connector 2088">
              <a:extLst>
                <a:ext uri="{FF2B5EF4-FFF2-40B4-BE49-F238E27FC236}">
                  <a16:creationId xmlns:a16="http://schemas.microsoft.com/office/drawing/2014/main" id="{BDB7A25E-C5AC-818C-DE94-E807369E057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090" name="Group 2089">
            <a:extLst>
              <a:ext uri="{FF2B5EF4-FFF2-40B4-BE49-F238E27FC236}">
                <a16:creationId xmlns:a16="http://schemas.microsoft.com/office/drawing/2014/main" id="{2DC7F578-2572-440E-9A24-08824F86D59B}"/>
              </a:ext>
            </a:extLst>
          </xdr:cNvPr>
          <xdr:cNvGrpSpPr/>
        </xdr:nvGrpSpPr>
        <xdr:grpSpPr>
          <a:xfrm>
            <a:off x="5653990" y="97495396"/>
            <a:ext cx="214466" cy="196973"/>
            <a:chOff x="10263188" y="252188663"/>
            <a:chExt cx="214312" cy="214312"/>
          </a:xfrm>
        </xdr:grpSpPr>
        <xdr:sp macro="" textlink="">
          <xdr:nvSpPr>
            <xdr:cNvPr id="2091" name="Oval 2090">
              <a:extLst>
                <a:ext uri="{FF2B5EF4-FFF2-40B4-BE49-F238E27FC236}">
                  <a16:creationId xmlns:a16="http://schemas.microsoft.com/office/drawing/2014/main" id="{01AE0383-AA39-646A-6683-B24528B0F40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092" name="Straight Connector 2091">
              <a:extLst>
                <a:ext uri="{FF2B5EF4-FFF2-40B4-BE49-F238E27FC236}">
                  <a16:creationId xmlns:a16="http://schemas.microsoft.com/office/drawing/2014/main" id="{79DE5C4F-CE92-9745-AFA6-9380EEDE5EF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93" name="Straight Connector 2092">
              <a:extLst>
                <a:ext uri="{FF2B5EF4-FFF2-40B4-BE49-F238E27FC236}">
                  <a16:creationId xmlns:a16="http://schemas.microsoft.com/office/drawing/2014/main" id="{05764AE0-CDE1-BE12-468F-EC4F23045BD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2102" name="Straight Connector 2101">
            <a:extLst>
              <a:ext uri="{FF2B5EF4-FFF2-40B4-BE49-F238E27FC236}">
                <a16:creationId xmlns:a16="http://schemas.microsoft.com/office/drawing/2014/main" id="{0C38741F-4573-1BA3-A3B2-F6280E29952E}"/>
              </a:ext>
            </a:extLst>
          </xdr:cNvPr>
          <xdr:cNvCxnSpPr/>
        </xdr:nvCxnSpPr>
        <xdr:spPr>
          <a:xfrm>
            <a:off x="4984561" y="96545640"/>
            <a:ext cx="10176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4" name="Straight Connector 2103">
            <a:extLst>
              <a:ext uri="{FF2B5EF4-FFF2-40B4-BE49-F238E27FC236}">
                <a16:creationId xmlns:a16="http://schemas.microsoft.com/office/drawing/2014/main" id="{83637896-9A42-A982-33CC-6D7C95B32D39}"/>
              </a:ext>
            </a:extLst>
          </xdr:cNvPr>
          <xdr:cNvCxnSpPr/>
        </xdr:nvCxnSpPr>
        <xdr:spPr>
          <a:xfrm>
            <a:off x="4649851" y="96792196"/>
            <a:ext cx="33471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7" name="Straight Connector 2106">
            <a:extLst>
              <a:ext uri="{FF2B5EF4-FFF2-40B4-BE49-F238E27FC236}">
                <a16:creationId xmlns:a16="http://schemas.microsoft.com/office/drawing/2014/main" id="{B6604025-EA3B-7740-7FD7-DC167229A573}"/>
              </a:ext>
            </a:extLst>
          </xdr:cNvPr>
          <xdr:cNvCxnSpPr/>
        </xdr:nvCxnSpPr>
        <xdr:spPr>
          <a:xfrm>
            <a:off x="5217080" y="96792196"/>
            <a:ext cx="7940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2" name="Straight Connector 2111">
            <a:extLst>
              <a:ext uri="{FF2B5EF4-FFF2-40B4-BE49-F238E27FC236}">
                <a16:creationId xmlns:a16="http://schemas.microsoft.com/office/drawing/2014/main" id="{6F9AC88A-8260-C336-88CB-05AA0537AABC}"/>
              </a:ext>
            </a:extLst>
          </xdr:cNvPr>
          <xdr:cNvCxnSpPr/>
        </xdr:nvCxnSpPr>
        <xdr:spPr>
          <a:xfrm>
            <a:off x="5948263" y="96477305"/>
            <a:ext cx="0" cy="3934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4" name="Straight Connector 2113">
            <a:extLst>
              <a:ext uri="{FF2B5EF4-FFF2-40B4-BE49-F238E27FC236}">
                <a16:creationId xmlns:a16="http://schemas.microsoft.com/office/drawing/2014/main" id="{84BED894-0AA0-725B-DDF0-F488DEBB6E1E}"/>
              </a:ext>
            </a:extLst>
          </xdr:cNvPr>
          <xdr:cNvCxnSpPr/>
        </xdr:nvCxnSpPr>
        <xdr:spPr>
          <a:xfrm flipH="1">
            <a:off x="5895485" y="96518042"/>
            <a:ext cx="88725" cy="734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5" name="Straight Connector 2114">
            <a:extLst>
              <a:ext uri="{FF2B5EF4-FFF2-40B4-BE49-F238E27FC236}">
                <a16:creationId xmlns:a16="http://schemas.microsoft.com/office/drawing/2014/main" id="{DC18CD71-C677-4CAF-97BE-6B4BE12BFB51}"/>
              </a:ext>
            </a:extLst>
          </xdr:cNvPr>
          <xdr:cNvCxnSpPr/>
        </xdr:nvCxnSpPr>
        <xdr:spPr>
          <a:xfrm flipH="1">
            <a:off x="5895479" y="96751464"/>
            <a:ext cx="88725" cy="734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6" name="Straight Connector 2115">
            <a:extLst>
              <a:ext uri="{FF2B5EF4-FFF2-40B4-BE49-F238E27FC236}">
                <a16:creationId xmlns:a16="http://schemas.microsoft.com/office/drawing/2014/main" id="{D5BCB2C6-F9F0-4AD4-A3B9-CEFD62070F79}"/>
              </a:ext>
            </a:extLst>
          </xdr:cNvPr>
          <xdr:cNvCxnSpPr/>
        </xdr:nvCxnSpPr>
        <xdr:spPr>
          <a:xfrm>
            <a:off x="3333464" y="95030165"/>
            <a:ext cx="10176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7" name="Straight Connector 2116">
            <a:extLst>
              <a:ext uri="{FF2B5EF4-FFF2-40B4-BE49-F238E27FC236}">
                <a16:creationId xmlns:a16="http://schemas.microsoft.com/office/drawing/2014/main" id="{1E830033-1749-4869-B7D2-C20164F18AA8}"/>
              </a:ext>
            </a:extLst>
          </xdr:cNvPr>
          <xdr:cNvCxnSpPr/>
        </xdr:nvCxnSpPr>
        <xdr:spPr>
          <a:xfrm>
            <a:off x="3355927" y="95494869"/>
            <a:ext cx="10041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8" name="Straight Connector 2117">
            <a:extLst>
              <a:ext uri="{FF2B5EF4-FFF2-40B4-BE49-F238E27FC236}">
                <a16:creationId xmlns:a16="http://schemas.microsoft.com/office/drawing/2014/main" id="{6AAEBB2C-B473-4596-93D6-F7F6F63E5290}"/>
              </a:ext>
            </a:extLst>
          </xdr:cNvPr>
          <xdr:cNvCxnSpPr/>
        </xdr:nvCxnSpPr>
        <xdr:spPr>
          <a:xfrm>
            <a:off x="4297165" y="94961830"/>
            <a:ext cx="0" cy="6013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9" name="Straight Connector 2118">
            <a:extLst>
              <a:ext uri="{FF2B5EF4-FFF2-40B4-BE49-F238E27FC236}">
                <a16:creationId xmlns:a16="http://schemas.microsoft.com/office/drawing/2014/main" id="{C10487D1-C5C9-4ACD-9BE6-4CBA92DCAAAA}"/>
              </a:ext>
            </a:extLst>
          </xdr:cNvPr>
          <xdr:cNvCxnSpPr/>
        </xdr:nvCxnSpPr>
        <xdr:spPr>
          <a:xfrm flipH="1">
            <a:off x="4244387" y="94989431"/>
            <a:ext cx="88725" cy="865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0" name="Straight Connector 2119">
            <a:extLst>
              <a:ext uri="{FF2B5EF4-FFF2-40B4-BE49-F238E27FC236}">
                <a16:creationId xmlns:a16="http://schemas.microsoft.com/office/drawing/2014/main" id="{6466F487-B408-45C4-B702-16C7E3CD613E}"/>
              </a:ext>
            </a:extLst>
          </xdr:cNvPr>
          <xdr:cNvCxnSpPr/>
        </xdr:nvCxnSpPr>
        <xdr:spPr>
          <a:xfrm flipH="1">
            <a:off x="4244382" y="95454138"/>
            <a:ext cx="88725" cy="865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4" name="Straight Connector 2123">
            <a:extLst>
              <a:ext uri="{FF2B5EF4-FFF2-40B4-BE49-F238E27FC236}">
                <a16:creationId xmlns:a16="http://schemas.microsoft.com/office/drawing/2014/main" id="{A8570ABA-E62B-6CA4-3D73-BFDAE63899FD}"/>
              </a:ext>
            </a:extLst>
          </xdr:cNvPr>
          <xdr:cNvCxnSpPr/>
        </xdr:nvCxnSpPr>
        <xdr:spPr>
          <a:xfrm flipV="1">
            <a:off x="4360068" y="95878081"/>
            <a:ext cx="0" cy="62468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6" name="Straight Connector 2125">
            <a:extLst>
              <a:ext uri="{FF2B5EF4-FFF2-40B4-BE49-F238E27FC236}">
                <a16:creationId xmlns:a16="http://schemas.microsoft.com/office/drawing/2014/main" id="{93B43974-E304-B036-B453-E4D832A5D58C}"/>
              </a:ext>
            </a:extLst>
          </xdr:cNvPr>
          <xdr:cNvCxnSpPr/>
        </xdr:nvCxnSpPr>
        <xdr:spPr>
          <a:xfrm>
            <a:off x="4262358" y="95963097"/>
            <a:ext cx="65594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7" name="Straight Connector 2126">
            <a:extLst>
              <a:ext uri="{FF2B5EF4-FFF2-40B4-BE49-F238E27FC236}">
                <a16:creationId xmlns:a16="http://schemas.microsoft.com/office/drawing/2014/main" id="{9A6E408B-62B7-4469-9D99-55DD2E78FF19}"/>
              </a:ext>
            </a:extLst>
          </xdr:cNvPr>
          <xdr:cNvCxnSpPr/>
        </xdr:nvCxnSpPr>
        <xdr:spPr>
          <a:xfrm flipH="1">
            <a:off x="4319628" y="95929001"/>
            <a:ext cx="76387" cy="734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8" name="Straight Connector 2127">
            <a:extLst>
              <a:ext uri="{FF2B5EF4-FFF2-40B4-BE49-F238E27FC236}">
                <a16:creationId xmlns:a16="http://schemas.microsoft.com/office/drawing/2014/main" id="{783A98FC-7889-4E62-A4DE-02287EE55293}"/>
              </a:ext>
            </a:extLst>
          </xdr:cNvPr>
          <xdr:cNvCxnSpPr/>
        </xdr:nvCxnSpPr>
        <xdr:spPr>
          <a:xfrm flipV="1">
            <a:off x="4850904" y="95878073"/>
            <a:ext cx="0" cy="62468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9" name="Straight Connector 2128">
            <a:extLst>
              <a:ext uri="{FF2B5EF4-FFF2-40B4-BE49-F238E27FC236}">
                <a16:creationId xmlns:a16="http://schemas.microsoft.com/office/drawing/2014/main" id="{A8DBFCC4-B537-4424-887B-F2AE2A302CB6}"/>
              </a:ext>
            </a:extLst>
          </xdr:cNvPr>
          <xdr:cNvCxnSpPr/>
        </xdr:nvCxnSpPr>
        <xdr:spPr>
          <a:xfrm flipH="1">
            <a:off x="4810464" y="95928994"/>
            <a:ext cx="76387" cy="734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697</xdr:row>
      <xdr:rowOff>138113</xdr:rowOff>
    </xdr:from>
    <xdr:to>
      <xdr:col>21</xdr:col>
      <xdr:colOff>119063</xdr:colOff>
      <xdr:row>700</xdr:row>
      <xdr:rowOff>0</xdr:rowOff>
    </xdr:to>
    <xdr:grpSp>
      <xdr:nvGrpSpPr>
        <xdr:cNvPr id="1237" name="Group 1236">
          <a:extLst>
            <a:ext uri="{FF2B5EF4-FFF2-40B4-BE49-F238E27FC236}">
              <a16:creationId xmlns:a16="http://schemas.microsoft.com/office/drawing/2014/main" id="{62598DB4-0053-4DCC-BB11-B81CCF29AEB0}"/>
            </a:ext>
          </a:extLst>
        </xdr:cNvPr>
        <xdr:cNvGrpSpPr/>
      </xdr:nvGrpSpPr>
      <xdr:grpSpPr>
        <a:xfrm>
          <a:off x="3200400" y="104055863"/>
          <a:ext cx="319088" cy="290512"/>
          <a:chOff x="4819650" y="10625138"/>
          <a:chExt cx="319088" cy="290512"/>
        </a:xfrm>
      </xdr:grpSpPr>
      <xdr:sp macro="" textlink="">
        <xdr:nvSpPr>
          <xdr:cNvPr id="1356" name="Oval 1355">
            <a:extLst>
              <a:ext uri="{FF2B5EF4-FFF2-40B4-BE49-F238E27FC236}">
                <a16:creationId xmlns:a16="http://schemas.microsoft.com/office/drawing/2014/main" id="{841DAA87-9E78-1E51-6875-D10A8F685069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367" name="Straight Connector 1366">
            <a:extLst>
              <a:ext uri="{FF2B5EF4-FFF2-40B4-BE49-F238E27FC236}">
                <a16:creationId xmlns:a16="http://schemas.microsoft.com/office/drawing/2014/main" id="{A71A7CA9-4EEA-BCA4-A417-BE6BBE31E3D0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4" name="Straight Connector 1373">
            <a:extLst>
              <a:ext uri="{FF2B5EF4-FFF2-40B4-BE49-F238E27FC236}">
                <a16:creationId xmlns:a16="http://schemas.microsoft.com/office/drawing/2014/main" id="{4951DAB4-C588-E21E-7F34-36821E811915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696</xdr:row>
      <xdr:rowOff>76201</xdr:rowOff>
    </xdr:from>
    <xdr:to>
      <xdr:col>7</xdr:col>
      <xdr:colOff>57150</xdr:colOff>
      <xdr:row>699</xdr:row>
      <xdr:rowOff>71438</xdr:rowOff>
    </xdr:to>
    <xdr:grpSp>
      <xdr:nvGrpSpPr>
        <xdr:cNvPr id="1386" name="Group 1385">
          <a:extLst>
            <a:ext uri="{FF2B5EF4-FFF2-40B4-BE49-F238E27FC236}">
              <a16:creationId xmlns:a16="http://schemas.microsoft.com/office/drawing/2014/main" id="{799F1972-61CD-435A-95A9-978F15B04648}"/>
            </a:ext>
          </a:extLst>
        </xdr:cNvPr>
        <xdr:cNvGrpSpPr/>
      </xdr:nvGrpSpPr>
      <xdr:grpSpPr>
        <a:xfrm>
          <a:off x="647700" y="103851076"/>
          <a:ext cx="542925" cy="423862"/>
          <a:chOff x="647700" y="9963151"/>
          <a:chExt cx="542925" cy="423862"/>
        </a:xfrm>
      </xdr:grpSpPr>
      <xdr:cxnSp macro="">
        <xdr:nvCxnSpPr>
          <xdr:cNvPr id="1397" name="Straight Connector 1396">
            <a:extLst>
              <a:ext uri="{FF2B5EF4-FFF2-40B4-BE49-F238E27FC236}">
                <a16:creationId xmlns:a16="http://schemas.microsoft.com/office/drawing/2014/main" id="{E9FA906A-DB1F-A075-5BDB-4737938345DB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05" name="Straight Connector 1404">
            <a:extLst>
              <a:ext uri="{FF2B5EF4-FFF2-40B4-BE49-F238E27FC236}">
                <a16:creationId xmlns:a16="http://schemas.microsoft.com/office/drawing/2014/main" id="{5B43D678-5B2B-9EC4-BA90-BA902F3A079E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07" name="Arc 1406">
            <a:extLst>
              <a:ext uri="{FF2B5EF4-FFF2-40B4-BE49-F238E27FC236}">
                <a16:creationId xmlns:a16="http://schemas.microsoft.com/office/drawing/2014/main" id="{D1C75307-ADCB-87A3-3617-86A1E4382A1A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80963</xdr:colOff>
      <xdr:row>700</xdr:row>
      <xdr:rowOff>57150</xdr:rowOff>
    </xdr:from>
    <xdr:to>
      <xdr:col>53</xdr:col>
      <xdr:colOff>85736</xdr:colOff>
      <xdr:row>763</xdr:row>
      <xdr:rowOff>76217</xdr:rowOff>
    </xdr:to>
    <xdr:grpSp>
      <xdr:nvGrpSpPr>
        <xdr:cNvPr id="2519" name="Group 2518">
          <a:extLst>
            <a:ext uri="{FF2B5EF4-FFF2-40B4-BE49-F238E27FC236}">
              <a16:creationId xmlns:a16="http://schemas.microsoft.com/office/drawing/2014/main" id="{CB9C4A0E-81BA-6C27-988C-A644602FB6A7}"/>
            </a:ext>
          </a:extLst>
        </xdr:cNvPr>
        <xdr:cNvGrpSpPr/>
      </xdr:nvGrpSpPr>
      <xdr:grpSpPr>
        <a:xfrm>
          <a:off x="566738" y="104403525"/>
          <a:ext cx="8101023" cy="9020192"/>
          <a:chOff x="576263" y="102254050"/>
          <a:chExt cx="8259773" cy="8820167"/>
        </a:xfrm>
      </xdr:grpSpPr>
      <xdr:sp macro="" textlink="">
        <xdr:nvSpPr>
          <xdr:cNvPr id="2346" name="Freeform: Shape 2345">
            <a:extLst>
              <a:ext uri="{FF2B5EF4-FFF2-40B4-BE49-F238E27FC236}">
                <a16:creationId xmlns:a16="http://schemas.microsoft.com/office/drawing/2014/main" id="{AE88278A-1394-C1FE-32FB-66C65329BB3E}"/>
              </a:ext>
            </a:extLst>
          </xdr:cNvPr>
          <xdr:cNvSpPr/>
        </xdr:nvSpPr>
        <xdr:spPr>
          <a:xfrm>
            <a:off x="1420914" y="102916148"/>
            <a:ext cx="6482158" cy="7380878"/>
          </a:xfrm>
          <a:custGeom>
            <a:avLst/>
            <a:gdLst>
              <a:gd name="csX0" fmla="*/ 1770529 w 6163235"/>
              <a:gd name="csY0" fmla="*/ 0 h 7687236"/>
              <a:gd name="csX1" fmla="*/ 3227294 w 6163235"/>
              <a:gd name="csY1" fmla="*/ 0 h 7687236"/>
              <a:gd name="csX2" fmla="*/ 3227294 w 6163235"/>
              <a:gd name="csY2" fmla="*/ 616324 h 7687236"/>
              <a:gd name="csX3" fmla="*/ 5277970 w 6163235"/>
              <a:gd name="csY3" fmla="*/ 616324 h 7687236"/>
              <a:gd name="csX4" fmla="*/ 5277970 w 6163235"/>
              <a:gd name="csY4" fmla="*/ 4908177 h 7687236"/>
              <a:gd name="csX5" fmla="*/ 6163235 w 6163235"/>
              <a:gd name="csY5" fmla="*/ 4908177 h 7687236"/>
              <a:gd name="csX6" fmla="*/ 6163235 w 6163235"/>
              <a:gd name="csY6" fmla="*/ 6757148 h 7687236"/>
              <a:gd name="csX7" fmla="*/ 3529853 w 6163235"/>
              <a:gd name="csY7" fmla="*/ 6757148 h 7687236"/>
              <a:gd name="csX8" fmla="*/ 3529853 w 6163235"/>
              <a:gd name="csY8" fmla="*/ 7687236 h 7687236"/>
              <a:gd name="csX9" fmla="*/ 1165412 w 6163235"/>
              <a:gd name="csY9" fmla="*/ 7687236 h 7687236"/>
              <a:gd name="csX10" fmla="*/ 1165412 w 6163235"/>
              <a:gd name="csY10" fmla="*/ 5894295 h 7687236"/>
              <a:gd name="csX11" fmla="*/ 0 w 6163235"/>
              <a:gd name="csY11" fmla="*/ 5894295 h 7687236"/>
              <a:gd name="csX12" fmla="*/ 0 w 6163235"/>
              <a:gd name="csY12" fmla="*/ 4045324 h 7687236"/>
              <a:gd name="csX13" fmla="*/ 1770529 w 6163235"/>
              <a:gd name="csY13" fmla="*/ 4045324 h 7687236"/>
              <a:gd name="csX14" fmla="*/ 1770529 w 6163235"/>
              <a:gd name="csY14" fmla="*/ 0 h 7687236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</a:cxnLst>
            <a:rect l="l" t="t" r="r" b="b"/>
            <a:pathLst>
              <a:path w="6163235" h="7687236">
                <a:moveTo>
                  <a:pt x="1770529" y="0"/>
                </a:moveTo>
                <a:lnTo>
                  <a:pt x="3227294" y="0"/>
                </a:lnTo>
                <a:lnTo>
                  <a:pt x="3227294" y="616324"/>
                </a:lnTo>
                <a:lnTo>
                  <a:pt x="5277970" y="616324"/>
                </a:lnTo>
                <a:lnTo>
                  <a:pt x="5277970" y="4908177"/>
                </a:lnTo>
                <a:lnTo>
                  <a:pt x="6163235" y="4908177"/>
                </a:lnTo>
                <a:lnTo>
                  <a:pt x="6163235" y="6757148"/>
                </a:lnTo>
                <a:lnTo>
                  <a:pt x="3529853" y="6757148"/>
                </a:lnTo>
                <a:lnTo>
                  <a:pt x="3529853" y="7687236"/>
                </a:lnTo>
                <a:lnTo>
                  <a:pt x="1165412" y="7687236"/>
                </a:lnTo>
                <a:lnTo>
                  <a:pt x="1165412" y="5894295"/>
                </a:lnTo>
                <a:lnTo>
                  <a:pt x="0" y="5894295"/>
                </a:lnTo>
                <a:lnTo>
                  <a:pt x="0" y="4045324"/>
                </a:lnTo>
                <a:lnTo>
                  <a:pt x="1770529" y="4045324"/>
                </a:lnTo>
                <a:lnTo>
                  <a:pt x="1770529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201" name="Picture 1200">
            <a:extLst>
              <a:ext uri="{FF2B5EF4-FFF2-40B4-BE49-F238E27FC236}">
                <a16:creationId xmlns:a16="http://schemas.microsoft.com/office/drawing/2014/main" id="{546A4DB2-9064-F986-C90E-C90E46A963A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1277" t="15827" r="34731" b="17267"/>
          <a:stretch>
            <a:fillRect/>
          </a:stretch>
        </xdr:blipFill>
        <xdr:spPr bwMode="auto">
          <a:xfrm rot="5400000">
            <a:off x="846180" y="103241344"/>
            <a:ext cx="7632706" cy="671583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414" name="Straight Connector 1413">
            <a:extLst>
              <a:ext uri="{FF2B5EF4-FFF2-40B4-BE49-F238E27FC236}">
                <a16:creationId xmlns:a16="http://schemas.microsoft.com/office/drawing/2014/main" id="{40BB3E0C-0BF5-DB6F-72B3-D9E6F28E3071}"/>
              </a:ext>
            </a:extLst>
          </xdr:cNvPr>
          <xdr:cNvCxnSpPr/>
        </xdr:nvCxnSpPr>
        <xdr:spPr>
          <a:xfrm>
            <a:off x="1337647" y="102616583"/>
            <a:ext cx="66362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1" name="Straight Connector 1430">
            <a:extLst>
              <a:ext uri="{FF2B5EF4-FFF2-40B4-BE49-F238E27FC236}">
                <a16:creationId xmlns:a16="http://schemas.microsoft.com/office/drawing/2014/main" id="{1D090CEB-469E-4905-8E48-C654AF404CEF}"/>
              </a:ext>
            </a:extLst>
          </xdr:cNvPr>
          <xdr:cNvCxnSpPr/>
        </xdr:nvCxnSpPr>
        <xdr:spPr>
          <a:xfrm flipV="1">
            <a:off x="1415525" y="102254050"/>
            <a:ext cx="0" cy="449984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3" name="Straight Connector 1582">
            <a:extLst>
              <a:ext uri="{FF2B5EF4-FFF2-40B4-BE49-F238E27FC236}">
                <a16:creationId xmlns:a16="http://schemas.microsoft.com/office/drawing/2014/main" id="{FB0905F0-4F2E-A2C0-6AF5-E82317E559F9}"/>
              </a:ext>
            </a:extLst>
          </xdr:cNvPr>
          <xdr:cNvCxnSpPr/>
        </xdr:nvCxnSpPr>
        <xdr:spPr>
          <a:xfrm flipH="1">
            <a:off x="1374294" y="102583233"/>
            <a:ext cx="82461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6" name="Straight Connector 1585">
            <a:extLst>
              <a:ext uri="{FF2B5EF4-FFF2-40B4-BE49-F238E27FC236}">
                <a16:creationId xmlns:a16="http://schemas.microsoft.com/office/drawing/2014/main" id="{EA53F577-F10B-40E1-94BC-87D48725D188}"/>
              </a:ext>
            </a:extLst>
          </xdr:cNvPr>
          <xdr:cNvCxnSpPr/>
        </xdr:nvCxnSpPr>
        <xdr:spPr>
          <a:xfrm>
            <a:off x="1333066" y="102337213"/>
            <a:ext cx="355421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89" name="Straight Connector 1588">
            <a:extLst>
              <a:ext uri="{FF2B5EF4-FFF2-40B4-BE49-F238E27FC236}">
                <a16:creationId xmlns:a16="http://schemas.microsoft.com/office/drawing/2014/main" id="{939EC220-2052-4A41-9AF5-CF9F4523E2DC}"/>
              </a:ext>
            </a:extLst>
          </xdr:cNvPr>
          <xdr:cNvCxnSpPr/>
        </xdr:nvCxnSpPr>
        <xdr:spPr>
          <a:xfrm flipH="1">
            <a:off x="1369713" y="102303862"/>
            <a:ext cx="82461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3" name="Straight Connector 1612">
            <a:extLst>
              <a:ext uri="{FF2B5EF4-FFF2-40B4-BE49-F238E27FC236}">
                <a16:creationId xmlns:a16="http://schemas.microsoft.com/office/drawing/2014/main" id="{E8CD0059-9599-E51D-BE55-9C2063EE34B5}"/>
              </a:ext>
            </a:extLst>
          </xdr:cNvPr>
          <xdr:cNvCxnSpPr/>
        </xdr:nvCxnSpPr>
        <xdr:spPr>
          <a:xfrm>
            <a:off x="3263732" y="102259026"/>
            <a:ext cx="0" cy="6085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2" name="Straight Connector 1621">
            <a:extLst>
              <a:ext uri="{FF2B5EF4-FFF2-40B4-BE49-F238E27FC236}">
                <a16:creationId xmlns:a16="http://schemas.microsoft.com/office/drawing/2014/main" id="{D13DC43F-2AB5-4963-B739-B611E1AFE56D}"/>
              </a:ext>
            </a:extLst>
          </xdr:cNvPr>
          <xdr:cNvCxnSpPr/>
        </xdr:nvCxnSpPr>
        <xdr:spPr>
          <a:xfrm flipH="1">
            <a:off x="3222506" y="102298882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26" name="Straight Connector 1625">
            <a:extLst>
              <a:ext uri="{FF2B5EF4-FFF2-40B4-BE49-F238E27FC236}">
                <a16:creationId xmlns:a16="http://schemas.microsoft.com/office/drawing/2014/main" id="{8DD663CF-F1A2-46C8-9454-92332CC4D870}"/>
              </a:ext>
            </a:extLst>
          </xdr:cNvPr>
          <xdr:cNvCxnSpPr/>
        </xdr:nvCxnSpPr>
        <xdr:spPr>
          <a:xfrm>
            <a:off x="4813982" y="102259022"/>
            <a:ext cx="0" cy="6085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5" name="Straight Connector 1634">
            <a:extLst>
              <a:ext uri="{FF2B5EF4-FFF2-40B4-BE49-F238E27FC236}">
                <a16:creationId xmlns:a16="http://schemas.microsoft.com/office/drawing/2014/main" id="{2E8169E7-C9A1-4CF7-83EC-54672AF288E1}"/>
              </a:ext>
            </a:extLst>
          </xdr:cNvPr>
          <xdr:cNvCxnSpPr/>
        </xdr:nvCxnSpPr>
        <xdr:spPr>
          <a:xfrm flipH="1">
            <a:off x="4763413" y="102298878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45" name="Straight Connector 1644">
            <a:extLst>
              <a:ext uri="{FF2B5EF4-FFF2-40B4-BE49-F238E27FC236}">
                <a16:creationId xmlns:a16="http://schemas.microsoft.com/office/drawing/2014/main" id="{9DC4ACD1-FF79-4D97-904F-E623C1BDD1EE}"/>
              </a:ext>
            </a:extLst>
          </xdr:cNvPr>
          <xdr:cNvCxnSpPr/>
        </xdr:nvCxnSpPr>
        <xdr:spPr>
          <a:xfrm>
            <a:off x="4038858" y="102538383"/>
            <a:ext cx="0" cy="3341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55" name="Straight Connector 1654">
            <a:extLst>
              <a:ext uri="{FF2B5EF4-FFF2-40B4-BE49-F238E27FC236}">
                <a16:creationId xmlns:a16="http://schemas.microsoft.com/office/drawing/2014/main" id="{82C9A7D0-D309-4010-9FFE-D85345D3182E}"/>
              </a:ext>
            </a:extLst>
          </xdr:cNvPr>
          <xdr:cNvCxnSpPr/>
        </xdr:nvCxnSpPr>
        <xdr:spPr>
          <a:xfrm flipH="1">
            <a:off x="3997631" y="102578239"/>
            <a:ext cx="82461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18" name="Straight Connector 1817">
            <a:extLst>
              <a:ext uri="{FF2B5EF4-FFF2-40B4-BE49-F238E27FC236}">
                <a16:creationId xmlns:a16="http://schemas.microsoft.com/office/drawing/2014/main" id="{9F338661-DC9C-4474-AD66-F577C43B7628}"/>
              </a:ext>
            </a:extLst>
          </xdr:cNvPr>
          <xdr:cNvCxnSpPr/>
        </xdr:nvCxnSpPr>
        <xdr:spPr>
          <a:xfrm flipH="1">
            <a:off x="3222502" y="102578258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19" name="Straight Connector 1818">
            <a:extLst>
              <a:ext uri="{FF2B5EF4-FFF2-40B4-BE49-F238E27FC236}">
                <a16:creationId xmlns:a16="http://schemas.microsoft.com/office/drawing/2014/main" id="{1FAE8F03-D575-404D-A74E-B094770A7AD4}"/>
              </a:ext>
            </a:extLst>
          </xdr:cNvPr>
          <xdr:cNvCxnSpPr/>
        </xdr:nvCxnSpPr>
        <xdr:spPr>
          <a:xfrm flipH="1">
            <a:off x="4763409" y="102578254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20" name="Straight Connector 1819">
            <a:extLst>
              <a:ext uri="{FF2B5EF4-FFF2-40B4-BE49-F238E27FC236}">
                <a16:creationId xmlns:a16="http://schemas.microsoft.com/office/drawing/2014/main" id="{84381AD3-093A-4DAE-BDFE-5FD392949F3B}"/>
              </a:ext>
            </a:extLst>
          </xdr:cNvPr>
          <xdr:cNvCxnSpPr/>
        </xdr:nvCxnSpPr>
        <xdr:spPr>
          <a:xfrm>
            <a:off x="6974069" y="102538395"/>
            <a:ext cx="0" cy="9180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62" name="Straight Connector 1861">
            <a:extLst>
              <a:ext uri="{FF2B5EF4-FFF2-40B4-BE49-F238E27FC236}">
                <a16:creationId xmlns:a16="http://schemas.microsoft.com/office/drawing/2014/main" id="{2017AA50-4F3D-4318-8C80-8D4715F658A4}"/>
              </a:ext>
            </a:extLst>
          </xdr:cNvPr>
          <xdr:cNvCxnSpPr/>
        </xdr:nvCxnSpPr>
        <xdr:spPr>
          <a:xfrm flipH="1">
            <a:off x="6923500" y="102578251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3" name="Straight Connector 1882">
            <a:extLst>
              <a:ext uri="{FF2B5EF4-FFF2-40B4-BE49-F238E27FC236}">
                <a16:creationId xmlns:a16="http://schemas.microsoft.com/office/drawing/2014/main" id="{75703E17-D311-5F78-B87E-C39A1393B3F9}"/>
              </a:ext>
            </a:extLst>
          </xdr:cNvPr>
          <xdr:cNvCxnSpPr/>
        </xdr:nvCxnSpPr>
        <xdr:spPr>
          <a:xfrm>
            <a:off x="1534816" y="102897690"/>
            <a:ext cx="16876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1" name="Straight Connector 1910">
            <a:extLst>
              <a:ext uri="{FF2B5EF4-FFF2-40B4-BE49-F238E27FC236}">
                <a16:creationId xmlns:a16="http://schemas.microsoft.com/office/drawing/2014/main" id="{A8456A12-08CE-8340-10AA-B309910F1560}"/>
              </a:ext>
            </a:extLst>
          </xdr:cNvPr>
          <xdr:cNvCxnSpPr/>
        </xdr:nvCxnSpPr>
        <xdr:spPr>
          <a:xfrm flipH="1">
            <a:off x="576263" y="102897685"/>
            <a:ext cx="7568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1" name="Straight Connector 1920">
            <a:extLst>
              <a:ext uri="{FF2B5EF4-FFF2-40B4-BE49-F238E27FC236}">
                <a16:creationId xmlns:a16="http://schemas.microsoft.com/office/drawing/2014/main" id="{04D86119-E193-54EC-3D69-DBA007243CB4}"/>
              </a:ext>
            </a:extLst>
          </xdr:cNvPr>
          <xdr:cNvCxnSpPr/>
        </xdr:nvCxnSpPr>
        <xdr:spPr>
          <a:xfrm flipV="1">
            <a:off x="993695" y="102827738"/>
            <a:ext cx="0" cy="7543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8" name="Straight Connector 1927">
            <a:extLst>
              <a:ext uri="{FF2B5EF4-FFF2-40B4-BE49-F238E27FC236}">
                <a16:creationId xmlns:a16="http://schemas.microsoft.com/office/drawing/2014/main" id="{3E2F1256-240C-4F6C-B47C-0D78D1852D5D}"/>
              </a:ext>
            </a:extLst>
          </xdr:cNvPr>
          <xdr:cNvCxnSpPr/>
        </xdr:nvCxnSpPr>
        <xdr:spPr>
          <a:xfrm flipH="1">
            <a:off x="943118" y="102862604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3" name="Straight Connector 1932">
            <a:extLst>
              <a:ext uri="{FF2B5EF4-FFF2-40B4-BE49-F238E27FC236}">
                <a16:creationId xmlns:a16="http://schemas.microsoft.com/office/drawing/2014/main" id="{DC1DD374-F71C-4A9B-B078-75ABE096BF07}"/>
              </a:ext>
            </a:extLst>
          </xdr:cNvPr>
          <xdr:cNvCxnSpPr/>
        </xdr:nvCxnSpPr>
        <xdr:spPr>
          <a:xfrm flipV="1">
            <a:off x="663486" y="102827738"/>
            <a:ext cx="0" cy="75380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6" name="Straight Connector 1935">
            <a:extLst>
              <a:ext uri="{FF2B5EF4-FFF2-40B4-BE49-F238E27FC236}">
                <a16:creationId xmlns:a16="http://schemas.microsoft.com/office/drawing/2014/main" id="{FB0D974E-A0AD-405E-9115-0BDA88E0467A}"/>
              </a:ext>
            </a:extLst>
          </xdr:cNvPr>
          <xdr:cNvCxnSpPr/>
        </xdr:nvCxnSpPr>
        <xdr:spPr>
          <a:xfrm flipH="1">
            <a:off x="612911" y="102862604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7" name="Straight Connector 1936">
            <a:extLst>
              <a:ext uri="{FF2B5EF4-FFF2-40B4-BE49-F238E27FC236}">
                <a16:creationId xmlns:a16="http://schemas.microsoft.com/office/drawing/2014/main" id="{FB0B2F26-CB31-48F4-867D-0492C847FB5A}"/>
              </a:ext>
            </a:extLst>
          </xdr:cNvPr>
          <xdr:cNvCxnSpPr/>
        </xdr:nvCxnSpPr>
        <xdr:spPr>
          <a:xfrm flipH="1">
            <a:off x="901888" y="103645929"/>
            <a:ext cx="4540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39" name="Straight Connector 1938">
            <a:extLst>
              <a:ext uri="{FF2B5EF4-FFF2-40B4-BE49-F238E27FC236}">
                <a16:creationId xmlns:a16="http://schemas.microsoft.com/office/drawing/2014/main" id="{4FE9B9A1-C101-4BA4-8B9D-C70AD7A682EE}"/>
              </a:ext>
            </a:extLst>
          </xdr:cNvPr>
          <xdr:cNvCxnSpPr/>
        </xdr:nvCxnSpPr>
        <xdr:spPr>
          <a:xfrm flipH="1">
            <a:off x="938536" y="103601106"/>
            <a:ext cx="91804" cy="896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0" name="Straight Connector 1939">
            <a:extLst>
              <a:ext uri="{FF2B5EF4-FFF2-40B4-BE49-F238E27FC236}">
                <a16:creationId xmlns:a16="http://schemas.microsoft.com/office/drawing/2014/main" id="{80164A58-EF99-4B32-BA03-2DC28CE80984}"/>
              </a:ext>
            </a:extLst>
          </xdr:cNvPr>
          <xdr:cNvCxnSpPr/>
        </xdr:nvCxnSpPr>
        <xdr:spPr>
          <a:xfrm>
            <a:off x="1539393" y="103645930"/>
            <a:ext cx="16876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5" name="Straight Connector 1944">
            <a:extLst>
              <a:ext uri="{FF2B5EF4-FFF2-40B4-BE49-F238E27FC236}">
                <a16:creationId xmlns:a16="http://schemas.microsoft.com/office/drawing/2014/main" id="{DED41BD4-DD70-4FA7-ADB3-75551D5F56F7}"/>
              </a:ext>
            </a:extLst>
          </xdr:cNvPr>
          <xdr:cNvCxnSpPr/>
        </xdr:nvCxnSpPr>
        <xdr:spPr>
          <a:xfrm flipH="1">
            <a:off x="3328055" y="103645930"/>
            <a:ext cx="61899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0" name="Straight Connector 1949">
            <a:extLst>
              <a:ext uri="{FF2B5EF4-FFF2-40B4-BE49-F238E27FC236}">
                <a16:creationId xmlns:a16="http://schemas.microsoft.com/office/drawing/2014/main" id="{BC3487B0-CCC6-4399-99B7-0A3694B3B550}"/>
              </a:ext>
            </a:extLst>
          </xdr:cNvPr>
          <xdr:cNvCxnSpPr/>
        </xdr:nvCxnSpPr>
        <xdr:spPr>
          <a:xfrm flipH="1">
            <a:off x="906464" y="104234559"/>
            <a:ext cx="4540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2" name="Straight Connector 1951">
            <a:extLst>
              <a:ext uri="{FF2B5EF4-FFF2-40B4-BE49-F238E27FC236}">
                <a16:creationId xmlns:a16="http://schemas.microsoft.com/office/drawing/2014/main" id="{A8669FC3-5AC1-4CC5-B12C-EAE3F2E1677E}"/>
              </a:ext>
            </a:extLst>
          </xdr:cNvPr>
          <xdr:cNvCxnSpPr/>
        </xdr:nvCxnSpPr>
        <xdr:spPr>
          <a:xfrm flipH="1">
            <a:off x="943112" y="104189736"/>
            <a:ext cx="91804" cy="896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3" name="Straight Connector 1952">
            <a:extLst>
              <a:ext uri="{FF2B5EF4-FFF2-40B4-BE49-F238E27FC236}">
                <a16:creationId xmlns:a16="http://schemas.microsoft.com/office/drawing/2014/main" id="{305ED49A-6A45-420E-9A72-4A1DAC9300DC}"/>
              </a:ext>
            </a:extLst>
          </xdr:cNvPr>
          <xdr:cNvCxnSpPr/>
        </xdr:nvCxnSpPr>
        <xdr:spPr>
          <a:xfrm>
            <a:off x="1543968" y="104234560"/>
            <a:ext cx="16876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4" name="Straight Connector 1953">
            <a:extLst>
              <a:ext uri="{FF2B5EF4-FFF2-40B4-BE49-F238E27FC236}">
                <a16:creationId xmlns:a16="http://schemas.microsoft.com/office/drawing/2014/main" id="{CE29A6C4-937A-48E8-AF0B-E4C629D49D42}"/>
              </a:ext>
            </a:extLst>
          </xdr:cNvPr>
          <xdr:cNvCxnSpPr/>
        </xdr:nvCxnSpPr>
        <xdr:spPr>
          <a:xfrm flipH="1">
            <a:off x="3332630" y="104234560"/>
            <a:ext cx="618998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5" name="Straight Connector 1954">
            <a:extLst>
              <a:ext uri="{FF2B5EF4-FFF2-40B4-BE49-F238E27FC236}">
                <a16:creationId xmlns:a16="http://schemas.microsoft.com/office/drawing/2014/main" id="{C99E8CCF-C6FB-4275-810D-88FE22F1B353}"/>
              </a:ext>
            </a:extLst>
          </xdr:cNvPr>
          <xdr:cNvCxnSpPr/>
        </xdr:nvCxnSpPr>
        <xdr:spPr>
          <a:xfrm flipH="1">
            <a:off x="906448" y="105272133"/>
            <a:ext cx="4540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6" name="Straight Connector 1955">
            <a:extLst>
              <a:ext uri="{FF2B5EF4-FFF2-40B4-BE49-F238E27FC236}">
                <a16:creationId xmlns:a16="http://schemas.microsoft.com/office/drawing/2014/main" id="{4BA620D2-7594-4975-832D-74E3CA785DF0}"/>
              </a:ext>
            </a:extLst>
          </xdr:cNvPr>
          <xdr:cNvCxnSpPr/>
        </xdr:nvCxnSpPr>
        <xdr:spPr>
          <a:xfrm flipH="1">
            <a:off x="943096" y="105227310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7" name="Straight Connector 1956">
            <a:extLst>
              <a:ext uri="{FF2B5EF4-FFF2-40B4-BE49-F238E27FC236}">
                <a16:creationId xmlns:a16="http://schemas.microsoft.com/office/drawing/2014/main" id="{87E2E2CB-EB12-49F1-B149-9F500280BDD7}"/>
              </a:ext>
            </a:extLst>
          </xdr:cNvPr>
          <xdr:cNvCxnSpPr/>
        </xdr:nvCxnSpPr>
        <xdr:spPr>
          <a:xfrm>
            <a:off x="1543952" y="105272134"/>
            <a:ext cx="168768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4" name="Straight Connector 2093">
            <a:extLst>
              <a:ext uri="{FF2B5EF4-FFF2-40B4-BE49-F238E27FC236}">
                <a16:creationId xmlns:a16="http://schemas.microsoft.com/office/drawing/2014/main" id="{73DBB79B-BD74-4020-83F6-E6A57ECA2F7A}"/>
              </a:ext>
            </a:extLst>
          </xdr:cNvPr>
          <xdr:cNvCxnSpPr/>
        </xdr:nvCxnSpPr>
        <xdr:spPr>
          <a:xfrm flipH="1">
            <a:off x="3332614" y="105272134"/>
            <a:ext cx="167395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6" name="Straight Connector 2095">
            <a:extLst>
              <a:ext uri="{FF2B5EF4-FFF2-40B4-BE49-F238E27FC236}">
                <a16:creationId xmlns:a16="http://schemas.microsoft.com/office/drawing/2014/main" id="{7CFC1FC2-D991-4372-80E7-E9740744B3E6}"/>
              </a:ext>
            </a:extLst>
          </xdr:cNvPr>
          <xdr:cNvCxnSpPr/>
        </xdr:nvCxnSpPr>
        <xdr:spPr>
          <a:xfrm flipH="1">
            <a:off x="580843" y="106807240"/>
            <a:ext cx="7796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7" name="Straight Connector 2096">
            <a:extLst>
              <a:ext uri="{FF2B5EF4-FFF2-40B4-BE49-F238E27FC236}">
                <a16:creationId xmlns:a16="http://schemas.microsoft.com/office/drawing/2014/main" id="{293028CE-B6C8-4CB5-80D1-39FE043E4628}"/>
              </a:ext>
            </a:extLst>
          </xdr:cNvPr>
          <xdr:cNvCxnSpPr/>
        </xdr:nvCxnSpPr>
        <xdr:spPr>
          <a:xfrm flipH="1">
            <a:off x="943090" y="106768840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1" name="Straight Connector 2100">
            <a:extLst>
              <a:ext uri="{FF2B5EF4-FFF2-40B4-BE49-F238E27FC236}">
                <a16:creationId xmlns:a16="http://schemas.microsoft.com/office/drawing/2014/main" id="{F9BA43DC-F51C-47B0-B072-FB12ADF30706}"/>
              </a:ext>
            </a:extLst>
          </xdr:cNvPr>
          <xdr:cNvCxnSpPr/>
        </xdr:nvCxnSpPr>
        <xdr:spPr>
          <a:xfrm flipH="1">
            <a:off x="608301" y="106768838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3" name="Straight Connector 2102">
            <a:extLst>
              <a:ext uri="{FF2B5EF4-FFF2-40B4-BE49-F238E27FC236}">
                <a16:creationId xmlns:a16="http://schemas.microsoft.com/office/drawing/2014/main" id="{48EDD1AE-E6DC-447C-806F-792F3AA95A12}"/>
              </a:ext>
            </a:extLst>
          </xdr:cNvPr>
          <xdr:cNvCxnSpPr/>
        </xdr:nvCxnSpPr>
        <xdr:spPr>
          <a:xfrm flipH="1">
            <a:off x="585413" y="108584749"/>
            <a:ext cx="7796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5" name="Straight Connector 2104">
            <a:extLst>
              <a:ext uri="{FF2B5EF4-FFF2-40B4-BE49-F238E27FC236}">
                <a16:creationId xmlns:a16="http://schemas.microsoft.com/office/drawing/2014/main" id="{2182F0C2-A6E1-42AB-86B4-0CEDAB0E52C1}"/>
              </a:ext>
            </a:extLst>
          </xdr:cNvPr>
          <xdr:cNvCxnSpPr/>
        </xdr:nvCxnSpPr>
        <xdr:spPr>
          <a:xfrm flipH="1">
            <a:off x="947659" y="108539926"/>
            <a:ext cx="91804" cy="863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6" name="Straight Connector 2105">
            <a:extLst>
              <a:ext uri="{FF2B5EF4-FFF2-40B4-BE49-F238E27FC236}">
                <a16:creationId xmlns:a16="http://schemas.microsoft.com/office/drawing/2014/main" id="{1A7DEFC4-171E-4C29-861B-800E91C3B7B0}"/>
              </a:ext>
            </a:extLst>
          </xdr:cNvPr>
          <xdr:cNvCxnSpPr/>
        </xdr:nvCxnSpPr>
        <xdr:spPr>
          <a:xfrm flipH="1">
            <a:off x="612871" y="108539925"/>
            <a:ext cx="91804" cy="863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1" name="Straight Connector 2110">
            <a:extLst>
              <a:ext uri="{FF2B5EF4-FFF2-40B4-BE49-F238E27FC236}">
                <a16:creationId xmlns:a16="http://schemas.microsoft.com/office/drawing/2014/main" id="{2F751211-417B-4A95-A244-F08CDA2BB258}"/>
              </a:ext>
            </a:extLst>
          </xdr:cNvPr>
          <xdr:cNvCxnSpPr/>
        </xdr:nvCxnSpPr>
        <xdr:spPr>
          <a:xfrm flipH="1">
            <a:off x="915606" y="107691842"/>
            <a:ext cx="4678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3" name="Straight Connector 2112">
            <a:extLst>
              <a:ext uri="{FF2B5EF4-FFF2-40B4-BE49-F238E27FC236}">
                <a16:creationId xmlns:a16="http://schemas.microsoft.com/office/drawing/2014/main" id="{CC638BD3-17C8-4204-A14F-984782ACC3DC}"/>
              </a:ext>
            </a:extLst>
          </xdr:cNvPr>
          <xdr:cNvCxnSpPr/>
        </xdr:nvCxnSpPr>
        <xdr:spPr>
          <a:xfrm flipH="1">
            <a:off x="943064" y="107647018"/>
            <a:ext cx="91804" cy="896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2" name="Straight Connector 2121">
            <a:extLst>
              <a:ext uri="{FF2B5EF4-FFF2-40B4-BE49-F238E27FC236}">
                <a16:creationId xmlns:a16="http://schemas.microsoft.com/office/drawing/2014/main" id="{48E50378-E7EE-41CD-8656-D681FE6B5C51}"/>
              </a:ext>
            </a:extLst>
          </xdr:cNvPr>
          <xdr:cNvCxnSpPr/>
        </xdr:nvCxnSpPr>
        <xdr:spPr>
          <a:xfrm flipH="1">
            <a:off x="915610" y="109113608"/>
            <a:ext cx="16693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3" name="Straight Connector 2122">
            <a:extLst>
              <a:ext uri="{FF2B5EF4-FFF2-40B4-BE49-F238E27FC236}">
                <a16:creationId xmlns:a16="http://schemas.microsoft.com/office/drawing/2014/main" id="{91F68176-D8E4-44F9-A017-C6B9A02B1C1B}"/>
              </a:ext>
            </a:extLst>
          </xdr:cNvPr>
          <xdr:cNvCxnSpPr/>
        </xdr:nvCxnSpPr>
        <xdr:spPr>
          <a:xfrm flipH="1">
            <a:off x="943066" y="109068784"/>
            <a:ext cx="91804" cy="896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0" name="Straight Connector 2129">
            <a:extLst>
              <a:ext uri="{FF2B5EF4-FFF2-40B4-BE49-F238E27FC236}">
                <a16:creationId xmlns:a16="http://schemas.microsoft.com/office/drawing/2014/main" id="{AB617DC7-5930-4FD3-91C5-2C069538547F}"/>
              </a:ext>
            </a:extLst>
          </xdr:cNvPr>
          <xdr:cNvCxnSpPr/>
        </xdr:nvCxnSpPr>
        <xdr:spPr>
          <a:xfrm flipH="1">
            <a:off x="2740941" y="109113612"/>
            <a:ext cx="102726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2" name="Straight Connector 2131">
            <a:extLst>
              <a:ext uri="{FF2B5EF4-FFF2-40B4-BE49-F238E27FC236}">
                <a16:creationId xmlns:a16="http://schemas.microsoft.com/office/drawing/2014/main" id="{0D9690C8-9C53-4B81-8278-0106A7F01D59}"/>
              </a:ext>
            </a:extLst>
          </xdr:cNvPr>
          <xdr:cNvCxnSpPr/>
        </xdr:nvCxnSpPr>
        <xdr:spPr>
          <a:xfrm flipH="1">
            <a:off x="585385" y="110300832"/>
            <a:ext cx="202251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3" name="Straight Connector 2132">
            <a:extLst>
              <a:ext uri="{FF2B5EF4-FFF2-40B4-BE49-F238E27FC236}">
                <a16:creationId xmlns:a16="http://schemas.microsoft.com/office/drawing/2014/main" id="{18F837C3-9865-4B04-9EC1-9510F30C3328}"/>
              </a:ext>
            </a:extLst>
          </xdr:cNvPr>
          <xdr:cNvCxnSpPr/>
        </xdr:nvCxnSpPr>
        <xdr:spPr>
          <a:xfrm flipH="1">
            <a:off x="612842" y="110256008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4" name="Straight Connector 2133">
            <a:extLst>
              <a:ext uri="{FF2B5EF4-FFF2-40B4-BE49-F238E27FC236}">
                <a16:creationId xmlns:a16="http://schemas.microsoft.com/office/drawing/2014/main" id="{50469721-33F0-4FF2-B995-3ED2ABBF356A}"/>
              </a:ext>
            </a:extLst>
          </xdr:cNvPr>
          <xdr:cNvCxnSpPr/>
        </xdr:nvCxnSpPr>
        <xdr:spPr>
          <a:xfrm flipH="1">
            <a:off x="938468" y="110260990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9" name="Straight Connector 2138">
            <a:extLst>
              <a:ext uri="{FF2B5EF4-FFF2-40B4-BE49-F238E27FC236}">
                <a16:creationId xmlns:a16="http://schemas.microsoft.com/office/drawing/2014/main" id="{78A0F56F-E23F-72C2-29B0-CFA5EF577703}"/>
              </a:ext>
            </a:extLst>
          </xdr:cNvPr>
          <xdr:cNvCxnSpPr/>
        </xdr:nvCxnSpPr>
        <xdr:spPr>
          <a:xfrm>
            <a:off x="1410943" y="108624602"/>
            <a:ext cx="0" cy="44418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3" name="Straight Connector 2142">
            <a:extLst>
              <a:ext uri="{FF2B5EF4-FFF2-40B4-BE49-F238E27FC236}">
                <a16:creationId xmlns:a16="http://schemas.microsoft.com/office/drawing/2014/main" id="{43D4A800-D845-E54B-7916-49C4EDDC0F03}"/>
              </a:ext>
            </a:extLst>
          </xdr:cNvPr>
          <xdr:cNvCxnSpPr/>
        </xdr:nvCxnSpPr>
        <xdr:spPr>
          <a:xfrm>
            <a:off x="1410944" y="109178371"/>
            <a:ext cx="0" cy="9979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6" name="Straight Connector 2145">
            <a:extLst>
              <a:ext uri="{FF2B5EF4-FFF2-40B4-BE49-F238E27FC236}">
                <a16:creationId xmlns:a16="http://schemas.microsoft.com/office/drawing/2014/main" id="{E8FFA554-28E8-8464-AB19-2A22D92009FF}"/>
              </a:ext>
            </a:extLst>
          </xdr:cNvPr>
          <xdr:cNvCxnSpPr/>
        </xdr:nvCxnSpPr>
        <xdr:spPr>
          <a:xfrm>
            <a:off x="1410943" y="110355852"/>
            <a:ext cx="0" cy="4439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8" name="Straight Connector 2147">
            <a:extLst>
              <a:ext uri="{FF2B5EF4-FFF2-40B4-BE49-F238E27FC236}">
                <a16:creationId xmlns:a16="http://schemas.microsoft.com/office/drawing/2014/main" id="{ED97EB0A-12F9-9F54-B1C7-0239D077D27F}"/>
              </a:ext>
            </a:extLst>
          </xdr:cNvPr>
          <xdr:cNvCxnSpPr/>
        </xdr:nvCxnSpPr>
        <xdr:spPr>
          <a:xfrm>
            <a:off x="1328482" y="110721553"/>
            <a:ext cx="664995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0" name="Straight Connector 2149">
            <a:extLst>
              <a:ext uri="{FF2B5EF4-FFF2-40B4-BE49-F238E27FC236}">
                <a16:creationId xmlns:a16="http://schemas.microsoft.com/office/drawing/2014/main" id="{D085CB86-1253-470F-84D8-1014E9B2EC27}"/>
              </a:ext>
            </a:extLst>
          </xdr:cNvPr>
          <xdr:cNvCxnSpPr/>
        </xdr:nvCxnSpPr>
        <xdr:spPr>
          <a:xfrm flipH="1">
            <a:off x="1369642" y="110680048"/>
            <a:ext cx="82461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1" name="Straight Connector 2150">
            <a:extLst>
              <a:ext uri="{FF2B5EF4-FFF2-40B4-BE49-F238E27FC236}">
                <a16:creationId xmlns:a16="http://schemas.microsoft.com/office/drawing/2014/main" id="{247310EC-460B-4931-A4F4-5333A6114143}"/>
              </a:ext>
            </a:extLst>
          </xdr:cNvPr>
          <xdr:cNvCxnSpPr/>
        </xdr:nvCxnSpPr>
        <xdr:spPr>
          <a:xfrm>
            <a:off x="2649311" y="110355854"/>
            <a:ext cx="0" cy="7183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2" name="Straight Connector 2151">
            <a:extLst>
              <a:ext uri="{FF2B5EF4-FFF2-40B4-BE49-F238E27FC236}">
                <a16:creationId xmlns:a16="http://schemas.microsoft.com/office/drawing/2014/main" id="{B5EB2E67-056D-48CF-9BAC-2B9C31BE33D9}"/>
              </a:ext>
            </a:extLst>
          </xdr:cNvPr>
          <xdr:cNvCxnSpPr/>
        </xdr:nvCxnSpPr>
        <xdr:spPr>
          <a:xfrm flipH="1">
            <a:off x="2598667" y="110680050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5" name="Straight Connector 2154">
            <a:extLst>
              <a:ext uri="{FF2B5EF4-FFF2-40B4-BE49-F238E27FC236}">
                <a16:creationId xmlns:a16="http://schemas.microsoft.com/office/drawing/2014/main" id="{217E2398-47FB-32E7-C386-41955B4ED1C1}"/>
              </a:ext>
            </a:extLst>
          </xdr:cNvPr>
          <xdr:cNvCxnSpPr/>
        </xdr:nvCxnSpPr>
        <xdr:spPr>
          <a:xfrm>
            <a:off x="2562087" y="111000927"/>
            <a:ext cx="54071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6" name="Straight Connector 2155">
            <a:extLst>
              <a:ext uri="{FF2B5EF4-FFF2-40B4-BE49-F238E27FC236}">
                <a16:creationId xmlns:a16="http://schemas.microsoft.com/office/drawing/2014/main" id="{F25EF410-A0A9-4518-9C14-52AC43E44767}"/>
              </a:ext>
            </a:extLst>
          </xdr:cNvPr>
          <xdr:cNvCxnSpPr/>
        </xdr:nvCxnSpPr>
        <xdr:spPr>
          <a:xfrm flipH="1">
            <a:off x="2594085" y="110964404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8" name="Straight Connector 2157">
            <a:extLst>
              <a:ext uri="{FF2B5EF4-FFF2-40B4-BE49-F238E27FC236}">
                <a16:creationId xmlns:a16="http://schemas.microsoft.com/office/drawing/2014/main" id="{175407DF-2501-4ADC-B3DA-9F34CD226E16}"/>
              </a:ext>
            </a:extLst>
          </xdr:cNvPr>
          <xdr:cNvCxnSpPr/>
        </xdr:nvCxnSpPr>
        <xdr:spPr>
          <a:xfrm>
            <a:off x="5121285" y="110355860"/>
            <a:ext cx="0" cy="7183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9" name="Straight Connector 2158">
            <a:extLst>
              <a:ext uri="{FF2B5EF4-FFF2-40B4-BE49-F238E27FC236}">
                <a16:creationId xmlns:a16="http://schemas.microsoft.com/office/drawing/2014/main" id="{677289BD-C34D-42C7-B1BC-D7140F12EC86}"/>
              </a:ext>
            </a:extLst>
          </xdr:cNvPr>
          <xdr:cNvCxnSpPr/>
        </xdr:nvCxnSpPr>
        <xdr:spPr>
          <a:xfrm flipH="1">
            <a:off x="5070641" y="110680056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0" name="Straight Connector 2159">
            <a:extLst>
              <a:ext uri="{FF2B5EF4-FFF2-40B4-BE49-F238E27FC236}">
                <a16:creationId xmlns:a16="http://schemas.microsoft.com/office/drawing/2014/main" id="{8B7E418A-4711-44AC-A3ED-AB0088834AE9}"/>
              </a:ext>
            </a:extLst>
          </xdr:cNvPr>
          <xdr:cNvCxnSpPr/>
        </xdr:nvCxnSpPr>
        <xdr:spPr>
          <a:xfrm flipH="1">
            <a:off x="5066059" y="110964411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1" name="Straight Connector 2160">
            <a:extLst>
              <a:ext uri="{FF2B5EF4-FFF2-40B4-BE49-F238E27FC236}">
                <a16:creationId xmlns:a16="http://schemas.microsoft.com/office/drawing/2014/main" id="{87865420-E8E9-4C02-AAF4-F02ED7AEF8BD}"/>
              </a:ext>
            </a:extLst>
          </xdr:cNvPr>
          <xdr:cNvCxnSpPr/>
        </xdr:nvCxnSpPr>
        <xdr:spPr>
          <a:xfrm>
            <a:off x="3882916" y="110330941"/>
            <a:ext cx="0" cy="4639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2" name="Straight Connector 2161">
            <a:extLst>
              <a:ext uri="{FF2B5EF4-FFF2-40B4-BE49-F238E27FC236}">
                <a16:creationId xmlns:a16="http://schemas.microsoft.com/office/drawing/2014/main" id="{18CBD188-F2D4-42F8-B30E-79FBA81A452A}"/>
              </a:ext>
            </a:extLst>
          </xdr:cNvPr>
          <xdr:cNvCxnSpPr/>
        </xdr:nvCxnSpPr>
        <xdr:spPr>
          <a:xfrm flipH="1">
            <a:off x="3837033" y="110685046"/>
            <a:ext cx="82461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6" name="Straight Connector 2165">
            <a:extLst>
              <a:ext uri="{FF2B5EF4-FFF2-40B4-BE49-F238E27FC236}">
                <a16:creationId xmlns:a16="http://schemas.microsoft.com/office/drawing/2014/main" id="{3B653E73-AEC9-47AA-B2D8-C784C18A4C4E}"/>
              </a:ext>
            </a:extLst>
          </xdr:cNvPr>
          <xdr:cNvCxnSpPr/>
        </xdr:nvCxnSpPr>
        <xdr:spPr>
          <a:xfrm>
            <a:off x="7895797" y="109452757"/>
            <a:ext cx="0" cy="162146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7" name="Straight Connector 2166">
            <a:extLst>
              <a:ext uri="{FF2B5EF4-FFF2-40B4-BE49-F238E27FC236}">
                <a16:creationId xmlns:a16="http://schemas.microsoft.com/office/drawing/2014/main" id="{EE6BDE2D-6D00-4B88-9933-444F28801C3C}"/>
              </a:ext>
            </a:extLst>
          </xdr:cNvPr>
          <xdr:cNvCxnSpPr/>
        </xdr:nvCxnSpPr>
        <xdr:spPr>
          <a:xfrm flipH="1">
            <a:off x="7854496" y="110680068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8" name="Straight Connector 2167">
            <a:extLst>
              <a:ext uri="{FF2B5EF4-FFF2-40B4-BE49-F238E27FC236}">
                <a16:creationId xmlns:a16="http://schemas.microsoft.com/office/drawing/2014/main" id="{40E84225-36D4-4392-BACF-FE301A86E617}"/>
              </a:ext>
            </a:extLst>
          </xdr:cNvPr>
          <xdr:cNvCxnSpPr/>
        </xdr:nvCxnSpPr>
        <xdr:spPr>
          <a:xfrm flipH="1">
            <a:off x="7849914" y="110964422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2" name="Straight Connector 2171">
            <a:extLst>
              <a:ext uri="{FF2B5EF4-FFF2-40B4-BE49-F238E27FC236}">
                <a16:creationId xmlns:a16="http://schemas.microsoft.com/office/drawing/2014/main" id="{E33B5017-3A5C-4F93-BB5B-EC580F0193BC}"/>
              </a:ext>
            </a:extLst>
          </xdr:cNvPr>
          <xdr:cNvCxnSpPr/>
        </xdr:nvCxnSpPr>
        <xdr:spPr>
          <a:xfrm>
            <a:off x="6974073" y="109464379"/>
            <a:ext cx="0" cy="13304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3" name="Straight Connector 2172">
            <a:extLst>
              <a:ext uri="{FF2B5EF4-FFF2-40B4-BE49-F238E27FC236}">
                <a16:creationId xmlns:a16="http://schemas.microsoft.com/office/drawing/2014/main" id="{BCAB07EE-824B-4A08-9DF0-04228EA2825A}"/>
              </a:ext>
            </a:extLst>
          </xdr:cNvPr>
          <xdr:cNvCxnSpPr/>
        </xdr:nvCxnSpPr>
        <xdr:spPr>
          <a:xfrm flipH="1">
            <a:off x="6918847" y="110685056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6" name="Straight Connector 2175">
            <a:extLst>
              <a:ext uri="{FF2B5EF4-FFF2-40B4-BE49-F238E27FC236}">
                <a16:creationId xmlns:a16="http://schemas.microsoft.com/office/drawing/2014/main" id="{6608FC38-D285-B1C6-63E6-97365DEF804B}"/>
              </a:ext>
            </a:extLst>
          </xdr:cNvPr>
          <xdr:cNvCxnSpPr/>
        </xdr:nvCxnSpPr>
        <xdr:spPr>
          <a:xfrm>
            <a:off x="6974074" y="108609658"/>
            <a:ext cx="0" cy="75344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7" name="Straight Connector 2176">
            <a:extLst>
              <a:ext uri="{FF2B5EF4-FFF2-40B4-BE49-F238E27FC236}">
                <a16:creationId xmlns:a16="http://schemas.microsoft.com/office/drawing/2014/main" id="{B1909A55-2C6A-47BB-A475-695B13F9FB23}"/>
              </a:ext>
            </a:extLst>
          </xdr:cNvPr>
          <xdr:cNvCxnSpPr/>
        </xdr:nvCxnSpPr>
        <xdr:spPr>
          <a:xfrm>
            <a:off x="6038426" y="109464380"/>
            <a:ext cx="0" cy="13304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8" name="Straight Connector 2177">
            <a:extLst>
              <a:ext uri="{FF2B5EF4-FFF2-40B4-BE49-F238E27FC236}">
                <a16:creationId xmlns:a16="http://schemas.microsoft.com/office/drawing/2014/main" id="{790A6068-8EB8-49D2-BBCF-71C5F500209C}"/>
              </a:ext>
            </a:extLst>
          </xdr:cNvPr>
          <xdr:cNvCxnSpPr/>
        </xdr:nvCxnSpPr>
        <xdr:spPr>
          <a:xfrm flipH="1">
            <a:off x="5992543" y="110685057"/>
            <a:ext cx="82461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9" name="Straight Connector 2178">
            <a:extLst>
              <a:ext uri="{FF2B5EF4-FFF2-40B4-BE49-F238E27FC236}">
                <a16:creationId xmlns:a16="http://schemas.microsoft.com/office/drawing/2014/main" id="{B2326635-D0C0-4E55-9F42-72486FDDAD64}"/>
              </a:ext>
            </a:extLst>
          </xdr:cNvPr>
          <xdr:cNvCxnSpPr/>
        </xdr:nvCxnSpPr>
        <xdr:spPr>
          <a:xfrm>
            <a:off x="6038427" y="108609660"/>
            <a:ext cx="0" cy="75344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2" name="Straight Connector 2181">
            <a:extLst>
              <a:ext uri="{FF2B5EF4-FFF2-40B4-BE49-F238E27FC236}">
                <a16:creationId xmlns:a16="http://schemas.microsoft.com/office/drawing/2014/main" id="{CC6538CD-6A40-7676-F069-261260977848}"/>
              </a:ext>
            </a:extLst>
          </xdr:cNvPr>
          <xdr:cNvCxnSpPr/>
        </xdr:nvCxnSpPr>
        <xdr:spPr>
          <a:xfrm>
            <a:off x="4859799" y="102897692"/>
            <a:ext cx="20133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5" name="Straight Connector 2184">
            <a:extLst>
              <a:ext uri="{FF2B5EF4-FFF2-40B4-BE49-F238E27FC236}">
                <a16:creationId xmlns:a16="http://schemas.microsoft.com/office/drawing/2014/main" id="{3CC2F55F-A691-7323-9A63-3044AA48B337}"/>
              </a:ext>
            </a:extLst>
          </xdr:cNvPr>
          <xdr:cNvCxnSpPr/>
        </xdr:nvCxnSpPr>
        <xdr:spPr>
          <a:xfrm>
            <a:off x="7019891" y="102897693"/>
            <a:ext cx="14813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7" name="Straight Connector 2186">
            <a:extLst>
              <a:ext uri="{FF2B5EF4-FFF2-40B4-BE49-F238E27FC236}">
                <a16:creationId xmlns:a16="http://schemas.microsoft.com/office/drawing/2014/main" id="{E935103A-0C4F-682C-2BE3-6C92A89669F6}"/>
              </a:ext>
            </a:extLst>
          </xdr:cNvPr>
          <xdr:cNvCxnSpPr/>
        </xdr:nvCxnSpPr>
        <xdr:spPr>
          <a:xfrm>
            <a:off x="8423363" y="102812797"/>
            <a:ext cx="0" cy="75629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0" name="Straight Connector 2189">
            <a:extLst>
              <a:ext uri="{FF2B5EF4-FFF2-40B4-BE49-F238E27FC236}">
                <a16:creationId xmlns:a16="http://schemas.microsoft.com/office/drawing/2014/main" id="{974AE449-C7C0-487F-8A67-CDFF483B4155}"/>
              </a:ext>
            </a:extLst>
          </xdr:cNvPr>
          <xdr:cNvCxnSpPr/>
        </xdr:nvCxnSpPr>
        <xdr:spPr>
          <a:xfrm flipH="1">
            <a:off x="8368208" y="102867587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1" name="Straight Connector 2190">
            <a:extLst>
              <a:ext uri="{FF2B5EF4-FFF2-40B4-BE49-F238E27FC236}">
                <a16:creationId xmlns:a16="http://schemas.microsoft.com/office/drawing/2014/main" id="{B7F46F7A-8826-4F39-820E-31D77FE09EF6}"/>
              </a:ext>
            </a:extLst>
          </xdr:cNvPr>
          <xdr:cNvCxnSpPr/>
        </xdr:nvCxnSpPr>
        <xdr:spPr>
          <a:xfrm>
            <a:off x="7019895" y="103491304"/>
            <a:ext cx="14767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2" name="Straight Connector 2191">
            <a:extLst>
              <a:ext uri="{FF2B5EF4-FFF2-40B4-BE49-F238E27FC236}">
                <a16:creationId xmlns:a16="http://schemas.microsoft.com/office/drawing/2014/main" id="{3C68736F-80D7-4B9D-83DD-0711F7FCABB1}"/>
              </a:ext>
            </a:extLst>
          </xdr:cNvPr>
          <xdr:cNvCxnSpPr/>
        </xdr:nvCxnSpPr>
        <xdr:spPr>
          <a:xfrm flipH="1">
            <a:off x="8368212" y="103454702"/>
            <a:ext cx="91804" cy="864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6" name="Straight Connector 2195">
            <a:extLst>
              <a:ext uri="{FF2B5EF4-FFF2-40B4-BE49-F238E27FC236}">
                <a16:creationId xmlns:a16="http://schemas.microsoft.com/office/drawing/2014/main" id="{CDEDD4E8-9B4D-6859-22D7-036F14C856ED}"/>
              </a:ext>
            </a:extLst>
          </xdr:cNvPr>
          <xdr:cNvCxnSpPr/>
        </xdr:nvCxnSpPr>
        <xdr:spPr>
          <a:xfrm>
            <a:off x="7946372" y="107641818"/>
            <a:ext cx="8896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0" name="Straight Connector 2199">
            <a:extLst>
              <a:ext uri="{FF2B5EF4-FFF2-40B4-BE49-F238E27FC236}">
                <a16:creationId xmlns:a16="http://schemas.microsoft.com/office/drawing/2014/main" id="{5D438E57-4B6D-41FE-9B41-0D5F50F53DAB}"/>
              </a:ext>
            </a:extLst>
          </xdr:cNvPr>
          <xdr:cNvCxnSpPr/>
        </xdr:nvCxnSpPr>
        <xdr:spPr>
          <a:xfrm flipH="1">
            <a:off x="8372783" y="107596989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4" name="Straight Connector 2203">
            <a:extLst>
              <a:ext uri="{FF2B5EF4-FFF2-40B4-BE49-F238E27FC236}">
                <a16:creationId xmlns:a16="http://schemas.microsoft.com/office/drawing/2014/main" id="{A351494B-112A-DEAE-0731-BDDA63B32309}"/>
              </a:ext>
            </a:extLst>
          </xdr:cNvPr>
          <xdr:cNvCxnSpPr/>
        </xdr:nvCxnSpPr>
        <xdr:spPr>
          <a:xfrm>
            <a:off x="8753564" y="107567104"/>
            <a:ext cx="0" cy="19207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6" name="Straight Connector 2205">
            <a:extLst>
              <a:ext uri="{FF2B5EF4-FFF2-40B4-BE49-F238E27FC236}">
                <a16:creationId xmlns:a16="http://schemas.microsoft.com/office/drawing/2014/main" id="{324122F0-DED1-4703-A103-26117D57B0B4}"/>
              </a:ext>
            </a:extLst>
          </xdr:cNvPr>
          <xdr:cNvCxnSpPr/>
        </xdr:nvCxnSpPr>
        <xdr:spPr>
          <a:xfrm flipH="1">
            <a:off x="8702991" y="107596988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7" name="Straight Connector 2206">
            <a:extLst>
              <a:ext uri="{FF2B5EF4-FFF2-40B4-BE49-F238E27FC236}">
                <a16:creationId xmlns:a16="http://schemas.microsoft.com/office/drawing/2014/main" id="{86C29384-E99B-4B1D-9DE3-D28078DA72E5}"/>
              </a:ext>
            </a:extLst>
          </xdr:cNvPr>
          <xdr:cNvCxnSpPr/>
        </xdr:nvCxnSpPr>
        <xdr:spPr>
          <a:xfrm>
            <a:off x="7946383" y="109412908"/>
            <a:ext cx="8896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8" name="Straight Connector 2207">
            <a:extLst>
              <a:ext uri="{FF2B5EF4-FFF2-40B4-BE49-F238E27FC236}">
                <a16:creationId xmlns:a16="http://schemas.microsoft.com/office/drawing/2014/main" id="{62648A4B-46D1-4B2D-851C-487B456799E4}"/>
              </a:ext>
            </a:extLst>
          </xdr:cNvPr>
          <xdr:cNvCxnSpPr/>
        </xdr:nvCxnSpPr>
        <xdr:spPr>
          <a:xfrm flipH="1">
            <a:off x="8372794" y="109368080"/>
            <a:ext cx="91804" cy="896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9" name="Straight Connector 2208">
            <a:extLst>
              <a:ext uri="{FF2B5EF4-FFF2-40B4-BE49-F238E27FC236}">
                <a16:creationId xmlns:a16="http://schemas.microsoft.com/office/drawing/2014/main" id="{2FBBA33F-CA58-4A6A-98CC-C49E9BA4EA2E}"/>
              </a:ext>
            </a:extLst>
          </xdr:cNvPr>
          <xdr:cNvCxnSpPr/>
        </xdr:nvCxnSpPr>
        <xdr:spPr>
          <a:xfrm flipH="1">
            <a:off x="8703001" y="109368079"/>
            <a:ext cx="91804" cy="896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0" name="Straight Connector 2209">
            <a:extLst>
              <a:ext uri="{FF2B5EF4-FFF2-40B4-BE49-F238E27FC236}">
                <a16:creationId xmlns:a16="http://schemas.microsoft.com/office/drawing/2014/main" id="{EBCA92F0-CDD6-4050-A8BE-47C5D2043DB4}"/>
              </a:ext>
            </a:extLst>
          </xdr:cNvPr>
          <xdr:cNvCxnSpPr/>
        </xdr:nvCxnSpPr>
        <xdr:spPr>
          <a:xfrm>
            <a:off x="7950952" y="108519999"/>
            <a:ext cx="5548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1" name="Straight Connector 2210">
            <a:extLst>
              <a:ext uri="{FF2B5EF4-FFF2-40B4-BE49-F238E27FC236}">
                <a16:creationId xmlns:a16="http://schemas.microsoft.com/office/drawing/2014/main" id="{38E0B736-49ED-4C25-B684-72220EF95FED}"/>
              </a:ext>
            </a:extLst>
          </xdr:cNvPr>
          <xdr:cNvCxnSpPr/>
        </xdr:nvCxnSpPr>
        <xdr:spPr>
          <a:xfrm flipH="1">
            <a:off x="8372805" y="108484913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4" name="Straight Connector 2213">
            <a:extLst>
              <a:ext uri="{FF2B5EF4-FFF2-40B4-BE49-F238E27FC236}">
                <a16:creationId xmlns:a16="http://schemas.microsoft.com/office/drawing/2014/main" id="{D8E04CA1-55F5-47EC-B6CC-AD1E87F7279B}"/>
              </a:ext>
            </a:extLst>
          </xdr:cNvPr>
          <xdr:cNvCxnSpPr/>
        </xdr:nvCxnSpPr>
        <xdr:spPr>
          <a:xfrm>
            <a:off x="7964695" y="110300833"/>
            <a:ext cx="54114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5" name="Straight Connector 2214">
            <a:extLst>
              <a:ext uri="{FF2B5EF4-FFF2-40B4-BE49-F238E27FC236}">
                <a16:creationId xmlns:a16="http://schemas.microsoft.com/office/drawing/2014/main" id="{D6A833CB-C253-44CC-A8DC-95F40EEE49EA}"/>
              </a:ext>
            </a:extLst>
          </xdr:cNvPr>
          <xdr:cNvCxnSpPr/>
        </xdr:nvCxnSpPr>
        <xdr:spPr>
          <a:xfrm flipH="1">
            <a:off x="8372807" y="110256003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9" name="Straight Connector 2218">
            <a:extLst>
              <a:ext uri="{FF2B5EF4-FFF2-40B4-BE49-F238E27FC236}">
                <a16:creationId xmlns:a16="http://schemas.microsoft.com/office/drawing/2014/main" id="{6F024125-34FB-6847-7478-0A837066AF46}"/>
              </a:ext>
            </a:extLst>
          </xdr:cNvPr>
          <xdr:cNvCxnSpPr/>
        </xdr:nvCxnSpPr>
        <xdr:spPr>
          <a:xfrm>
            <a:off x="5162521" y="110300837"/>
            <a:ext cx="7888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0" name="Straight Connector 2219">
            <a:extLst>
              <a:ext uri="{FF2B5EF4-FFF2-40B4-BE49-F238E27FC236}">
                <a16:creationId xmlns:a16="http://schemas.microsoft.com/office/drawing/2014/main" id="{31F03C8F-DE08-4C2B-BE51-CF9FD4E30DE0}"/>
              </a:ext>
            </a:extLst>
          </xdr:cNvPr>
          <xdr:cNvCxnSpPr/>
        </xdr:nvCxnSpPr>
        <xdr:spPr>
          <a:xfrm>
            <a:off x="6088834" y="110300839"/>
            <a:ext cx="7888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21" name="Straight Connector 2220">
            <a:extLst>
              <a:ext uri="{FF2B5EF4-FFF2-40B4-BE49-F238E27FC236}">
                <a16:creationId xmlns:a16="http://schemas.microsoft.com/office/drawing/2014/main" id="{154CD7A3-0C62-4BD4-ABB5-8290FD67CD5E}"/>
              </a:ext>
            </a:extLst>
          </xdr:cNvPr>
          <xdr:cNvCxnSpPr/>
        </xdr:nvCxnSpPr>
        <xdr:spPr>
          <a:xfrm>
            <a:off x="7024487" y="110300839"/>
            <a:ext cx="7888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222" name="Group 2221">
            <a:extLst>
              <a:ext uri="{FF2B5EF4-FFF2-40B4-BE49-F238E27FC236}">
                <a16:creationId xmlns:a16="http://schemas.microsoft.com/office/drawing/2014/main" id="{8E3C1D88-4D3B-4D92-8600-AC536DAFA001}"/>
              </a:ext>
            </a:extLst>
          </xdr:cNvPr>
          <xdr:cNvGrpSpPr/>
        </xdr:nvGrpSpPr>
        <xdr:grpSpPr>
          <a:xfrm>
            <a:off x="7065698" y="107222760"/>
            <a:ext cx="230748" cy="203583"/>
            <a:chOff x="10263188" y="252188663"/>
            <a:chExt cx="214312" cy="214312"/>
          </a:xfrm>
        </xdr:grpSpPr>
        <xdr:sp macro="" textlink="">
          <xdr:nvSpPr>
            <xdr:cNvPr id="2223" name="Oval 2222">
              <a:extLst>
                <a:ext uri="{FF2B5EF4-FFF2-40B4-BE49-F238E27FC236}">
                  <a16:creationId xmlns:a16="http://schemas.microsoft.com/office/drawing/2014/main" id="{C91A1D46-F5AA-62FD-1660-4576A4E1804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24" name="Straight Connector 2223">
              <a:extLst>
                <a:ext uri="{FF2B5EF4-FFF2-40B4-BE49-F238E27FC236}">
                  <a16:creationId xmlns:a16="http://schemas.microsoft.com/office/drawing/2014/main" id="{132741C7-A9E9-F971-9498-B8EFCE64C6E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25" name="Straight Connector 2224">
              <a:extLst>
                <a:ext uri="{FF2B5EF4-FFF2-40B4-BE49-F238E27FC236}">
                  <a16:creationId xmlns:a16="http://schemas.microsoft.com/office/drawing/2014/main" id="{9020FC6D-602A-C13E-A170-21871ADEED4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26" name="Group 2225">
            <a:extLst>
              <a:ext uri="{FF2B5EF4-FFF2-40B4-BE49-F238E27FC236}">
                <a16:creationId xmlns:a16="http://schemas.microsoft.com/office/drawing/2014/main" id="{F023010A-C943-4850-B5E9-FEB6E2F35F29}"/>
              </a:ext>
            </a:extLst>
          </xdr:cNvPr>
          <xdr:cNvGrpSpPr/>
        </xdr:nvGrpSpPr>
        <xdr:grpSpPr>
          <a:xfrm>
            <a:off x="2919782" y="106324871"/>
            <a:ext cx="230748" cy="203583"/>
            <a:chOff x="10263188" y="252188663"/>
            <a:chExt cx="214312" cy="214312"/>
          </a:xfrm>
        </xdr:grpSpPr>
        <xdr:sp macro="" textlink="">
          <xdr:nvSpPr>
            <xdr:cNvPr id="2227" name="Oval 2226">
              <a:extLst>
                <a:ext uri="{FF2B5EF4-FFF2-40B4-BE49-F238E27FC236}">
                  <a16:creationId xmlns:a16="http://schemas.microsoft.com/office/drawing/2014/main" id="{368CD9E1-386E-8C19-4644-26E548653F4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28" name="Straight Connector 2227">
              <a:extLst>
                <a:ext uri="{FF2B5EF4-FFF2-40B4-BE49-F238E27FC236}">
                  <a16:creationId xmlns:a16="http://schemas.microsoft.com/office/drawing/2014/main" id="{7A647EE5-6E23-3304-BDD2-9316647747E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29" name="Straight Connector 2228">
              <a:extLst>
                <a:ext uri="{FF2B5EF4-FFF2-40B4-BE49-F238E27FC236}">
                  <a16:creationId xmlns:a16="http://schemas.microsoft.com/office/drawing/2014/main" id="{D1B9241E-9917-B844-41A4-2D6C5BC7EDD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30" name="Group 2229">
            <a:extLst>
              <a:ext uri="{FF2B5EF4-FFF2-40B4-BE49-F238E27FC236}">
                <a16:creationId xmlns:a16="http://schemas.microsoft.com/office/drawing/2014/main" id="{30DAA6BA-4904-4ACE-BA7D-1126EDF69224}"/>
              </a:ext>
            </a:extLst>
          </xdr:cNvPr>
          <xdr:cNvGrpSpPr/>
        </xdr:nvGrpSpPr>
        <xdr:grpSpPr>
          <a:xfrm>
            <a:off x="4873538" y="102623298"/>
            <a:ext cx="221405" cy="213326"/>
            <a:chOff x="10263188" y="252188663"/>
            <a:chExt cx="214312" cy="214312"/>
          </a:xfrm>
        </xdr:grpSpPr>
        <xdr:sp macro="" textlink="">
          <xdr:nvSpPr>
            <xdr:cNvPr id="2231" name="Oval 2230">
              <a:extLst>
                <a:ext uri="{FF2B5EF4-FFF2-40B4-BE49-F238E27FC236}">
                  <a16:creationId xmlns:a16="http://schemas.microsoft.com/office/drawing/2014/main" id="{D293AF48-26F7-3D1D-3BE1-529CCC86480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32" name="Straight Connector 2231">
              <a:extLst>
                <a:ext uri="{FF2B5EF4-FFF2-40B4-BE49-F238E27FC236}">
                  <a16:creationId xmlns:a16="http://schemas.microsoft.com/office/drawing/2014/main" id="{9CB0C099-8E30-C6BF-AC3A-B7F8AC4F0E9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33" name="Straight Connector 2232">
              <a:extLst>
                <a:ext uri="{FF2B5EF4-FFF2-40B4-BE49-F238E27FC236}">
                  <a16:creationId xmlns:a16="http://schemas.microsoft.com/office/drawing/2014/main" id="{2C73F859-8AF7-BB3A-1D7D-6480DF2BFAF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34" name="Group 2233">
            <a:extLst>
              <a:ext uri="{FF2B5EF4-FFF2-40B4-BE49-F238E27FC236}">
                <a16:creationId xmlns:a16="http://schemas.microsoft.com/office/drawing/2014/main" id="{99A1F70F-57C8-49EF-97B9-221893E732CC}"/>
              </a:ext>
            </a:extLst>
          </xdr:cNvPr>
          <xdr:cNvGrpSpPr/>
        </xdr:nvGrpSpPr>
        <xdr:grpSpPr>
          <a:xfrm>
            <a:off x="2956432" y="102573270"/>
            <a:ext cx="230748" cy="203583"/>
            <a:chOff x="10263188" y="252188663"/>
            <a:chExt cx="214312" cy="214312"/>
          </a:xfrm>
        </xdr:grpSpPr>
        <xdr:sp macro="" textlink="">
          <xdr:nvSpPr>
            <xdr:cNvPr id="2235" name="Oval 2234">
              <a:extLst>
                <a:ext uri="{FF2B5EF4-FFF2-40B4-BE49-F238E27FC236}">
                  <a16:creationId xmlns:a16="http://schemas.microsoft.com/office/drawing/2014/main" id="{F283A7A9-EE2A-02BB-50DB-3F9575A3F55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36" name="Straight Connector 2235">
              <a:extLst>
                <a:ext uri="{FF2B5EF4-FFF2-40B4-BE49-F238E27FC236}">
                  <a16:creationId xmlns:a16="http://schemas.microsoft.com/office/drawing/2014/main" id="{6EEFCDF4-EB71-7846-F50E-10D85DBB99F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37" name="Straight Connector 2236">
              <a:extLst>
                <a:ext uri="{FF2B5EF4-FFF2-40B4-BE49-F238E27FC236}">
                  <a16:creationId xmlns:a16="http://schemas.microsoft.com/office/drawing/2014/main" id="{92A244B2-90A3-5037-48E5-868A67AEB0E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38" name="Group 2237">
            <a:extLst>
              <a:ext uri="{FF2B5EF4-FFF2-40B4-BE49-F238E27FC236}">
                <a16:creationId xmlns:a16="http://schemas.microsoft.com/office/drawing/2014/main" id="{FA4BE419-12B2-45B9-B176-7F96E2B8C7F7}"/>
              </a:ext>
            </a:extLst>
          </xdr:cNvPr>
          <xdr:cNvGrpSpPr/>
        </xdr:nvGrpSpPr>
        <xdr:grpSpPr>
          <a:xfrm>
            <a:off x="7047373" y="103092167"/>
            <a:ext cx="230748" cy="213326"/>
            <a:chOff x="10263188" y="252188663"/>
            <a:chExt cx="214312" cy="214312"/>
          </a:xfrm>
        </xdr:grpSpPr>
        <xdr:sp macro="" textlink="">
          <xdr:nvSpPr>
            <xdr:cNvPr id="2239" name="Oval 2238">
              <a:extLst>
                <a:ext uri="{FF2B5EF4-FFF2-40B4-BE49-F238E27FC236}">
                  <a16:creationId xmlns:a16="http://schemas.microsoft.com/office/drawing/2014/main" id="{1E6F403E-6B7B-2965-A242-47B7728C6E5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40" name="Straight Connector 2239">
              <a:extLst>
                <a:ext uri="{FF2B5EF4-FFF2-40B4-BE49-F238E27FC236}">
                  <a16:creationId xmlns:a16="http://schemas.microsoft.com/office/drawing/2014/main" id="{BA0466A2-D08A-016C-C861-B7265EB0206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1" name="Straight Connector 2240">
              <a:extLst>
                <a:ext uri="{FF2B5EF4-FFF2-40B4-BE49-F238E27FC236}">
                  <a16:creationId xmlns:a16="http://schemas.microsoft.com/office/drawing/2014/main" id="{0E63B1C9-FE40-030E-6AB7-2B355ED0CE5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42" name="Group 2241">
            <a:extLst>
              <a:ext uri="{FF2B5EF4-FFF2-40B4-BE49-F238E27FC236}">
                <a16:creationId xmlns:a16="http://schemas.microsoft.com/office/drawing/2014/main" id="{081835E7-268C-471E-B33C-9B65B3BFBF0F}"/>
              </a:ext>
            </a:extLst>
          </xdr:cNvPr>
          <xdr:cNvGrpSpPr/>
        </xdr:nvGrpSpPr>
        <xdr:grpSpPr>
          <a:xfrm>
            <a:off x="3504920" y="107491286"/>
            <a:ext cx="224459" cy="203583"/>
            <a:chOff x="10263188" y="252188663"/>
            <a:chExt cx="214312" cy="214312"/>
          </a:xfrm>
        </xdr:grpSpPr>
        <xdr:sp macro="" textlink="">
          <xdr:nvSpPr>
            <xdr:cNvPr id="2243" name="Oval 2242">
              <a:extLst>
                <a:ext uri="{FF2B5EF4-FFF2-40B4-BE49-F238E27FC236}">
                  <a16:creationId xmlns:a16="http://schemas.microsoft.com/office/drawing/2014/main" id="{2190026B-1410-CA68-E6E0-2EFFAAFA06E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44" name="Straight Connector 2243">
              <a:extLst>
                <a:ext uri="{FF2B5EF4-FFF2-40B4-BE49-F238E27FC236}">
                  <a16:creationId xmlns:a16="http://schemas.microsoft.com/office/drawing/2014/main" id="{66A1F2D2-125C-1F69-1A45-B5BD2F442A1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5" name="Straight Connector 2244">
              <a:extLst>
                <a:ext uri="{FF2B5EF4-FFF2-40B4-BE49-F238E27FC236}">
                  <a16:creationId xmlns:a16="http://schemas.microsoft.com/office/drawing/2014/main" id="{16C36781-21E4-5676-7F9E-57D31A7A74A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46" name="Group 2245">
            <a:extLst>
              <a:ext uri="{FF2B5EF4-FFF2-40B4-BE49-F238E27FC236}">
                <a16:creationId xmlns:a16="http://schemas.microsoft.com/office/drawing/2014/main" id="{1C0F41A3-25E0-49D5-B8DE-057D391EC4B4}"/>
              </a:ext>
            </a:extLst>
          </xdr:cNvPr>
          <xdr:cNvGrpSpPr/>
        </xdr:nvGrpSpPr>
        <xdr:grpSpPr>
          <a:xfrm>
            <a:off x="5121284" y="107422436"/>
            <a:ext cx="221405" cy="213326"/>
            <a:chOff x="10263188" y="252188663"/>
            <a:chExt cx="214312" cy="214312"/>
          </a:xfrm>
        </xdr:grpSpPr>
        <xdr:sp macro="" textlink="">
          <xdr:nvSpPr>
            <xdr:cNvPr id="2247" name="Oval 2246">
              <a:extLst>
                <a:ext uri="{FF2B5EF4-FFF2-40B4-BE49-F238E27FC236}">
                  <a16:creationId xmlns:a16="http://schemas.microsoft.com/office/drawing/2014/main" id="{E8045D8E-5881-7B34-08CB-7572D81CC8B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48" name="Straight Connector 2247">
              <a:extLst>
                <a:ext uri="{FF2B5EF4-FFF2-40B4-BE49-F238E27FC236}">
                  <a16:creationId xmlns:a16="http://schemas.microsoft.com/office/drawing/2014/main" id="{35305D1C-3C40-A2D7-399B-B006F1E7F82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9" name="Straight Connector 2248">
              <a:extLst>
                <a:ext uri="{FF2B5EF4-FFF2-40B4-BE49-F238E27FC236}">
                  <a16:creationId xmlns:a16="http://schemas.microsoft.com/office/drawing/2014/main" id="{7B467024-F0FC-F13D-5031-277A504E96B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50" name="Group 2249">
            <a:extLst>
              <a:ext uri="{FF2B5EF4-FFF2-40B4-BE49-F238E27FC236}">
                <a16:creationId xmlns:a16="http://schemas.microsoft.com/office/drawing/2014/main" id="{FA38088C-9F4F-42A6-8FFA-C05B14B2C23B}"/>
              </a:ext>
            </a:extLst>
          </xdr:cNvPr>
          <xdr:cNvGrpSpPr/>
        </xdr:nvGrpSpPr>
        <xdr:grpSpPr>
          <a:xfrm>
            <a:off x="4534169" y="107811608"/>
            <a:ext cx="221405" cy="213326"/>
            <a:chOff x="10263188" y="252188663"/>
            <a:chExt cx="214312" cy="214312"/>
          </a:xfrm>
        </xdr:grpSpPr>
        <xdr:sp macro="" textlink="">
          <xdr:nvSpPr>
            <xdr:cNvPr id="2251" name="Oval 2250">
              <a:extLst>
                <a:ext uri="{FF2B5EF4-FFF2-40B4-BE49-F238E27FC236}">
                  <a16:creationId xmlns:a16="http://schemas.microsoft.com/office/drawing/2014/main" id="{1D6C6FF9-3727-3DCD-3BE4-5E32527A0B7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52" name="Straight Connector 2251">
              <a:extLst>
                <a:ext uri="{FF2B5EF4-FFF2-40B4-BE49-F238E27FC236}">
                  <a16:creationId xmlns:a16="http://schemas.microsoft.com/office/drawing/2014/main" id="{FAF55EB5-560F-73FE-3542-D4D9F6249F1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53" name="Straight Connector 2252">
              <a:extLst>
                <a:ext uri="{FF2B5EF4-FFF2-40B4-BE49-F238E27FC236}">
                  <a16:creationId xmlns:a16="http://schemas.microsoft.com/office/drawing/2014/main" id="{792AC347-A2A2-650D-F925-7AB81D86C85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54" name="Group 2253">
            <a:extLst>
              <a:ext uri="{FF2B5EF4-FFF2-40B4-BE49-F238E27FC236}">
                <a16:creationId xmlns:a16="http://schemas.microsoft.com/office/drawing/2014/main" id="{AB5E178D-8C94-46EB-BA42-FFF66E5ACED3}"/>
              </a:ext>
            </a:extLst>
          </xdr:cNvPr>
          <xdr:cNvGrpSpPr/>
        </xdr:nvGrpSpPr>
        <xdr:grpSpPr>
          <a:xfrm>
            <a:off x="3882916" y="107851456"/>
            <a:ext cx="221405" cy="213326"/>
            <a:chOff x="10263188" y="252188663"/>
            <a:chExt cx="214312" cy="214312"/>
          </a:xfrm>
        </xdr:grpSpPr>
        <xdr:sp macro="" textlink="">
          <xdr:nvSpPr>
            <xdr:cNvPr id="2255" name="Oval 2254">
              <a:extLst>
                <a:ext uri="{FF2B5EF4-FFF2-40B4-BE49-F238E27FC236}">
                  <a16:creationId xmlns:a16="http://schemas.microsoft.com/office/drawing/2014/main" id="{9E112267-FFDA-2603-08AA-B4436DB0676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56" name="Straight Connector 2255">
              <a:extLst>
                <a:ext uri="{FF2B5EF4-FFF2-40B4-BE49-F238E27FC236}">
                  <a16:creationId xmlns:a16="http://schemas.microsoft.com/office/drawing/2014/main" id="{64AF54D1-8F10-20A8-6AC1-91C44BB9CBC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57" name="Straight Connector 2256">
              <a:extLst>
                <a:ext uri="{FF2B5EF4-FFF2-40B4-BE49-F238E27FC236}">
                  <a16:creationId xmlns:a16="http://schemas.microsoft.com/office/drawing/2014/main" id="{CE551593-E4F7-E732-0AA3-AEB94D30E02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58" name="Group 2257">
            <a:extLst>
              <a:ext uri="{FF2B5EF4-FFF2-40B4-BE49-F238E27FC236}">
                <a16:creationId xmlns:a16="http://schemas.microsoft.com/office/drawing/2014/main" id="{6F960546-DCCC-4CFD-B141-5883C32F4142}"/>
              </a:ext>
            </a:extLst>
          </xdr:cNvPr>
          <xdr:cNvGrpSpPr/>
        </xdr:nvGrpSpPr>
        <xdr:grpSpPr>
          <a:xfrm>
            <a:off x="3635351" y="108160715"/>
            <a:ext cx="221405" cy="203583"/>
            <a:chOff x="10263188" y="252188663"/>
            <a:chExt cx="214312" cy="214312"/>
          </a:xfrm>
        </xdr:grpSpPr>
        <xdr:sp macro="" textlink="">
          <xdr:nvSpPr>
            <xdr:cNvPr id="2259" name="Oval 2258">
              <a:extLst>
                <a:ext uri="{FF2B5EF4-FFF2-40B4-BE49-F238E27FC236}">
                  <a16:creationId xmlns:a16="http://schemas.microsoft.com/office/drawing/2014/main" id="{E9306B85-4BC3-4ADD-57C0-CF077546CA0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60" name="Straight Connector 2259">
              <a:extLst>
                <a:ext uri="{FF2B5EF4-FFF2-40B4-BE49-F238E27FC236}">
                  <a16:creationId xmlns:a16="http://schemas.microsoft.com/office/drawing/2014/main" id="{D9A2608E-2C96-B400-AF57-4BE342A4B99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61" name="Straight Connector 2260">
              <a:extLst>
                <a:ext uri="{FF2B5EF4-FFF2-40B4-BE49-F238E27FC236}">
                  <a16:creationId xmlns:a16="http://schemas.microsoft.com/office/drawing/2014/main" id="{5FEAAAE0-3A9A-AE49-77FC-701C46EEE25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62" name="Group 2261">
            <a:extLst>
              <a:ext uri="{FF2B5EF4-FFF2-40B4-BE49-F238E27FC236}">
                <a16:creationId xmlns:a16="http://schemas.microsoft.com/office/drawing/2014/main" id="{B523546A-9356-4B09-B016-D9C9DD2FC7A7}"/>
              </a:ext>
            </a:extLst>
          </xdr:cNvPr>
          <xdr:cNvGrpSpPr/>
        </xdr:nvGrpSpPr>
        <xdr:grpSpPr>
          <a:xfrm>
            <a:off x="6827294" y="108260553"/>
            <a:ext cx="221405" cy="213326"/>
            <a:chOff x="10263188" y="252188663"/>
            <a:chExt cx="214312" cy="214312"/>
          </a:xfrm>
        </xdr:grpSpPr>
        <xdr:sp macro="" textlink="">
          <xdr:nvSpPr>
            <xdr:cNvPr id="2263" name="Oval 2262">
              <a:extLst>
                <a:ext uri="{FF2B5EF4-FFF2-40B4-BE49-F238E27FC236}">
                  <a16:creationId xmlns:a16="http://schemas.microsoft.com/office/drawing/2014/main" id="{E4E3A706-D94F-6D3C-42CB-3603781251C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64" name="Straight Connector 2263">
              <a:extLst>
                <a:ext uri="{FF2B5EF4-FFF2-40B4-BE49-F238E27FC236}">
                  <a16:creationId xmlns:a16="http://schemas.microsoft.com/office/drawing/2014/main" id="{0DFE140B-EFA8-70CA-9181-7858237050F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65" name="Straight Connector 2264">
              <a:extLst>
                <a:ext uri="{FF2B5EF4-FFF2-40B4-BE49-F238E27FC236}">
                  <a16:creationId xmlns:a16="http://schemas.microsoft.com/office/drawing/2014/main" id="{33D0D897-DE25-5EA3-9960-62D9DEAFD0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66" name="Group 2265">
            <a:extLst>
              <a:ext uri="{FF2B5EF4-FFF2-40B4-BE49-F238E27FC236}">
                <a16:creationId xmlns:a16="http://schemas.microsoft.com/office/drawing/2014/main" id="{5DDD62D6-D565-4A14-BC93-2E6AFAE4B26A}"/>
              </a:ext>
            </a:extLst>
          </xdr:cNvPr>
          <xdr:cNvGrpSpPr/>
        </xdr:nvGrpSpPr>
        <xdr:grpSpPr>
          <a:xfrm>
            <a:off x="5909972" y="108280477"/>
            <a:ext cx="230748" cy="203583"/>
            <a:chOff x="10263188" y="252188663"/>
            <a:chExt cx="214312" cy="214312"/>
          </a:xfrm>
        </xdr:grpSpPr>
        <xdr:sp macro="" textlink="">
          <xdr:nvSpPr>
            <xdr:cNvPr id="2267" name="Oval 2266">
              <a:extLst>
                <a:ext uri="{FF2B5EF4-FFF2-40B4-BE49-F238E27FC236}">
                  <a16:creationId xmlns:a16="http://schemas.microsoft.com/office/drawing/2014/main" id="{F859B8BD-CD3B-937F-918D-7F24F862F04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68" name="Straight Connector 2267">
              <a:extLst>
                <a:ext uri="{FF2B5EF4-FFF2-40B4-BE49-F238E27FC236}">
                  <a16:creationId xmlns:a16="http://schemas.microsoft.com/office/drawing/2014/main" id="{21B508F2-1205-AC07-7EC3-EFAA296B8D3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69" name="Straight Connector 2268">
              <a:extLst>
                <a:ext uri="{FF2B5EF4-FFF2-40B4-BE49-F238E27FC236}">
                  <a16:creationId xmlns:a16="http://schemas.microsoft.com/office/drawing/2014/main" id="{99E85A2E-B731-F350-B7E3-B35AA585E1C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70" name="Group 2269">
            <a:extLst>
              <a:ext uri="{FF2B5EF4-FFF2-40B4-BE49-F238E27FC236}">
                <a16:creationId xmlns:a16="http://schemas.microsoft.com/office/drawing/2014/main" id="{7A1EE476-9659-4781-82D4-C05D4A82F145}"/>
              </a:ext>
            </a:extLst>
          </xdr:cNvPr>
          <xdr:cNvGrpSpPr/>
        </xdr:nvGrpSpPr>
        <xdr:grpSpPr>
          <a:xfrm>
            <a:off x="1131129" y="106424710"/>
            <a:ext cx="230748" cy="213326"/>
            <a:chOff x="10263188" y="252188663"/>
            <a:chExt cx="214312" cy="214312"/>
          </a:xfrm>
        </xdr:grpSpPr>
        <xdr:sp macro="" textlink="">
          <xdr:nvSpPr>
            <xdr:cNvPr id="2271" name="Oval 2270">
              <a:extLst>
                <a:ext uri="{FF2B5EF4-FFF2-40B4-BE49-F238E27FC236}">
                  <a16:creationId xmlns:a16="http://schemas.microsoft.com/office/drawing/2014/main" id="{74FBADA8-CD50-5832-20F7-3907DA5A080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72" name="Straight Connector 2271">
              <a:extLst>
                <a:ext uri="{FF2B5EF4-FFF2-40B4-BE49-F238E27FC236}">
                  <a16:creationId xmlns:a16="http://schemas.microsoft.com/office/drawing/2014/main" id="{EB37744D-8F12-CF1C-5C29-ADA388A89A4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73" name="Straight Connector 2272">
              <a:extLst>
                <a:ext uri="{FF2B5EF4-FFF2-40B4-BE49-F238E27FC236}">
                  <a16:creationId xmlns:a16="http://schemas.microsoft.com/office/drawing/2014/main" id="{B7D1F6DD-5E40-9728-073F-DD9E124A437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74" name="Group 2273">
            <a:extLst>
              <a:ext uri="{FF2B5EF4-FFF2-40B4-BE49-F238E27FC236}">
                <a16:creationId xmlns:a16="http://schemas.microsoft.com/office/drawing/2014/main" id="{36096223-2162-427A-8420-59CA6AD1A1B0}"/>
              </a:ext>
            </a:extLst>
          </xdr:cNvPr>
          <xdr:cNvGrpSpPr/>
        </xdr:nvGrpSpPr>
        <xdr:grpSpPr>
          <a:xfrm>
            <a:off x="1094480" y="108599697"/>
            <a:ext cx="230748" cy="203583"/>
            <a:chOff x="10263188" y="252188663"/>
            <a:chExt cx="214312" cy="214312"/>
          </a:xfrm>
        </xdr:grpSpPr>
        <xdr:sp macro="" textlink="">
          <xdr:nvSpPr>
            <xdr:cNvPr id="2275" name="Oval 2274">
              <a:extLst>
                <a:ext uri="{FF2B5EF4-FFF2-40B4-BE49-F238E27FC236}">
                  <a16:creationId xmlns:a16="http://schemas.microsoft.com/office/drawing/2014/main" id="{DB14B967-CAB3-1194-EAE5-2F7759DDB63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76" name="Straight Connector 2275">
              <a:extLst>
                <a:ext uri="{FF2B5EF4-FFF2-40B4-BE49-F238E27FC236}">
                  <a16:creationId xmlns:a16="http://schemas.microsoft.com/office/drawing/2014/main" id="{808394AF-E42B-775F-0711-CB338DDCD6A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77" name="Straight Connector 2276">
              <a:extLst>
                <a:ext uri="{FF2B5EF4-FFF2-40B4-BE49-F238E27FC236}">
                  <a16:creationId xmlns:a16="http://schemas.microsoft.com/office/drawing/2014/main" id="{53BFC1BD-7AB4-DF42-6CCF-71CC8C36AA2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78" name="Group 2277">
            <a:extLst>
              <a:ext uri="{FF2B5EF4-FFF2-40B4-BE49-F238E27FC236}">
                <a16:creationId xmlns:a16="http://schemas.microsoft.com/office/drawing/2014/main" id="{685394C1-BC63-4C6B-978F-A3902EE6DB2D}"/>
              </a:ext>
            </a:extLst>
          </xdr:cNvPr>
          <xdr:cNvGrpSpPr/>
        </xdr:nvGrpSpPr>
        <xdr:grpSpPr>
          <a:xfrm>
            <a:off x="2342009" y="108689573"/>
            <a:ext cx="221405" cy="213326"/>
            <a:chOff x="10263188" y="252188663"/>
            <a:chExt cx="214312" cy="214312"/>
          </a:xfrm>
        </xdr:grpSpPr>
        <xdr:sp macro="" textlink="">
          <xdr:nvSpPr>
            <xdr:cNvPr id="2279" name="Oval 2278">
              <a:extLst>
                <a:ext uri="{FF2B5EF4-FFF2-40B4-BE49-F238E27FC236}">
                  <a16:creationId xmlns:a16="http://schemas.microsoft.com/office/drawing/2014/main" id="{0617849C-DF16-167F-B1A2-E3627711968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80" name="Straight Connector 2279">
              <a:extLst>
                <a:ext uri="{FF2B5EF4-FFF2-40B4-BE49-F238E27FC236}">
                  <a16:creationId xmlns:a16="http://schemas.microsoft.com/office/drawing/2014/main" id="{494D340A-C685-EB08-AB79-48A11DDCF74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81" name="Straight Connector 2280">
              <a:extLst>
                <a:ext uri="{FF2B5EF4-FFF2-40B4-BE49-F238E27FC236}">
                  <a16:creationId xmlns:a16="http://schemas.microsoft.com/office/drawing/2014/main" id="{17688D79-511D-5FCC-4BA5-750F9994C04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82" name="Group 2281">
            <a:extLst>
              <a:ext uri="{FF2B5EF4-FFF2-40B4-BE49-F238E27FC236}">
                <a16:creationId xmlns:a16="http://schemas.microsoft.com/office/drawing/2014/main" id="{0C261FB2-E445-46AA-A3DE-BEA26E6C2E44}"/>
              </a:ext>
            </a:extLst>
          </xdr:cNvPr>
          <xdr:cNvGrpSpPr/>
        </xdr:nvGrpSpPr>
        <xdr:grpSpPr>
          <a:xfrm>
            <a:off x="2314522" y="110176311"/>
            <a:ext cx="221405" cy="213326"/>
            <a:chOff x="10263188" y="252188663"/>
            <a:chExt cx="214312" cy="214312"/>
          </a:xfrm>
        </xdr:grpSpPr>
        <xdr:sp macro="" textlink="">
          <xdr:nvSpPr>
            <xdr:cNvPr id="2283" name="Oval 2282">
              <a:extLst>
                <a:ext uri="{FF2B5EF4-FFF2-40B4-BE49-F238E27FC236}">
                  <a16:creationId xmlns:a16="http://schemas.microsoft.com/office/drawing/2014/main" id="{8D2C833B-54BB-4EA7-86A2-C45F90C328F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84" name="Straight Connector 2283">
              <a:extLst>
                <a:ext uri="{FF2B5EF4-FFF2-40B4-BE49-F238E27FC236}">
                  <a16:creationId xmlns:a16="http://schemas.microsoft.com/office/drawing/2014/main" id="{34D0F151-C9EE-733F-8282-36503C3AAB9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85" name="Straight Connector 2284">
              <a:extLst>
                <a:ext uri="{FF2B5EF4-FFF2-40B4-BE49-F238E27FC236}">
                  <a16:creationId xmlns:a16="http://schemas.microsoft.com/office/drawing/2014/main" id="{3CBE12D1-773B-C0AA-2061-F0BF5C5FB00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86" name="Group 2285">
            <a:extLst>
              <a:ext uri="{FF2B5EF4-FFF2-40B4-BE49-F238E27FC236}">
                <a16:creationId xmlns:a16="http://schemas.microsoft.com/office/drawing/2014/main" id="{ED7AD432-45B6-4AD4-9740-D4F908BF6EF2}"/>
              </a:ext>
            </a:extLst>
          </xdr:cNvPr>
          <xdr:cNvGrpSpPr/>
        </xdr:nvGrpSpPr>
        <xdr:grpSpPr>
          <a:xfrm>
            <a:off x="5212908" y="110226121"/>
            <a:ext cx="221405" cy="213326"/>
            <a:chOff x="10263188" y="252188663"/>
            <a:chExt cx="214312" cy="214312"/>
          </a:xfrm>
        </xdr:grpSpPr>
        <xdr:sp macro="" textlink="">
          <xdr:nvSpPr>
            <xdr:cNvPr id="2287" name="Oval 2286">
              <a:extLst>
                <a:ext uri="{FF2B5EF4-FFF2-40B4-BE49-F238E27FC236}">
                  <a16:creationId xmlns:a16="http://schemas.microsoft.com/office/drawing/2014/main" id="{12D3FA46-1422-7236-02F9-4E089C28E45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88" name="Straight Connector 2287">
              <a:extLst>
                <a:ext uri="{FF2B5EF4-FFF2-40B4-BE49-F238E27FC236}">
                  <a16:creationId xmlns:a16="http://schemas.microsoft.com/office/drawing/2014/main" id="{2F629B1B-ED1A-8659-B86A-E5ED3F31A54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89" name="Straight Connector 2288">
              <a:extLst>
                <a:ext uri="{FF2B5EF4-FFF2-40B4-BE49-F238E27FC236}">
                  <a16:creationId xmlns:a16="http://schemas.microsoft.com/office/drawing/2014/main" id="{A02E2FE5-A75D-6D50-2DD2-0F8C870B54F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90" name="Group 2289">
            <a:extLst>
              <a:ext uri="{FF2B5EF4-FFF2-40B4-BE49-F238E27FC236}">
                <a16:creationId xmlns:a16="http://schemas.microsoft.com/office/drawing/2014/main" id="{63E7E458-3370-4680-A706-4BB176481CD5}"/>
              </a:ext>
            </a:extLst>
          </xdr:cNvPr>
          <xdr:cNvGrpSpPr/>
        </xdr:nvGrpSpPr>
        <xdr:grpSpPr>
          <a:xfrm>
            <a:off x="5185421" y="109477880"/>
            <a:ext cx="221405" cy="213326"/>
            <a:chOff x="10263188" y="252188663"/>
            <a:chExt cx="214312" cy="214312"/>
          </a:xfrm>
        </xdr:grpSpPr>
        <xdr:sp macro="" textlink="">
          <xdr:nvSpPr>
            <xdr:cNvPr id="2291" name="Oval 2290">
              <a:extLst>
                <a:ext uri="{FF2B5EF4-FFF2-40B4-BE49-F238E27FC236}">
                  <a16:creationId xmlns:a16="http://schemas.microsoft.com/office/drawing/2014/main" id="{DF08FB3B-962A-F304-266A-456465D907D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92" name="Straight Connector 2291">
              <a:extLst>
                <a:ext uri="{FF2B5EF4-FFF2-40B4-BE49-F238E27FC236}">
                  <a16:creationId xmlns:a16="http://schemas.microsoft.com/office/drawing/2014/main" id="{680E98D6-DBD3-0D68-6DD2-2244BF69AD5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93" name="Straight Connector 2292">
              <a:extLst>
                <a:ext uri="{FF2B5EF4-FFF2-40B4-BE49-F238E27FC236}">
                  <a16:creationId xmlns:a16="http://schemas.microsoft.com/office/drawing/2014/main" id="{77FDD1CE-166B-4C79-0992-C88220A3BFF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94" name="Group 2293">
            <a:extLst>
              <a:ext uri="{FF2B5EF4-FFF2-40B4-BE49-F238E27FC236}">
                <a16:creationId xmlns:a16="http://schemas.microsoft.com/office/drawing/2014/main" id="{4D353145-B1C9-4216-A362-9AB30EE81B2C}"/>
              </a:ext>
            </a:extLst>
          </xdr:cNvPr>
          <xdr:cNvGrpSpPr/>
        </xdr:nvGrpSpPr>
        <xdr:grpSpPr>
          <a:xfrm>
            <a:off x="7992182" y="109324693"/>
            <a:ext cx="221405" cy="206904"/>
            <a:chOff x="10263188" y="252188663"/>
            <a:chExt cx="214312" cy="214312"/>
          </a:xfrm>
        </xdr:grpSpPr>
        <xdr:sp macro="" textlink="">
          <xdr:nvSpPr>
            <xdr:cNvPr id="2295" name="Oval 2294">
              <a:extLst>
                <a:ext uri="{FF2B5EF4-FFF2-40B4-BE49-F238E27FC236}">
                  <a16:creationId xmlns:a16="http://schemas.microsoft.com/office/drawing/2014/main" id="{89DB311D-E782-1AB8-69F1-0BF67D158BC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296" name="Straight Connector 2295">
              <a:extLst>
                <a:ext uri="{FF2B5EF4-FFF2-40B4-BE49-F238E27FC236}">
                  <a16:creationId xmlns:a16="http://schemas.microsoft.com/office/drawing/2014/main" id="{2B157DC4-86B4-2C8E-5F7B-518D1DBF9E4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97" name="Straight Connector 2296">
              <a:extLst>
                <a:ext uri="{FF2B5EF4-FFF2-40B4-BE49-F238E27FC236}">
                  <a16:creationId xmlns:a16="http://schemas.microsoft.com/office/drawing/2014/main" id="{98F91F84-FF8F-B0F2-4D83-446D2BC8E50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98" name="Group 2297">
            <a:extLst>
              <a:ext uri="{FF2B5EF4-FFF2-40B4-BE49-F238E27FC236}">
                <a16:creationId xmlns:a16="http://schemas.microsoft.com/office/drawing/2014/main" id="{38372889-789C-4D4D-927A-C44541E0EB7F}"/>
              </a:ext>
            </a:extLst>
          </xdr:cNvPr>
          <xdr:cNvGrpSpPr/>
        </xdr:nvGrpSpPr>
        <xdr:grpSpPr>
          <a:xfrm>
            <a:off x="7882053" y="107242903"/>
            <a:ext cx="230748" cy="213326"/>
            <a:chOff x="10263188" y="252188663"/>
            <a:chExt cx="214312" cy="214312"/>
          </a:xfrm>
        </xdr:grpSpPr>
        <xdr:sp macro="" textlink="">
          <xdr:nvSpPr>
            <xdr:cNvPr id="2299" name="Oval 2298">
              <a:extLst>
                <a:ext uri="{FF2B5EF4-FFF2-40B4-BE49-F238E27FC236}">
                  <a16:creationId xmlns:a16="http://schemas.microsoft.com/office/drawing/2014/main" id="{7A89B94C-C929-23ED-7924-7D6FAB54A8E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00" name="Straight Connector 2299">
              <a:extLst>
                <a:ext uri="{FF2B5EF4-FFF2-40B4-BE49-F238E27FC236}">
                  <a16:creationId xmlns:a16="http://schemas.microsoft.com/office/drawing/2014/main" id="{8B1A2716-58FA-03B0-AC1A-6D85AA39059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01" name="Straight Connector 2300">
              <a:extLst>
                <a:ext uri="{FF2B5EF4-FFF2-40B4-BE49-F238E27FC236}">
                  <a16:creationId xmlns:a16="http://schemas.microsoft.com/office/drawing/2014/main" id="{514690BC-657E-7F5A-A2F2-C5E894FC522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02" name="Group 2301">
            <a:extLst>
              <a:ext uri="{FF2B5EF4-FFF2-40B4-BE49-F238E27FC236}">
                <a16:creationId xmlns:a16="http://schemas.microsoft.com/office/drawing/2014/main" id="{64DF250F-BB8B-47B3-B6FE-752F3E99816D}"/>
              </a:ext>
            </a:extLst>
          </xdr:cNvPr>
          <xdr:cNvGrpSpPr/>
        </xdr:nvGrpSpPr>
        <xdr:grpSpPr>
          <a:xfrm>
            <a:off x="4002208" y="104030122"/>
            <a:ext cx="221405" cy="213326"/>
            <a:chOff x="10263188" y="252188663"/>
            <a:chExt cx="214312" cy="214312"/>
          </a:xfrm>
        </xdr:grpSpPr>
        <xdr:sp macro="" textlink="">
          <xdr:nvSpPr>
            <xdr:cNvPr id="2303" name="Oval 2302">
              <a:extLst>
                <a:ext uri="{FF2B5EF4-FFF2-40B4-BE49-F238E27FC236}">
                  <a16:creationId xmlns:a16="http://schemas.microsoft.com/office/drawing/2014/main" id="{8B06F286-9977-7C2E-066A-E094A33A80E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04" name="Straight Connector 2303">
              <a:extLst>
                <a:ext uri="{FF2B5EF4-FFF2-40B4-BE49-F238E27FC236}">
                  <a16:creationId xmlns:a16="http://schemas.microsoft.com/office/drawing/2014/main" id="{7242089A-D009-1E9E-EEE4-DC51273453A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05" name="Straight Connector 2304">
              <a:extLst>
                <a:ext uri="{FF2B5EF4-FFF2-40B4-BE49-F238E27FC236}">
                  <a16:creationId xmlns:a16="http://schemas.microsoft.com/office/drawing/2014/main" id="{F84F9390-EC39-4C59-4192-5CB8CF6768A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06" name="Group 2305">
            <a:extLst>
              <a:ext uri="{FF2B5EF4-FFF2-40B4-BE49-F238E27FC236}">
                <a16:creationId xmlns:a16="http://schemas.microsoft.com/office/drawing/2014/main" id="{1AAC3265-399A-4220-94F0-A3F2E64CB716}"/>
              </a:ext>
            </a:extLst>
          </xdr:cNvPr>
          <xdr:cNvGrpSpPr/>
        </xdr:nvGrpSpPr>
        <xdr:grpSpPr>
          <a:xfrm>
            <a:off x="3919566" y="103361577"/>
            <a:ext cx="230748" cy="213326"/>
            <a:chOff x="10263188" y="252188663"/>
            <a:chExt cx="214312" cy="214312"/>
          </a:xfrm>
        </xdr:grpSpPr>
        <xdr:sp macro="" textlink="">
          <xdr:nvSpPr>
            <xdr:cNvPr id="2307" name="Oval 2306">
              <a:extLst>
                <a:ext uri="{FF2B5EF4-FFF2-40B4-BE49-F238E27FC236}">
                  <a16:creationId xmlns:a16="http://schemas.microsoft.com/office/drawing/2014/main" id="{90CBB047-26E7-E4B3-6292-332B4F6E7F7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08" name="Straight Connector 2307">
              <a:extLst>
                <a:ext uri="{FF2B5EF4-FFF2-40B4-BE49-F238E27FC236}">
                  <a16:creationId xmlns:a16="http://schemas.microsoft.com/office/drawing/2014/main" id="{711D5210-D453-D633-2C93-14F42D94FF0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09" name="Straight Connector 2308">
              <a:extLst>
                <a:ext uri="{FF2B5EF4-FFF2-40B4-BE49-F238E27FC236}">
                  <a16:creationId xmlns:a16="http://schemas.microsoft.com/office/drawing/2014/main" id="{1A123FB1-AFC4-0B5C-7BFB-0969C0C1A90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10" name="Group 2309">
            <a:extLst>
              <a:ext uri="{FF2B5EF4-FFF2-40B4-BE49-F238E27FC236}">
                <a16:creationId xmlns:a16="http://schemas.microsoft.com/office/drawing/2014/main" id="{4F92DB5B-5C34-437A-934B-058D851C8D7B}"/>
              </a:ext>
            </a:extLst>
          </xdr:cNvPr>
          <xdr:cNvGrpSpPr/>
        </xdr:nvGrpSpPr>
        <xdr:grpSpPr>
          <a:xfrm>
            <a:off x="3892079" y="108949022"/>
            <a:ext cx="221405" cy="213326"/>
            <a:chOff x="10263188" y="252188663"/>
            <a:chExt cx="214312" cy="214312"/>
          </a:xfrm>
        </xdr:grpSpPr>
        <xdr:sp macro="" textlink="">
          <xdr:nvSpPr>
            <xdr:cNvPr id="2311" name="Oval 2310">
              <a:extLst>
                <a:ext uri="{FF2B5EF4-FFF2-40B4-BE49-F238E27FC236}">
                  <a16:creationId xmlns:a16="http://schemas.microsoft.com/office/drawing/2014/main" id="{1CD0E284-652C-1D98-F6F2-A2B397D3A8F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12" name="Straight Connector 2311">
              <a:extLst>
                <a:ext uri="{FF2B5EF4-FFF2-40B4-BE49-F238E27FC236}">
                  <a16:creationId xmlns:a16="http://schemas.microsoft.com/office/drawing/2014/main" id="{BFE1EA8C-9A7E-DA5D-B235-5BD04219DE7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13" name="Straight Connector 2312">
              <a:extLst>
                <a:ext uri="{FF2B5EF4-FFF2-40B4-BE49-F238E27FC236}">
                  <a16:creationId xmlns:a16="http://schemas.microsoft.com/office/drawing/2014/main" id="{E60C403A-4230-4D89-D5FC-B4CDB490B0D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14" name="Group 2313">
            <a:extLst>
              <a:ext uri="{FF2B5EF4-FFF2-40B4-BE49-F238E27FC236}">
                <a16:creationId xmlns:a16="http://schemas.microsoft.com/office/drawing/2014/main" id="{5A7D7859-80FD-4EF2-A4C0-8D4C76616762}"/>
              </a:ext>
            </a:extLst>
          </xdr:cNvPr>
          <xdr:cNvGrpSpPr/>
        </xdr:nvGrpSpPr>
        <xdr:grpSpPr>
          <a:xfrm>
            <a:off x="2268530" y="107432398"/>
            <a:ext cx="230748" cy="213326"/>
            <a:chOff x="10263188" y="252188663"/>
            <a:chExt cx="214312" cy="214312"/>
          </a:xfrm>
        </xdr:grpSpPr>
        <xdr:sp macro="" textlink="">
          <xdr:nvSpPr>
            <xdr:cNvPr id="2315" name="Oval 2314">
              <a:extLst>
                <a:ext uri="{FF2B5EF4-FFF2-40B4-BE49-F238E27FC236}">
                  <a16:creationId xmlns:a16="http://schemas.microsoft.com/office/drawing/2014/main" id="{56AF0A9A-4598-A15E-1F53-9022FED5180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16" name="Straight Connector 2315">
              <a:extLst>
                <a:ext uri="{FF2B5EF4-FFF2-40B4-BE49-F238E27FC236}">
                  <a16:creationId xmlns:a16="http://schemas.microsoft.com/office/drawing/2014/main" id="{7D81E987-12F5-F5F4-5F9D-DE463901C3D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17" name="Straight Connector 2316">
              <a:extLst>
                <a:ext uri="{FF2B5EF4-FFF2-40B4-BE49-F238E27FC236}">
                  <a16:creationId xmlns:a16="http://schemas.microsoft.com/office/drawing/2014/main" id="{8D5BA94E-B550-CB4D-1504-F6BAE7F83D6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18" name="Group 2317">
            <a:extLst>
              <a:ext uri="{FF2B5EF4-FFF2-40B4-BE49-F238E27FC236}">
                <a16:creationId xmlns:a16="http://schemas.microsoft.com/office/drawing/2014/main" id="{ED9CDE29-D3C8-4DEC-B20C-04B434A5A230}"/>
              </a:ext>
            </a:extLst>
          </xdr:cNvPr>
          <xdr:cNvGrpSpPr/>
        </xdr:nvGrpSpPr>
        <xdr:grpSpPr>
          <a:xfrm>
            <a:off x="5011154" y="104977820"/>
            <a:ext cx="221405" cy="203583"/>
            <a:chOff x="10263188" y="252188663"/>
            <a:chExt cx="214312" cy="214312"/>
          </a:xfrm>
        </xdr:grpSpPr>
        <xdr:sp macro="" textlink="">
          <xdr:nvSpPr>
            <xdr:cNvPr id="2319" name="Oval 2318">
              <a:extLst>
                <a:ext uri="{FF2B5EF4-FFF2-40B4-BE49-F238E27FC236}">
                  <a16:creationId xmlns:a16="http://schemas.microsoft.com/office/drawing/2014/main" id="{F086665E-84C3-D081-73FD-20B472E0194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320" name="Straight Connector 2319">
              <a:extLst>
                <a:ext uri="{FF2B5EF4-FFF2-40B4-BE49-F238E27FC236}">
                  <a16:creationId xmlns:a16="http://schemas.microsoft.com/office/drawing/2014/main" id="{C8EDFBA6-D20F-4D69-2684-76D588A8A10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21" name="Straight Connector 2320">
              <a:extLst>
                <a:ext uri="{FF2B5EF4-FFF2-40B4-BE49-F238E27FC236}">
                  <a16:creationId xmlns:a16="http://schemas.microsoft.com/office/drawing/2014/main" id="{C635437F-E743-EA3C-64AD-755D0ED706C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2323" name="Straight Connector 2322">
            <a:extLst>
              <a:ext uri="{FF2B5EF4-FFF2-40B4-BE49-F238E27FC236}">
                <a16:creationId xmlns:a16="http://schemas.microsoft.com/office/drawing/2014/main" id="{82FD8B93-317B-4310-8778-0D6DFBFC02E2}"/>
              </a:ext>
            </a:extLst>
          </xdr:cNvPr>
          <xdr:cNvCxnSpPr/>
        </xdr:nvCxnSpPr>
        <xdr:spPr>
          <a:xfrm>
            <a:off x="7895789" y="102538395"/>
            <a:ext cx="0" cy="2993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4" name="Straight Connector 2323">
            <a:extLst>
              <a:ext uri="{FF2B5EF4-FFF2-40B4-BE49-F238E27FC236}">
                <a16:creationId xmlns:a16="http://schemas.microsoft.com/office/drawing/2014/main" id="{549BD641-14BB-4840-816E-12706F1EC6E0}"/>
              </a:ext>
            </a:extLst>
          </xdr:cNvPr>
          <xdr:cNvCxnSpPr/>
        </xdr:nvCxnSpPr>
        <xdr:spPr>
          <a:xfrm flipH="1">
            <a:off x="7854563" y="102578251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6" name="Straight Connector 2325">
            <a:extLst>
              <a:ext uri="{FF2B5EF4-FFF2-40B4-BE49-F238E27FC236}">
                <a16:creationId xmlns:a16="http://schemas.microsoft.com/office/drawing/2014/main" id="{122358C7-4F67-BE3A-5A9A-5FE5451CAA6A}"/>
              </a:ext>
            </a:extLst>
          </xdr:cNvPr>
          <xdr:cNvCxnSpPr/>
        </xdr:nvCxnSpPr>
        <xdr:spPr>
          <a:xfrm flipV="1">
            <a:off x="7895796" y="103570996"/>
            <a:ext cx="0" cy="401602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0" name="Straight Connector 2329">
            <a:extLst>
              <a:ext uri="{FF2B5EF4-FFF2-40B4-BE49-F238E27FC236}">
                <a16:creationId xmlns:a16="http://schemas.microsoft.com/office/drawing/2014/main" id="{8898A267-6B79-493A-8F25-A29F90B5F8C6}"/>
              </a:ext>
            </a:extLst>
          </xdr:cNvPr>
          <xdr:cNvCxnSpPr/>
        </xdr:nvCxnSpPr>
        <xdr:spPr>
          <a:xfrm>
            <a:off x="7895789" y="102972397"/>
            <a:ext cx="0" cy="458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2" name="Straight Connector 2331">
            <a:extLst>
              <a:ext uri="{FF2B5EF4-FFF2-40B4-BE49-F238E27FC236}">
                <a16:creationId xmlns:a16="http://schemas.microsoft.com/office/drawing/2014/main" id="{6EEA9CEF-B54F-44CC-97E8-007C733B649F}"/>
              </a:ext>
            </a:extLst>
          </xdr:cNvPr>
          <xdr:cNvCxnSpPr/>
        </xdr:nvCxnSpPr>
        <xdr:spPr>
          <a:xfrm flipV="1">
            <a:off x="2342009" y="102533422"/>
            <a:ext cx="0" cy="2793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3" name="Straight Connector 2332">
            <a:extLst>
              <a:ext uri="{FF2B5EF4-FFF2-40B4-BE49-F238E27FC236}">
                <a16:creationId xmlns:a16="http://schemas.microsoft.com/office/drawing/2014/main" id="{0D52E48B-83F1-4E6A-A24E-DB4BC0019DC6}"/>
              </a:ext>
            </a:extLst>
          </xdr:cNvPr>
          <xdr:cNvCxnSpPr/>
        </xdr:nvCxnSpPr>
        <xdr:spPr>
          <a:xfrm flipH="1">
            <a:off x="2286855" y="102583234"/>
            <a:ext cx="91804" cy="799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5" name="Straight Connector 2334">
            <a:extLst>
              <a:ext uri="{FF2B5EF4-FFF2-40B4-BE49-F238E27FC236}">
                <a16:creationId xmlns:a16="http://schemas.microsoft.com/office/drawing/2014/main" id="{E4A7D6EC-12B9-4DAB-A235-22C4A4C299F1}"/>
              </a:ext>
            </a:extLst>
          </xdr:cNvPr>
          <xdr:cNvCxnSpPr/>
        </xdr:nvCxnSpPr>
        <xdr:spPr>
          <a:xfrm flipV="1">
            <a:off x="2342008" y="102957471"/>
            <a:ext cx="0" cy="6384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7" name="Straight Connector 2336">
            <a:extLst>
              <a:ext uri="{FF2B5EF4-FFF2-40B4-BE49-F238E27FC236}">
                <a16:creationId xmlns:a16="http://schemas.microsoft.com/office/drawing/2014/main" id="{F4D97689-AE1E-4538-BD4D-56490D269DC9}"/>
              </a:ext>
            </a:extLst>
          </xdr:cNvPr>
          <xdr:cNvCxnSpPr/>
        </xdr:nvCxnSpPr>
        <xdr:spPr>
          <a:xfrm flipV="1">
            <a:off x="2342008" y="103720657"/>
            <a:ext cx="0" cy="4541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9" name="Straight Connector 2338">
            <a:extLst>
              <a:ext uri="{FF2B5EF4-FFF2-40B4-BE49-F238E27FC236}">
                <a16:creationId xmlns:a16="http://schemas.microsoft.com/office/drawing/2014/main" id="{00720F91-AAA5-4EB0-8D77-80482E1458A9}"/>
              </a:ext>
            </a:extLst>
          </xdr:cNvPr>
          <xdr:cNvCxnSpPr/>
        </xdr:nvCxnSpPr>
        <xdr:spPr>
          <a:xfrm flipV="1">
            <a:off x="2342009" y="104319472"/>
            <a:ext cx="0" cy="8331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1" name="Straight Connector 2340">
            <a:extLst>
              <a:ext uri="{FF2B5EF4-FFF2-40B4-BE49-F238E27FC236}">
                <a16:creationId xmlns:a16="http://schemas.microsoft.com/office/drawing/2014/main" id="{6FA4832A-8462-492A-9340-D8CA772D2A09}"/>
              </a:ext>
            </a:extLst>
          </xdr:cNvPr>
          <xdr:cNvCxnSpPr/>
        </xdr:nvCxnSpPr>
        <xdr:spPr>
          <a:xfrm flipV="1">
            <a:off x="2342011" y="105327170"/>
            <a:ext cx="0" cy="14466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4" name="Straight Connector 2343">
            <a:extLst>
              <a:ext uri="{FF2B5EF4-FFF2-40B4-BE49-F238E27FC236}">
                <a16:creationId xmlns:a16="http://schemas.microsoft.com/office/drawing/2014/main" id="{B77974F3-F12E-A8F4-7BCA-157848D5D482}"/>
              </a:ext>
            </a:extLst>
          </xdr:cNvPr>
          <xdr:cNvCxnSpPr/>
        </xdr:nvCxnSpPr>
        <xdr:spPr>
          <a:xfrm>
            <a:off x="2342010" y="106863692"/>
            <a:ext cx="0" cy="788311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30" name="Straight Connector 1429">
            <a:extLst>
              <a:ext uri="{FF2B5EF4-FFF2-40B4-BE49-F238E27FC236}">
                <a16:creationId xmlns:a16="http://schemas.microsoft.com/office/drawing/2014/main" id="{7290088B-5A4C-DF4F-F14D-E01696931700}"/>
              </a:ext>
            </a:extLst>
          </xdr:cNvPr>
          <xdr:cNvCxnSpPr/>
        </xdr:nvCxnSpPr>
        <xdr:spPr>
          <a:xfrm>
            <a:off x="4618111" y="108145516"/>
            <a:ext cx="0" cy="4190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38" name="Straight Connector 1537">
            <a:extLst>
              <a:ext uri="{FF2B5EF4-FFF2-40B4-BE49-F238E27FC236}">
                <a16:creationId xmlns:a16="http://schemas.microsoft.com/office/drawing/2014/main" id="{B97E79A7-F1AB-8D0A-17B9-5ADE0CFDEA2C}"/>
              </a:ext>
            </a:extLst>
          </xdr:cNvPr>
          <xdr:cNvCxnSpPr/>
        </xdr:nvCxnSpPr>
        <xdr:spPr>
          <a:xfrm>
            <a:off x="4548051" y="108484972"/>
            <a:ext cx="6510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90" name="Straight Connector 1589">
            <a:extLst>
              <a:ext uri="{FF2B5EF4-FFF2-40B4-BE49-F238E27FC236}">
                <a16:creationId xmlns:a16="http://schemas.microsoft.com/office/drawing/2014/main" id="{E421CB40-0220-A7CE-9F5B-645CD4419099}"/>
              </a:ext>
            </a:extLst>
          </xdr:cNvPr>
          <xdr:cNvCxnSpPr/>
        </xdr:nvCxnSpPr>
        <xdr:spPr>
          <a:xfrm flipH="1">
            <a:off x="4580745" y="108449254"/>
            <a:ext cx="81024" cy="715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14" name="Straight Connector 1613">
            <a:extLst>
              <a:ext uri="{FF2B5EF4-FFF2-40B4-BE49-F238E27FC236}">
                <a16:creationId xmlns:a16="http://schemas.microsoft.com/office/drawing/2014/main" id="{126D1830-BCBC-4165-B667-0FCA8DC07A4D}"/>
              </a:ext>
            </a:extLst>
          </xdr:cNvPr>
          <xdr:cNvCxnSpPr/>
        </xdr:nvCxnSpPr>
        <xdr:spPr>
          <a:xfrm>
            <a:off x="5119715" y="107866128"/>
            <a:ext cx="0" cy="11078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63" name="Straight Connector 1762">
            <a:extLst>
              <a:ext uri="{FF2B5EF4-FFF2-40B4-BE49-F238E27FC236}">
                <a16:creationId xmlns:a16="http://schemas.microsoft.com/office/drawing/2014/main" id="{0B1FBAF5-0B3A-4A4A-A501-781E58B75AAE}"/>
              </a:ext>
            </a:extLst>
          </xdr:cNvPr>
          <xdr:cNvCxnSpPr/>
        </xdr:nvCxnSpPr>
        <xdr:spPr>
          <a:xfrm flipH="1">
            <a:off x="5076061" y="108449248"/>
            <a:ext cx="81024" cy="715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6" name="Straight Connector 1905">
            <a:extLst>
              <a:ext uri="{FF2B5EF4-FFF2-40B4-BE49-F238E27FC236}">
                <a16:creationId xmlns:a16="http://schemas.microsoft.com/office/drawing/2014/main" id="{D22DBF3D-C089-6181-BBD2-E1EADF5E6DCF}"/>
              </a:ext>
            </a:extLst>
          </xdr:cNvPr>
          <xdr:cNvCxnSpPr/>
        </xdr:nvCxnSpPr>
        <xdr:spPr>
          <a:xfrm>
            <a:off x="5052696" y="108904049"/>
            <a:ext cx="10669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4" name="Straight Connector 1913">
            <a:extLst>
              <a:ext uri="{FF2B5EF4-FFF2-40B4-BE49-F238E27FC236}">
                <a16:creationId xmlns:a16="http://schemas.microsoft.com/office/drawing/2014/main" id="{4ED62FDB-2F48-467E-BB7C-7B7F0F27AB39}"/>
              </a:ext>
            </a:extLst>
          </xdr:cNvPr>
          <xdr:cNvCxnSpPr/>
        </xdr:nvCxnSpPr>
        <xdr:spPr>
          <a:xfrm flipH="1">
            <a:off x="6001278" y="108868326"/>
            <a:ext cx="74735" cy="715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16" name="Straight Connector 1915">
            <a:extLst>
              <a:ext uri="{FF2B5EF4-FFF2-40B4-BE49-F238E27FC236}">
                <a16:creationId xmlns:a16="http://schemas.microsoft.com/office/drawing/2014/main" id="{F726B99C-246B-47B2-A608-7B802DE3CF46}"/>
              </a:ext>
            </a:extLst>
          </xdr:cNvPr>
          <xdr:cNvCxnSpPr/>
        </xdr:nvCxnSpPr>
        <xdr:spPr>
          <a:xfrm flipH="1">
            <a:off x="5076063" y="108868326"/>
            <a:ext cx="81024" cy="715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27" name="Straight Connector 1926">
            <a:extLst>
              <a:ext uri="{FF2B5EF4-FFF2-40B4-BE49-F238E27FC236}">
                <a16:creationId xmlns:a16="http://schemas.microsoft.com/office/drawing/2014/main" id="{89AFEAA0-9FAB-F49D-913D-5E610B098D23}"/>
              </a:ext>
            </a:extLst>
          </xdr:cNvPr>
          <xdr:cNvCxnSpPr/>
        </xdr:nvCxnSpPr>
        <xdr:spPr>
          <a:xfrm flipV="1">
            <a:off x="4001362" y="107138440"/>
            <a:ext cx="0" cy="9209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42" name="Straight Connector 1941">
            <a:extLst>
              <a:ext uri="{FF2B5EF4-FFF2-40B4-BE49-F238E27FC236}">
                <a16:creationId xmlns:a16="http://schemas.microsoft.com/office/drawing/2014/main" id="{3BDA47D8-66E5-691F-73DE-D132CE327C60}"/>
              </a:ext>
            </a:extLst>
          </xdr:cNvPr>
          <xdr:cNvCxnSpPr/>
        </xdr:nvCxnSpPr>
        <xdr:spPr>
          <a:xfrm>
            <a:off x="3910995" y="107227733"/>
            <a:ext cx="79748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5" name="Straight Connector 2094">
            <a:extLst>
              <a:ext uri="{FF2B5EF4-FFF2-40B4-BE49-F238E27FC236}">
                <a16:creationId xmlns:a16="http://schemas.microsoft.com/office/drawing/2014/main" id="{D3D3B227-B31D-4228-B2D0-F0E394A645E3}"/>
              </a:ext>
            </a:extLst>
          </xdr:cNvPr>
          <xdr:cNvCxnSpPr/>
        </xdr:nvCxnSpPr>
        <xdr:spPr>
          <a:xfrm flipH="1">
            <a:off x="3957705" y="107192014"/>
            <a:ext cx="81024" cy="715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99" name="Straight Connector 2098">
            <a:extLst>
              <a:ext uri="{FF2B5EF4-FFF2-40B4-BE49-F238E27FC236}">
                <a16:creationId xmlns:a16="http://schemas.microsoft.com/office/drawing/2014/main" id="{C59BEE25-497D-4B6B-A735-798DAD223417}"/>
              </a:ext>
            </a:extLst>
          </xdr:cNvPr>
          <xdr:cNvCxnSpPr/>
        </xdr:nvCxnSpPr>
        <xdr:spPr>
          <a:xfrm flipV="1">
            <a:off x="4629073" y="107138438"/>
            <a:ext cx="0" cy="9209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8" name="Straight Connector 2107">
            <a:extLst>
              <a:ext uri="{FF2B5EF4-FFF2-40B4-BE49-F238E27FC236}">
                <a16:creationId xmlns:a16="http://schemas.microsoft.com/office/drawing/2014/main" id="{0BAEE26D-B0F0-4026-97D4-BC49AC7F6FE9}"/>
              </a:ext>
            </a:extLst>
          </xdr:cNvPr>
          <xdr:cNvCxnSpPr/>
        </xdr:nvCxnSpPr>
        <xdr:spPr>
          <a:xfrm flipH="1">
            <a:off x="4585416" y="107192012"/>
            <a:ext cx="81024" cy="715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768</xdr:row>
      <xdr:rowOff>138113</xdr:rowOff>
    </xdr:from>
    <xdr:to>
      <xdr:col>21</xdr:col>
      <xdr:colOff>119063</xdr:colOff>
      <xdr:row>771</xdr:row>
      <xdr:rowOff>0</xdr:rowOff>
    </xdr:to>
    <xdr:grpSp>
      <xdr:nvGrpSpPr>
        <xdr:cNvPr id="1440" name="Group 1439">
          <a:extLst>
            <a:ext uri="{FF2B5EF4-FFF2-40B4-BE49-F238E27FC236}">
              <a16:creationId xmlns:a16="http://schemas.microsoft.com/office/drawing/2014/main" id="{36BBEB4C-B741-441D-BD67-4F61BBBA57F1}"/>
            </a:ext>
          </a:extLst>
        </xdr:cNvPr>
        <xdr:cNvGrpSpPr/>
      </xdr:nvGrpSpPr>
      <xdr:grpSpPr>
        <a:xfrm>
          <a:off x="3200400" y="114561938"/>
          <a:ext cx="319088" cy="290512"/>
          <a:chOff x="4819650" y="10625138"/>
          <a:chExt cx="319088" cy="290512"/>
        </a:xfrm>
      </xdr:grpSpPr>
      <xdr:sp macro="" textlink="">
        <xdr:nvSpPr>
          <xdr:cNvPr id="1566" name="Oval 1565">
            <a:extLst>
              <a:ext uri="{FF2B5EF4-FFF2-40B4-BE49-F238E27FC236}">
                <a16:creationId xmlns:a16="http://schemas.microsoft.com/office/drawing/2014/main" id="{234762D7-ACA6-2DFD-4F7A-BF4B22A24B7E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610" name="Straight Connector 1609">
            <a:extLst>
              <a:ext uri="{FF2B5EF4-FFF2-40B4-BE49-F238E27FC236}">
                <a16:creationId xmlns:a16="http://schemas.microsoft.com/office/drawing/2014/main" id="{07297912-AEE9-FF9E-D591-C4D46BFA7C63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71" name="Straight Connector 1870">
            <a:extLst>
              <a:ext uri="{FF2B5EF4-FFF2-40B4-BE49-F238E27FC236}">
                <a16:creationId xmlns:a16="http://schemas.microsoft.com/office/drawing/2014/main" id="{8F68053B-1755-9158-F7C6-0A456E632401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767</xdr:row>
      <xdr:rowOff>76201</xdr:rowOff>
    </xdr:from>
    <xdr:to>
      <xdr:col>7</xdr:col>
      <xdr:colOff>57150</xdr:colOff>
      <xdr:row>770</xdr:row>
      <xdr:rowOff>71438</xdr:rowOff>
    </xdr:to>
    <xdr:grpSp>
      <xdr:nvGrpSpPr>
        <xdr:cNvPr id="1874" name="Group 1873">
          <a:extLst>
            <a:ext uri="{FF2B5EF4-FFF2-40B4-BE49-F238E27FC236}">
              <a16:creationId xmlns:a16="http://schemas.microsoft.com/office/drawing/2014/main" id="{E9533463-838A-43DF-BBF2-E0E6620CAA3A}"/>
            </a:ext>
          </a:extLst>
        </xdr:cNvPr>
        <xdr:cNvGrpSpPr/>
      </xdr:nvGrpSpPr>
      <xdr:grpSpPr>
        <a:xfrm>
          <a:off x="647700" y="114357151"/>
          <a:ext cx="542925" cy="423862"/>
          <a:chOff x="647700" y="9963151"/>
          <a:chExt cx="542925" cy="423862"/>
        </a:xfrm>
      </xdr:grpSpPr>
      <xdr:cxnSp macro="">
        <xdr:nvCxnSpPr>
          <xdr:cNvPr id="1880" name="Straight Connector 1879">
            <a:extLst>
              <a:ext uri="{FF2B5EF4-FFF2-40B4-BE49-F238E27FC236}">
                <a16:creationId xmlns:a16="http://schemas.microsoft.com/office/drawing/2014/main" id="{D81C1427-337E-FB17-93B0-5A6D95AB17AA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87" name="Straight Connector 1886">
            <a:extLst>
              <a:ext uri="{FF2B5EF4-FFF2-40B4-BE49-F238E27FC236}">
                <a16:creationId xmlns:a16="http://schemas.microsoft.com/office/drawing/2014/main" id="{70D2F8D2-6DE5-37E0-355C-AC6762CC14B0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26" name="Arc 1925">
            <a:extLst>
              <a:ext uri="{FF2B5EF4-FFF2-40B4-BE49-F238E27FC236}">
                <a16:creationId xmlns:a16="http://schemas.microsoft.com/office/drawing/2014/main" id="{ADC885EB-771E-E458-1605-BDB2B057ED47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76191</xdr:colOff>
      <xdr:row>771</xdr:row>
      <xdr:rowOff>52388</xdr:rowOff>
    </xdr:from>
    <xdr:to>
      <xdr:col>56</xdr:col>
      <xdr:colOff>95250</xdr:colOff>
      <xdr:row>825</xdr:row>
      <xdr:rowOff>90488</xdr:rowOff>
    </xdr:to>
    <xdr:grpSp>
      <xdr:nvGrpSpPr>
        <xdr:cNvPr id="2670" name="Group 2669">
          <a:extLst>
            <a:ext uri="{FF2B5EF4-FFF2-40B4-BE49-F238E27FC236}">
              <a16:creationId xmlns:a16="http://schemas.microsoft.com/office/drawing/2014/main" id="{EFF147A4-A29E-E813-85D0-EE31FBBF6F6A}"/>
            </a:ext>
          </a:extLst>
        </xdr:cNvPr>
        <xdr:cNvGrpSpPr/>
      </xdr:nvGrpSpPr>
      <xdr:grpSpPr>
        <a:xfrm>
          <a:off x="400041" y="114904838"/>
          <a:ext cx="8763009" cy="7753350"/>
          <a:chOff x="406391" y="112536288"/>
          <a:chExt cx="8934459" cy="7581900"/>
        </a:xfrm>
      </xdr:grpSpPr>
      <xdr:sp macro="" textlink="">
        <xdr:nvSpPr>
          <xdr:cNvPr id="2517" name="Freeform: Shape 2516">
            <a:extLst>
              <a:ext uri="{FF2B5EF4-FFF2-40B4-BE49-F238E27FC236}">
                <a16:creationId xmlns:a16="http://schemas.microsoft.com/office/drawing/2014/main" id="{BE5687D3-3AF6-2D15-8C10-609ABD08BF6B}"/>
              </a:ext>
            </a:extLst>
          </xdr:cNvPr>
          <xdr:cNvSpPr/>
        </xdr:nvSpPr>
        <xdr:spPr>
          <a:xfrm>
            <a:off x="1269303" y="113330560"/>
            <a:ext cx="7161934" cy="6064856"/>
          </a:xfrm>
          <a:custGeom>
            <a:avLst/>
            <a:gdLst>
              <a:gd name="csX0" fmla="*/ 3724275 w 7019925"/>
              <a:gd name="csY0" fmla="*/ 0 h 6200775"/>
              <a:gd name="csX1" fmla="*/ 5753100 w 7019925"/>
              <a:gd name="csY1" fmla="*/ 0 h 6200775"/>
              <a:gd name="csX2" fmla="*/ 5753100 w 7019925"/>
              <a:gd name="csY2" fmla="*/ 4400550 h 6200775"/>
              <a:gd name="csX3" fmla="*/ 7019925 w 7019925"/>
              <a:gd name="csY3" fmla="*/ 4400550 h 6200775"/>
              <a:gd name="csX4" fmla="*/ 7019925 w 7019925"/>
              <a:gd name="csY4" fmla="*/ 6200775 h 6200775"/>
              <a:gd name="csX5" fmla="*/ 1809750 w 7019925"/>
              <a:gd name="csY5" fmla="*/ 6200775 h 6200775"/>
              <a:gd name="csX6" fmla="*/ 1809750 w 7019925"/>
              <a:gd name="csY6" fmla="*/ 4057650 h 6200775"/>
              <a:gd name="csX7" fmla="*/ 0 w 7019925"/>
              <a:gd name="csY7" fmla="*/ 4057650 h 6200775"/>
              <a:gd name="csX8" fmla="*/ 0 w 7019925"/>
              <a:gd name="csY8" fmla="*/ 1352550 h 6200775"/>
              <a:gd name="csX9" fmla="*/ 3733800 w 7019925"/>
              <a:gd name="csY9" fmla="*/ 1352550 h 6200775"/>
              <a:gd name="csX10" fmla="*/ 3724275 w 7019925"/>
              <a:gd name="csY10" fmla="*/ 0 h 620077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</a:cxnLst>
            <a:rect l="l" t="t" r="r" b="b"/>
            <a:pathLst>
              <a:path w="7019925" h="6200775">
                <a:moveTo>
                  <a:pt x="3724275" y="0"/>
                </a:moveTo>
                <a:lnTo>
                  <a:pt x="5753100" y="0"/>
                </a:lnTo>
                <a:lnTo>
                  <a:pt x="5753100" y="4400550"/>
                </a:lnTo>
                <a:lnTo>
                  <a:pt x="7019925" y="4400550"/>
                </a:lnTo>
                <a:lnTo>
                  <a:pt x="7019925" y="6200775"/>
                </a:lnTo>
                <a:lnTo>
                  <a:pt x="1809750" y="6200775"/>
                </a:lnTo>
                <a:lnTo>
                  <a:pt x="1809750" y="4057650"/>
                </a:lnTo>
                <a:lnTo>
                  <a:pt x="0" y="4057650"/>
                </a:lnTo>
                <a:lnTo>
                  <a:pt x="0" y="1352550"/>
                </a:lnTo>
                <a:lnTo>
                  <a:pt x="3733800" y="1352550"/>
                </a:lnTo>
                <a:lnTo>
                  <a:pt x="372427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1420" name="Picture 1419">
            <a:extLst>
              <a:ext uri="{FF2B5EF4-FFF2-40B4-BE49-F238E27FC236}">
                <a16:creationId xmlns:a16="http://schemas.microsoft.com/office/drawing/2014/main" id="{80255C9A-5CA3-2ED1-3082-8139A4743AE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388" t="28633" r="43800" b="21583"/>
          <a:stretch>
            <a:fillRect/>
          </a:stretch>
        </xdr:blipFill>
        <xdr:spPr bwMode="auto">
          <a:xfrm>
            <a:off x="1161516" y="113184311"/>
            <a:ext cx="7405533" cy="637027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1949" name="Straight Connector 1948">
            <a:extLst>
              <a:ext uri="{FF2B5EF4-FFF2-40B4-BE49-F238E27FC236}">
                <a16:creationId xmlns:a16="http://schemas.microsoft.com/office/drawing/2014/main" id="{423DC3AA-8B49-3A2A-E5EA-86AF6BBF0949}"/>
              </a:ext>
            </a:extLst>
          </xdr:cNvPr>
          <xdr:cNvCxnSpPr/>
        </xdr:nvCxnSpPr>
        <xdr:spPr>
          <a:xfrm flipV="1">
            <a:off x="1259960" y="112536288"/>
            <a:ext cx="0" cy="20709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5" name="Straight Connector 2124">
            <a:extLst>
              <a:ext uri="{FF2B5EF4-FFF2-40B4-BE49-F238E27FC236}">
                <a16:creationId xmlns:a16="http://schemas.microsoft.com/office/drawing/2014/main" id="{1A34EC4B-2C67-797D-AE46-0A2EFE50761A}"/>
              </a:ext>
            </a:extLst>
          </xdr:cNvPr>
          <xdr:cNvCxnSpPr/>
        </xdr:nvCxnSpPr>
        <xdr:spPr>
          <a:xfrm>
            <a:off x="1175882" y="112904942"/>
            <a:ext cx="73254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5" name="Straight Connector 2134">
            <a:extLst>
              <a:ext uri="{FF2B5EF4-FFF2-40B4-BE49-F238E27FC236}">
                <a16:creationId xmlns:a16="http://schemas.microsoft.com/office/drawing/2014/main" id="{68C866F1-23FE-65EF-60D8-4A289192AF96}"/>
              </a:ext>
            </a:extLst>
          </xdr:cNvPr>
          <xdr:cNvCxnSpPr/>
        </xdr:nvCxnSpPr>
        <xdr:spPr>
          <a:xfrm flipH="1">
            <a:off x="1208578" y="112864358"/>
            <a:ext cx="88751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6" name="Straight Connector 2135">
            <a:extLst>
              <a:ext uri="{FF2B5EF4-FFF2-40B4-BE49-F238E27FC236}">
                <a16:creationId xmlns:a16="http://schemas.microsoft.com/office/drawing/2014/main" id="{F6B73E16-8B62-4503-8114-FDE070631053}"/>
              </a:ext>
            </a:extLst>
          </xdr:cNvPr>
          <xdr:cNvCxnSpPr/>
        </xdr:nvCxnSpPr>
        <xdr:spPr>
          <a:xfrm>
            <a:off x="1180553" y="112625574"/>
            <a:ext cx="60232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37" name="Straight Connector 2136">
            <a:extLst>
              <a:ext uri="{FF2B5EF4-FFF2-40B4-BE49-F238E27FC236}">
                <a16:creationId xmlns:a16="http://schemas.microsoft.com/office/drawing/2014/main" id="{7E8A582A-A12C-4D82-AE09-28F7BE4407E4}"/>
              </a:ext>
            </a:extLst>
          </xdr:cNvPr>
          <xdr:cNvCxnSpPr/>
        </xdr:nvCxnSpPr>
        <xdr:spPr>
          <a:xfrm flipH="1">
            <a:off x="1213248" y="112584990"/>
            <a:ext cx="88751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1" name="Straight Connector 2140">
            <a:extLst>
              <a:ext uri="{FF2B5EF4-FFF2-40B4-BE49-F238E27FC236}">
                <a16:creationId xmlns:a16="http://schemas.microsoft.com/office/drawing/2014/main" id="{0F22B860-CF35-3C59-9BB6-8EFF9A375281}"/>
              </a:ext>
            </a:extLst>
          </xdr:cNvPr>
          <xdr:cNvCxnSpPr/>
        </xdr:nvCxnSpPr>
        <xdr:spPr>
          <a:xfrm>
            <a:off x="5066759" y="112550891"/>
            <a:ext cx="0" cy="7373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4" name="Straight Connector 2143">
            <a:extLst>
              <a:ext uri="{FF2B5EF4-FFF2-40B4-BE49-F238E27FC236}">
                <a16:creationId xmlns:a16="http://schemas.microsoft.com/office/drawing/2014/main" id="{E64496C3-9603-42D5-A957-7AD4268DA4F8}"/>
              </a:ext>
            </a:extLst>
          </xdr:cNvPr>
          <xdr:cNvCxnSpPr/>
        </xdr:nvCxnSpPr>
        <xdr:spPr>
          <a:xfrm flipH="1">
            <a:off x="5020047" y="112864356"/>
            <a:ext cx="88751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5" name="Straight Connector 2144">
            <a:extLst>
              <a:ext uri="{FF2B5EF4-FFF2-40B4-BE49-F238E27FC236}">
                <a16:creationId xmlns:a16="http://schemas.microsoft.com/office/drawing/2014/main" id="{E38501EB-F92E-41B5-A96D-F02AD771658F}"/>
              </a:ext>
            </a:extLst>
          </xdr:cNvPr>
          <xdr:cNvCxnSpPr/>
        </xdr:nvCxnSpPr>
        <xdr:spPr>
          <a:xfrm flipH="1">
            <a:off x="5024718" y="112584988"/>
            <a:ext cx="88751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7" name="Straight Connector 2146">
            <a:extLst>
              <a:ext uri="{FF2B5EF4-FFF2-40B4-BE49-F238E27FC236}">
                <a16:creationId xmlns:a16="http://schemas.microsoft.com/office/drawing/2014/main" id="{800D9003-342B-4B21-85F7-4B4815159AF4}"/>
              </a:ext>
            </a:extLst>
          </xdr:cNvPr>
          <xdr:cNvCxnSpPr/>
        </xdr:nvCxnSpPr>
        <xdr:spPr>
          <a:xfrm>
            <a:off x="7129066" y="112546017"/>
            <a:ext cx="0" cy="73738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9" name="Straight Connector 2148">
            <a:extLst>
              <a:ext uri="{FF2B5EF4-FFF2-40B4-BE49-F238E27FC236}">
                <a16:creationId xmlns:a16="http://schemas.microsoft.com/office/drawing/2014/main" id="{FEB2AF7C-026B-4CA8-B52D-87E2489C2936}"/>
              </a:ext>
            </a:extLst>
          </xdr:cNvPr>
          <xdr:cNvCxnSpPr/>
        </xdr:nvCxnSpPr>
        <xdr:spPr>
          <a:xfrm flipH="1">
            <a:off x="7076065" y="112859482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3" name="Straight Connector 2152">
            <a:extLst>
              <a:ext uri="{FF2B5EF4-FFF2-40B4-BE49-F238E27FC236}">
                <a16:creationId xmlns:a16="http://schemas.microsoft.com/office/drawing/2014/main" id="{A970A3A8-69E2-4D76-9630-15A11677B06D}"/>
              </a:ext>
            </a:extLst>
          </xdr:cNvPr>
          <xdr:cNvCxnSpPr/>
        </xdr:nvCxnSpPr>
        <xdr:spPr>
          <a:xfrm flipH="1">
            <a:off x="7080736" y="112580114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4" name="Straight Connector 2153">
            <a:extLst>
              <a:ext uri="{FF2B5EF4-FFF2-40B4-BE49-F238E27FC236}">
                <a16:creationId xmlns:a16="http://schemas.microsoft.com/office/drawing/2014/main" id="{5E1D3024-5384-434F-8147-5214C117D563}"/>
              </a:ext>
            </a:extLst>
          </xdr:cNvPr>
          <xdr:cNvCxnSpPr/>
        </xdr:nvCxnSpPr>
        <xdr:spPr>
          <a:xfrm>
            <a:off x="2652502" y="112825391"/>
            <a:ext cx="0" cy="17818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7" name="Straight Connector 2156">
            <a:extLst>
              <a:ext uri="{FF2B5EF4-FFF2-40B4-BE49-F238E27FC236}">
                <a16:creationId xmlns:a16="http://schemas.microsoft.com/office/drawing/2014/main" id="{B9D2207B-2E41-444E-AB41-A8A95C4783B8}"/>
              </a:ext>
            </a:extLst>
          </xdr:cNvPr>
          <xdr:cNvCxnSpPr/>
        </xdr:nvCxnSpPr>
        <xdr:spPr>
          <a:xfrm flipH="1">
            <a:off x="2604172" y="112859488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5" name="Straight Connector 2164">
            <a:extLst>
              <a:ext uri="{FF2B5EF4-FFF2-40B4-BE49-F238E27FC236}">
                <a16:creationId xmlns:a16="http://schemas.microsoft.com/office/drawing/2014/main" id="{31E6C2C2-4538-2FD7-61D9-1A414F6A6140}"/>
              </a:ext>
            </a:extLst>
          </xdr:cNvPr>
          <xdr:cNvCxnSpPr/>
        </xdr:nvCxnSpPr>
        <xdr:spPr>
          <a:xfrm>
            <a:off x="2652500" y="114719217"/>
            <a:ext cx="0" cy="114513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0" name="Straight Connector 2169">
            <a:extLst>
              <a:ext uri="{FF2B5EF4-FFF2-40B4-BE49-F238E27FC236}">
                <a16:creationId xmlns:a16="http://schemas.microsoft.com/office/drawing/2014/main" id="{D34FDB16-E474-4B19-805B-174738392A49}"/>
              </a:ext>
            </a:extLst>
          </xdr:cNvPr>
          <xdr:cNvCxnSpPr/>
        </xdr:nvCxnSpPr>
        <xdr:spPr>
          <a:xfrm>
            <a:off x="8415601" y="112825395"/>
            <a:ext cx="0" cy="47638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1" name="Straight Connector 2170">
            <a:extLst>
              <a:ext uri="{FF2B5EF4-FFF2-40B4-BE49-F238E27FC236}">
                <a16:creationId xmlns:a16="http://schemas.microsoft.com/office/drawing/2014/main" id="{FF6597A1-3B98-43F0-BF72-6C10807B556A}"/>
              </a:ext>
            </a:extLst>
          </xdr:cNvPr>
          <xdr:cNvCxnSpPr/>
        </xdr:nvCxnSpPr>
        <xdr:spPr>
          <a:xfrm flipH="1">
            <a:off x="8373560" y="112859492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3" name="Straight Connector 2182">
            <a:extLst>
              <a:ext uri="{FF2B5EF4-FFF2-40B4-BE49-F238E27FC236}">
                <a16:creationId xmlns:a16="http://schemas.microsoft.com/office/drawing/2014/main" id="{2444C17C-07AC-4619-9874-486CFE4C96ED}"/>
              </a:ext>
            </a:extLst>
          </xdr:cNvPr>
          <xdr:cNvCxnSpPr/>
        </xdr:nvCxnSpPr>
        <xdr:spPr>
          <a:xfrm>
            <a:off x="8468605" y="113322372"/>
            <a:ext cx="87224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4" name="Straight Connector 2183">
            <a:extLst>
              <a:ext uri="{FF2B5EF4-FFF2-40B4-BE49-F238E27FC236}">
                <a16:creationId xmlns:a16="http://schemas.microsoft.com/office/drawing/2014/main" id="{E4CF6A5F-82A6-4AC7-ADEA-5FCE32AC4116}"/>
              </a:ext>
            </a:extLst>
          </xdr:cNvPr>
          <xdr:cNvCxnSpPr/>
        </xdr:nvCxnSpPr>
        <xdr:spPr>
          <a:xfrm flipH="1">
            <a:off x="8868885" y="113273675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9" name="Straight Connector 2188">
            <a:extLst>
              <a:ext uri="{FF2B5EF4-FFF2-40B4-BE49-F238E27FC236}">
                <a16:creationId xmlns:a16="http://schemas.microsoft.com/office/drawing/2014/main" id="{636F46BF-878B-41EA-9B5C-BF55CA1EF391}"/>
              </a:ext>
            </a:extLst>
          </xdr:cNvPr>
          <xdr:cNvCxnSpPr/>
        </xdr:nvCxnSpPr>
        <xdr:spPr>
          <a:xfrm>
            <a:off x="7175775" y="113322372"/>
            <a:ext cx="11604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5" name="Straight Connector 2194">
            <a:extLst>
              <a:ext uri="{FF2B5EF4-FFF2-40B4-BE49-F238E27FC236}">
                <a16:creationId xmlns:a16="http://schemas.microsoft.com/office/drawing/2014/main" id="{BCBE9AD3-9056-A513-9F4B-EE7B5FFC7292}"/>
              </a:ext>
            </a:extLst>
          </xdr:cNvPr>
          <xdr:cNvCxnSpPr/>
        </xdr:nvCxnSpPr>
        <xdr:spPr>
          <a:xfrm>
            <a:off x="8917215" y="113239581"/>
            <a:ext cx="0" cy="62322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8" name="Straight Connector 2197">
            <a:extLst>
              <a:ext uri="{FF2B5EF4-FFF2-40B4-BE49-F238E27FC236}">
                <a16:creationId xmlns:a16="http://schemas.microsoft.com/office/drawing/2014/main" id="{9E4B9703-4DC7-46CC-8C1B-ABA69CA58265}"/>
              </a:ext>
            </a:extLst>
          </xdr:cNvPr>
          <xdr:cNvCxnSpPr/>
        </xdr:nvCxnSpPr>
        <xdr:spPr>
          <a:xfrm>
            <a:off x="8468620" y="114303480"/>
            <a:ext cx="528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9" name="Straight Connector 2198">
            <a:extLst>
              <a:ext uri="{FF2B5EF4-FFF2-40B4-BE49-F238E27FC236}">
                <a16:creationId xmlns:a16="http://schemas.microsoft.com/office/drawing/2014/main" id="{81509C9F-1FB0-4556-A188-67569603AF42}"/>
              </a:ext>
            </a:extLst>
          </xdr:cNvPr>
          <xdr:cNvCxnSpPr/>
        </xdr:nvCxnSpPr>
        <xdr:spPr>
          <a:xfrm flipH="1">
            <a:off x="8868899" y="114261205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1" name="Straight Connector 2200">
            <a:extLst>
              <a:ext uri="{FF2B5EF4-FFF2-40B4-BE49-F238E27FC236}">
                <a16:creationId xmlns:a16="http://schemas.microsoft.com/office/drawing/2014/main" id="{EC4C5D58-F056-4FB9-87C7-9E4331B0A594}"/>
              </a:ext>
            </a:extLst>
          </xdr:cNvPr>
          <xdr:cNvCxnSpPr/>
        </xdr:nvCxnSpPr>
        <xdr:spPr>
          <a:xfrm>
            <a:off x="7175789" y="114303480"/>
            <a:ext cx="11604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3" name="Straight Connector 2202">
            <a:extLst>
              <a:ext uri="{FF2B5EF4-FFF2-40B4-BE49-F238E27FC236}">
                <a16:creationId xmlns:a16="http://schemas.microsoft.com/office/drawing/2014/main" id="{B7BAFB39-3DDF-FB57-FAF5-9882864460ED}"/>
              </a:ext>
            </a:extLst>
          </xdr:cNvPr>
          <xdr:cNvCxnSpPr/>
        </xdr:nvCxnSpPr>
        <xdr:spPr>
          <a:xfrm>
            <a:off x="6189801" y="114303478"/>
            <a:ext cx="86291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2" name="Straight Connector 2211">
            <a:extLst>
              <a:ext uri="{FF2B5EF4-FFF2-40B4-BE49-F238E27FC236}">
                <a16:creationId xmlns:a16="http://schemas.microsoft.com/office/drawing/2014/main" id="{4EFFD67A-C1E8-4893-9BF8-953C03988058}"/>
              </a:ext>
            </a:extLst>
          </xdr:cNvPr>
          <xdr:cNvCxnSpPr/>
        </xdr:nvCxnSpPr>
        <xdr:spPr>
          <a:xfrm>
            <a:off x="8473293" y="115638558"/>
            <a:ext cx="528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3" name="Straight Connector 2212">
            <a:extLst>
              <a:ext uri="{FF2B5EF4-FFF2-40B4-BE49-F238E27FC236}">
                <a16:creationId xmlns:a16="http://schemas.microsoft.com/office/drawing/2014/main" id="{B3EE73A6-C997-44B5-927D-8E6491B7C5FB}"/>
              </a:ext>
            </a:extLst>
          </xdr:cNvPr>
          <xdr:cNvCxnSpPr/>
        </xdr:nvCxnSpPr>
        <xdr:spPr>
          <a:xfrm flipH="1">
            <a:off x="8873573" y="115589861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6" name="Straight Connector 2215">
            <a:extLst>
              <a:ext uri="{FF2B5EF4-FFF2-40B4-BE49-F238E27FC236}">
                <a16:creationId xmlns:a16="http://schemas.microsoft.com/office/drawing/2014/main" id="{B3C7BBB2-6868-40E7-A02A-60351803F4C2}"/>
              </a:ext>
            </a:extLst>
          </xdr:cNvPr>
          <xdr:cNvCxnSpPr/>
        </xdr:nvCxnSpPr>
        <xdr:spPr>
          <a:xfrm>
            <a:off x="7180463" y="115638558"/>
            <a:ext cx="11604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7" name="Straight Connector 2216">
            <a:extLst>
              <a:ext uri="{FF2B5EF4-FFF2-40B4-BE49-F238E27FC236}">
                <a16:creationId xmlns:a16="http://schemas.microsoft.com/office/drawing/2014/main" id="{08CE523F-2941-49DE-97F7-F34B628B900D}"/>
              </a:ext>
            </a:extLst>
          </xdr:cNvPr>
          <xdr:cNvCxnSpPr/>
        </xdr:nvCxnSpPr>
        <xdr:spPr>
          <a:xfrm>
            <a:off x="6194474" y="115638556"/>
            <a:ext cx="86291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8" name="Straight Connector 2217">
            <a:extLst>
              <a:ext uri="{FF2B5EF4-FFF2-40B4-BE49-F238E27FC236}">
                <a16:creationId xmlns:a16="http://schemas.microsoft.com/office/drawing/2014/main" id="{862D1A44-5E7D-47D2-A576-249B7801FBFF}"/>
              </a:ext>
            </a:extLst>
          </xdr:cNvPr>
          <xdr:cNvCxnSpPr/>
        </xdr:nvCxnSpPr>
        <xdr:spPr>
          <a:xfrm>
            <a:off x="8468633" y="116577385"/>
            <a:ext cx="52802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2" name="Straight Connector 2321">
            <a:extLst>
              <a:ext uri="{FF2B5EF4-FFF2-40B4-BE49-F238E27FC236}">
                <a16:creationId xmlns:a16="http://schemas.microsoft.com/office/drawing/2014/main" id="{C3A7E49C-8394-40EA-A28D-14FB143C363E}"/>
              </a:ext>
            </a:extLst>
          </xdr:cNvPr>
          <xdr:cNvCxnSpPr/>
        </xdr:nvCxnSpPr>
        <xdr:spPr>
          <a:xfrm flipH="1">
            <a:off x="8868912" y="116535110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5" name="Straight Connector 2324">
            <a:extLst>
              <a:ext uri="{FF2B5EF4-FFF2-40B4-BE49-F238E27FC236}">
                <a16:creationId xmlns:a16="http://schemas.microsoft.com/office/drawing/2014/main" id="{EA34652B-133A-4FB3-8864-7B03BC7F0602}"/>
              </a:ext>
            </a:extLst>
          </xdr:cNvPr>
          <xdr:cNvCxnSpPr/>
        </xdr:nvCxnSpPr>
        <xdr:spPr>
          <a:xfrm>
            <a:off x="7175802" y="116577385"/>
            <a:ext cx="11604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7" name="Straight Connector 2326">
            <a:extLst>
              <a:ext uri="{FF2B5EF4-FFF2-40B4-BE49-F238E27FC236}">
                <a16:creationId xmlns:a16="http://schemas.microsoft.com/office/drawing/2014/main" id="{FB84AE12-5F5F-4249-BD26-2870976E3B92}"/>
              </a:ext>
            </a:extLst>
          </xdr:cNvPr>
          <xdr:cNvCxnSpPr/>
        </xdr:nvCxnSpPr>
        <xdr:spPr>
          <a:xfrm>
            <a:off x="5208510" y="116577383"/>
            <a:ext cx="1844214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1" name="Straight Connector 2330">
            <a:extLst>
              <a:ext uri="{FF2B5EF4-FFF2-40B4-BE49-F238E27FC236}">
                <a16:creationId xmlns:a16="http://schemas.microsoft.com/office/drawing/2014/main" id="{28F0945D-386E-4E38-80F4-8F8BFE50E1FB}"/>
              </a:ext>
            </a:extLst>
          </xdr:cNvPr>
          <xdr:cNvCxnSpPr/>
        </xdr:nvCxnSpPr>
        <xdr:spPr>
          <a:xfrm>
            <a:off x="8468640" y="117628227"/>
            <a:ext cx="8535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4" name="Straight Connector 2333">
            <a:extLst>
              <a:ext uri="{FF2B5EF4-FFF2-40B4-BE49-F238E27FC236}">
                <a16:creationId xmlns:a16="http://schemas.microsoft.com/office/drawing/2014/main" id="{52B23790-5571-4120-9958-46ABF5C3F605}"/>
              </a:ext>
            </a:extLst>
          </xdr:cNvPr>
          <xdr:cNvCxnSpPr/>
        </xdr:nvCxnSpPr>
        <xdr:spPr>
          <a:xfrm flipH="1">
            <a:off x="8868920" y="117579530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6" name="Straight Connector 2335">
            <a:extLst>
              <a:ext uri="{FF2B5EF4-FFF2-40B4-BE49-F238E27FC236}">
                <a16:creationId xmlns:a16="http://schemas.microsoft.com/office/drawing/2014/main" id="{89F958C9-2F55-48EE-953D-F58A2B182472}"/>
              </a:ext>
            </a:extLst>
          </xdr:cNvPr>
          <xdr:cNvCxnSpPr/>
        </xdr:nvCxnSpPr>
        <xdr:spPr>
          <a:xfrm>
            <a:off x="8463971" y="119395413"/>
            <a:ext cx="8395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38" name="Straight Connector 2337">
            <a:extLst>
              <a:ext uri="{FF2B5EF4-FFF2-40B4-BE49-F238E27FC236}">
                <a16:creationId xmlns:a16="http://schemas.microsoft.com/office/drawing/2014/main" id="{E1733DB3-09C2-472B-96DF-EA52E9B38BAA}"/>
              </a:ext>
            </a:extLst>
          </xdr:cNvPr>
          <xdr:cNvCxnSpPr/>
        </xdr:nvCxnSpPr>
        <xdr:spPr>
          <a:xfrm flipH="1">
            <a:off x="8864250" y="119346716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5" name="Straight Connector 2344">
            <a:extLst>
              <a:ext uri="{FF2B5EF4-FFF2-40B4-BE49-F238E27FC236}">
                <a16:creationId xmlns:a16="http://schemas.microsoft.com/office/drawing/2014/main" id="{59F4A397-98C9-4C71-B280-069F97ACD940}"/>
              </a:ext>
            </a:extLst>
          </xdr:cNvPr>
          <xdr:cNvCxnSpPr/>
        </xdr:nvCxnSpPr>
        <xdr:spPr>
          <a:xfrm flipH="1">
            <a:off x="9199098" y="113273675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7" name="Straight Connector 2346">
            <a:extLst>
              <a:ext uri="{FF2B5EF4-FFF2-40B4-BE49-F238E27FC236}">
                <a16:creationId xmlns:a16="http://schemas.microsoft.com/office/drawing/2014/main" id="{70E94530-A759-463F-A326-52755F831098}"/>
              </a:ext>
            </a:extLst>
          </xdr:cNvPr>
          <xdr:cNvCxnSpPr/>
        </xdr:nvCxnSpPr>
        <xdr:spPr>
          <a:xfrm>
            <a:off x="9247429" y="113239581"/>
            <a:ext cx="0" cy="62322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9" name="Straight Connector 2348">
            <a:extLst>
              <a:ext uri="{FF2B5EF4-FFF2-40B4-BE49-F238E27FC236}">
                <a16:creationId xmlns:a16="http://schemas.microsoft.com/office/drawing/2014/main" id="{3122A19A-0AA6-418F-98AB-F987F2B36F64}"/>
              </a:ext>
            </a:extLst>
          </xdr:cNvPr>
          <xdr:cNvCxnSpPr/>
        </xdr:nvCxnSpPr>
        <xdr:spPr>
          <a:xfrm flipH="1">
            <a:off x="9199134" y="117579530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0" name="Straight Connector 2349">
            <a:extLst>
              <a:ext uri="{FF2B5EF4-FFF2-40B4-BE49-F238E27FC236}">
                <a16:creationId xmlns:a16="http://schemas.microsoft.com/office/drawing/2014/main" id="{F9BE7187-7F9B-43DB-939F-04B9790AE2BE}"/>
              </a:ext>
            </a:extLst>
          </xdr:cNvPr>
          <xdr:cNvCxnSpPr/>
        </xdr:nvCxnSpPr>
        <xdr:spPr>
          <a:xfrm flipH="1">
            <a:off x="9199136" y="119346716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1" name="Straight Connector 2350">
            <a:extLst>
              <a:ext uri="{FF2B5EF4-FFF2-40B4-BE49-F238E27FC236}">
                <a16:creationId xmlns:a16="http://schemas.microsoft.com/office/drawing/2014/main" id="{E674FFFB-9157-4DA4-96E5-9683E6ECDA31}"/>
              </a:ext>
            </a:extLst>
          </xdr:cNvPr>
          <xdr:cNvCxnSpPr/>
        </xdr:nvCxnSpPr>
        <xdr:spPr>
          <a:xfrm>
            <a:off x="8468605" y="118503740"/>
            <a:ext cx="5233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2" name="Straight Connector 2351">
            <a:extLst>
              <a:ext uri="{FF2B5EF4-FFF2-40B4-BE49-F238E27FC236}">
                <a16:creationId xmlns:a16="http://schemas.microsoft.com/office/drawing/2014/main" id="{05468E3A-88D3-44C5-A24A-062206A6C659}"/>
              </a:ext>
            </a:extLst>
          </xdr:cNvPr>
          <xdr:cNvCxnSpPr/>
        </xdr:nvCxnSpPr>
        <xdr:spPr>
          <a:xfrm flipH="1">
            <a:off x="8868933" y="118461465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5" name="Straight Connector 2354">
            <a:extLst>
              <a:ext uri="{FF2B5EF4-FFF2-40B4-BE49-F238E27FC236}">
                <a16:creationId xmlns:a16="http://schemas.microsoft.com/office/drawing/2014/main" id="{0F6D52B8-0596-1505-F19D-E2F70F6111BF}"/>
              </a:ext>
            </a:extLst>
          </xdr:cNvPr>
          <xdr:cNvCxnSpPr/>
        </xdr:nvCxnSpPr>
        <xdr:spPr>
          <a:xfrm>
            <a:off x="1264633" y="117348864"/>
            <a:ext cx="0" cy="249482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8" name="Straight Connector 2357">
            <a:extLst>
              <a:ext uri="{FF2B5EF4-FFF2-40B4-BE49-F238E27FC236}">
                <a16:creationId xmlns:a16="http://schemas.microsoft.com/office/drawing/2014/main" id="{15CDDAB7-D7CB-A4E7-F20D-8D54BA36D766}"/>
              </a:ext>
            </a:extLst>
          </xdr:cNvPr>
          <xdr:cNvCxnSpPr/>
        </xdr:nvCxnSpPr>
        <xdr:spPr>
          <a:xfrm>
            <a:off x="1189893" y="119749462"/>
            <a:ext cx="73020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9" name="Straight Connector 2358">
            <a:extLst>
              <a:ext uri="{FF2B5EF4-FFF2-40B4-BE49-F238E27FC236}">
                <a16:creationId xmlns:a16="http://schemas.microsoft.com/office/drawing/2014/main" id="{EB2C6796-054D-48C9-BF4B-0625FDB89F18}"/>
              </a:ext>
            </a:extLst>
          </xdr:cNvPr>
          <xdr:cNvCxnSpPr/>
        </xdr:nvCxnSpPr>
        <xdr:spPr>
          <a:xfrm flipH="1">
            <a:off x="1217920" y="119708875"/>
            <a:ext cx="88751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2" name="Straight Connector 2361">
            <a:extLst>
              <a:ext uri="{FF2B5EF4-FFF2-40B4-BE49-F238E27FC236}">
                <a16:creationId xmlns:a16="http://schemas.microsoft.com/office/drawing/2014/main" id="{86B7C470-9921-60BE-8E43-543C0E1D67D9}"/>
              </a:ext>
            </a:extLst>
          </xdr:cNvPr>
          <xdr:cNvCxnSpPr/>
        </xdr:nvCxnSpPr>
        <xdr:spPr>
          <a:xfrm>
            <a:off x="3104162" y="119434391"/>
            <a:ext cx="0" cy="6837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3" name="Straight Connector 2362">
            <a:extLst>
              <a:ext uri="{FF2B5EF4-FFF2-40B4-BE49-F238E27FC236}">
                <a16:creationId xmlns:a16="http://schemas.microsoft.com/office/drawing/2014/main" id="{41D374F6-3CEC-4D28-BE39-E7EDC4C83355}"/>
              </a:ext>
            </a:extLst>
          </xdr:cNvPr>
          <xdr:cNvCxnSpPr/>
        </xdr:nvCxnSpPr>
        <xdr:spPr>
          <a:xfrm flipH="1">
            <a:off x="3057451" y="119708876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6" name="Straight Connector 2365">
            <a:extLst>
              <a:ext uri="{FF2B5EF4-FFF2-40B4-BE49-F238E27FC236}">
                <a16:creationId xmlns:a16="http://schemas.microsoft.com/office/drawing/2014/main" id="{A71687F0-35B8-D5F1-CA07-AD7852178AA5}"/>
              </a:ext>
            </a:extLst>
          </xdr:cNvPr>
          <xdr:cNvCxnSpPr/>
        </xdr:nvCxnSpPr>
        <xdr:spPr>
          <a:xfrm>
            <a:off x="3029426" y="120028829"/>
            <a:ext cx="546720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7" name="Straight Connector 2366">
            <a:extLst>
              <a:ext uri="{FF2B5EF4-FFF2-40B4-BE49-F238E27FC236}">
                <a16:creationId xmlns:a16="http://schemas.microsoft.com/office/drawing/2014/main" id="{B905CC11-6A0C-4A32-A00C-9731DBC6B84D}"/>
              </a:ext>
            </a:extLst>
          </xdr:cNvPr>
          <xdr:cNvCxnSpPr/>
        </xdr:nvCxnSpPr>
        <xdr:spPr>
          <a:xfrm flipH="1">
            <a:off x="3062125" y="119983374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69" name="Straight Connector 2368">
            <a:extLst>
              <a:ext uri="{FF2B5EF4-FFF2-40B4-BE49-F238E27FC236}">
                <a16:creationId xmlns:a16="http://schemas.microsoft.com/office/drawing/2014/main" id="{BDBFB97B-5BC6-4636-B227-3BA82C624BEF}"/>
              </a:ext>
            </a:extLst>
          </xdr:cNvPr>
          <xdr:cNvCxnSpPr/>
        </xdr:nvCxnSpPr>
        <xdr:spPr>
          <a:xfrm>
            <a:off x="5119759" y="119424637"/>
            <a:ext cx="0" cy="4141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0" name="Straight Connector 2369">
            <a:extLst>
              <a:ext uri="{FF2B5EF4-FFF2-40B4-BE49-F238E27FC236}">
                <a16:creationId xmlns:a16="http://schemas.microsoft.com/office/drawing/2014/main" id="{EE4D20D9-7066-48FA-8DC1-B7DD5B4459B8}"/>
              </a:ext>
            </a:extLst>
          </xdr:cNvPr>
          <xdr:cNvCxnSpPr/>
        </xdr:nvCxnSpPr>
        <xdr:spPr>
          <a:xfrm flipH="1">
            <a:off x="5066761" y="119708890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2" name="Straight Connector 2371">
            <a:extLst>
              <a:ext uri="{FF2B5EF4-FFF2-40B4-BE49-F238E27FC236}">
                <a16:creationId xmlns:a16="http://schemas.microsoft.com/office/drawing/2014/main" id="{D9E5E287-373C-420B-A677-1D2603BFB898}"/>
              </a:ext>
            </a:extLst>
          </xdr:cNvPr>
          <xdr:cNvCxnSpPr/>
        </xdr:nvCxnSpPr>
        <xdr:spPr>
          <a:xfrm>
            <a:off x="6203821" y="119424647"/>
            <a:ext cx="0" cy="4141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3" name="Straight Connector 2372">
            <a:extLst>
              <a:ext uri="{FF2B5EF4-FFF2-40B4-BE49-F238E27FC236}">
                <a16:creationId xmlns:a16="http://schemas.microsoft.com/office/drawing/2014/main" id="{86887ECC-2007-4404-9ACB-1074AA8B88CE}"/>
              </a:ext>
            </a:extLst>
          </xdr:cNvPr>
          <xdr:cNvCxnSpPr/>
        </xdr:nvCxnSpPr>
        <xdr:spPr>
          <a:xfrm flipH="1">
            <a:off x="6157112" y="119708899"/>
            <a:ext cx="88751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4" name="Straight Connector 2373">
            <a:extLst>
              <a:ext uri="{FF2B5EF4-FFF2-40B4-BE49-F238E27FC236}">
                <a16:creationId xmlns:a16="http://schemas.microsoft.com/office/drawing/2014/main" id="{076AA669-68A4-4204-BD8F-FB49D7F980FB}"/>
              </a:ext>
            </a:extLst>
          </xdr:cNvPr>
          <xdr:cNvCxnSpPr/>
        </xdr:nvCxnSpPr>
        <xdr:spPr>
          <a:xfrm>
            <a:off x="5119759" y="117647706"/>
            <a:ext cx="0" cy="1671349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5" name="Straight Connector 2374">
            <a:extLst>
              <a:ext uri="{FF2B5EF4-FFF2-40B4-BE49-F238E27FC236}">
                <a16:creationId xmlns:a16="http://schemas.microsoft.com/office/drawing/2014/main" id="{8632A577-4FF2-4A30-9CD2-B6C8129BC1E7}"/>
              </a:ext>
            </a:extLst>
          </xdr:cNvPr>
          <xdr:cNvCxnSpPr/>
        </xdr:nvCxnSpPr>
        <xdr:spPr>
          <a:xfrm>
            <a:off x="6203820" y="118571923"/>
            <a:ext cx="0" cy="74714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0" name="Straight Connector 2379">
            <a:extLst>
              <a:ext uri="{FF2B5EF4-FFF2-40B4-BE49-F238E27FC236}">
                <a16:creationId xmlns:a16="http://schemas.microsoft.com/office/drawing/2014/main" id="{374096A8-0973-4C30-9BF3-2AAA889E3AD3}"/>
              </a:ext>
            </a:extLst>
          </xdr:cNvPr>
          <xdr:cNvCxnSpPr/>
        </xdr:nvCxnSpPr>
        <xdr:spPr>
          <a:xfrm>
            <a:off x="7505991" y="119424654"/>
            <a:ext cx="0" cy="41419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1" name="Straight Connector 2380">
            <a:extLst>
              <a:ext uri="{FF2B5EF4-FFF2-40B4-BE49-F238E27FC236}">
                <a16:creationId xmlns:a16="http://schemas.microsoft.com/office/drawing/2014/main" id="{721BCD22-BC1B-4E9A-B8CC-2D3CC1B18CBC}"/>
              </a:ext>
            </a:extLst>
          </xdr:cNvPr>
          <xdr:cNvCxnSpPr/>
        </xdr:nvCxnSpPr>
        <xdr:spPr>
          <a:xfrm flipH="1">
            <a:off x="7459282" y="119708906"/>
            <a:ext cx="88751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2" name="Straight Connector 2381">
            <a:extLst>
              <a:ext uri="{FF2B5EF4-FFF2-40B4-BE49-F238E27FC236}">
                <a16:creationId xmlns:a16="http://schemas.microsoft.com/office/drawing/2014/main" id="{33C6EDE2-F635-49EC-9F7C-BFAB75E27C4C}"/>
              </a:ext>
            </a:extLst>
          </xdr:cNvPr>
          <xdr:cNvCxnSpPr/>
        </xdr:nvCxnSpPr>
        <xdr:spPr>
          <a:xfrm>
            <a:off x="7505990" y="118571930"/>
            <a:ext cx="0" cy="74714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5" name="Straight Connector 2384">
            <a:extLst>
              <a:ext uri="{FF2B5EF4-FFF2-40B4-BE49-F238E27FC236}">
                <a16:creationId xmlns:a16="http://schemas.microsoft.com/office/drawing/2014/main" id="{567D6B6A-6B9D-44BC-9F27-9B8B24BFE66B}"/>
              </a:ext>
            </a:extLst>
          </xdr:cNvPr>
          <xdr:cNvCxnSpPr/>
        </xdr:nvCxnSpPr>
        <xdr:spPr>
          <a:xfrm>
            <a:off x="8421894" y="119439249"/>
            <a:ext cx="0" cy="67410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6" name="Straight Connector 2385">
            <a:extLst>
              <a:ext uri="{FF2B5EF4-FFF2-40B4-BE49-F238E27FC236}">
                <a16:creationId xmlns:a16="http://schemas.microsoft.com/office/drawing/2014/main" id="{9EE80B18-5D89-43F2-8C0E-2B69F67716EE}"/>
              </a:ext>
            </a:extLst>
          </xdr:cNvPr>
          <xdr:cNvCxnSpPr/>
        </xdr:nvCxnSpPr>
        <xdr:spPr>
          <a:xfrm flipH="1">
            <a:off x="8368896" y="119983412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8" name="Straight Connector 2387">
            <a:extLst>
              <a:ext uri="{FF2B5EF4-FFF2-40B4-BE49-F238E27FC236}">
                <a16:creationId xmlns:a16="http://schemas.microsoft.com/office/drawing/2014/main" id="{02F9D75A-1D5B-403C-B1E9-C73FAD3A501F}"/>
              </a:ext>
            </a:extLst>
          </xdr:cNvPr>
          <xdr:cNvCxnSpPr/>
        </xdr:nvCxnSpPr>
        <xdr:spPr>
          <a:xfrm flipH="1">
            <a:off x="8368896" y="119708914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0" name="Straight Connector 2389">
            <a:extLst>
              <a:ext uri="{FF2B5EF4-FFF2-40B4-BE49-F238E27FC236}">
                <a16:creationId xmlns:a16="http://schemas.microsoft.com/office/drawing/2014/main" id="{A8EBE436-431E-7936-5B51-D6F9720A61C6}"/>
              </a:ext>
            </a:extLst>
          </xdr:cNvPr>
          <xdr:cNvCxnSpPr/>
        </xdr:nvCxnSpPr>
        <xdr:spPr>
          <a:xfrm>
            <a:off x="2755264" y="113322372"/>
            <a:ext cx="226945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3" name="Straight Connector 2392">
            <a:extLst>
              <a:ext uri="{FF2B5EF4-FFF2-40B4-BE49-F238E27FC236}">
                <a16:creationId xmlns:a16="http://schemas.microsoft.com/office/drawing/2014/main" id="{0FDCA1CA-18B7-6F96-17FB-27864D185108}"/>
              </a:ext>
            </a:extLst>
          </xdr:cNvPr>
          <xdr:cNvCxnSpPr/>
        </xdr:nvCxnSpPr>
        <xdr:spPr>
          <a:xfrm flipH="1">
            <a:off x="1373685" y="113322367"/>
            <a:ext cx="11884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6" name="Straight Connector 2395">
            <a:extLst>
              <a:ext uri="{FF2B5EF4-FFF2-40B4-BE49-F238E27FC236}">
                <a16:creationId xmlns:a16="http://schemas.microsoft.com/office/drawing/2014/main" id="{4C173F53-9586-C430-F73C-F6D6BC8F4288}"/>
              </a:ext>
            </a:extLst>
          </xdr:cNvPr>
          <xdr:cNvCxnSpPr/>
        </xdr:nvCxnSpPr>
        <xdr:spPr>
          <a:xfrm>
            <a:off x="745956" y="113322372"/>
            <a:ext cx="4205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8" name="Straight Connector 2397">
            <a:extLst>
              <a:ext uri="{FF2B5EF4-FFF2-40B4-BE49-F238E27FC236}">
                <a16:creationId xmlns:a16="http://schemas.microsoft.com/office/drawing/2014/main" id="{36FBBB33-2C94-3F23-9F19-D0024346CFE1}"/>
              </a:ext>
            </a:extLst>
          </xdr:cNvPr>
          <xdr:cNvCxnSpPr/>
        </xdr:nvCxnSpPr>
        <xdr:spPr>
          <a:xfrm>
            <a:off x="826982" y="113244449"/>
            <a:ext cx="0" cy="62419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0" name="Straight Connector 2399">
            <a:extLst>
              <a:ext uri="{FF2B5EF4-FFF2-40B4-BE49-F238E27FC236}">
                <a16:creationId xmlns:a16="http://schemas.microsoft.com/office/drawing/2014/main" id="{3AB61AAC-F15D-4E06-933B-819FB2956CF0}"/>
              </a:ext>
            </a:extLst>
          </xdr:cNvPr>
          <xdr:cNvCxnSpPr/>
        </xdr:nvCxnSpPr>
        <xdr:spPr>
          <a:xfrm flipH="1">
            <a:off x="773982" y="113278539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1" name="Straight Connector 2400">
            <a:extLst>
              <a:ext uri="{FF2B5EF4-FFF2-40B4-BE49-F238E27FC236}">
                <a16:creationId xmlns:a16="http://schemas.microsoft.com/office/drawing/2014/main" id="{37E1B420-1D66-4161-8B44-11B31527F3DF}"/>
              </a:ext>
            </a:extLst>
          </xdr:cNvPr>
          <xdr:cNvCxnSpPr/>
        </xdr:nvCxnSpPr>
        <xdr:spPr>
          <a:xfrm>
            <a:off x="406400" y="114651032"/>
            <a:ext cx="82553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2" name="Straight Connector 2401">
            <a:extLst>
              <a:ext uri="{FF2B5EF4-FFF2-40B4-BE49-F238E27FC236}">
                <a16:creationId xmlns:a16="http://schemas.microsoft.com/office/drawing/2014/main" id="{1762BE3A-6641-45C2-828A-9FE2A4E11DCD}"/>
              </a:ext>
            </a:extLst>
          </xdr:cNvPr>
          <xdr:cNvCxnSpPr/>
        </xdr:nvCxnSpPr>
        <xdr:spPr>
          <a:xfrm flipH="1">
            <a:off x="773978" y="114607199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5" name="Straight Connector 2404">
            <a:extLst>
              <a:ext uri="{FF2B5EF4-FFF2-40B4-BE49-F238E27FC236}">
                <a16:creationId xmlns:a16="http://schemas.microsoft.com/office/drawing/2014/main" id="{472EEFB8-28BB-4ECA-B8A7-0E41DAAB6200}"/>
              </a:ext>
            </a:extLst>
          </xdr:cNvPr>
          <xdr:cNvCxnSpPr/>
        </xdr:nvCxnSpPr>
        <xdr:spPr>
          <a:xfrm>
            <a:off x="745937" y="115977994"/>
            <a:ext cx="48598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6" name="Straight Connector 2405">
            <a:extLst>
              <a:ext uri="{FF2B5EF4-FFF2-40B4-BE49-F238E27FC236}">
                <a16:creationId xmlns:a16="http://schemas.microsoft.com/office/drawing/2014/main" id="{9239E34E-3AE3-45D8-B668-EA610E392B43}"/>
              </a:ext>
            </a:extLst>
          </xdr:cNvPr>
          <xdr:cNvCxnSpPr/>
        </xdr:nvCxnSpPr>
        <xdr:spPr>
          <a:xfrm flipH="1">
            <a:off x="773964" y="115937408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09" name="Straight Connector 2408">
            <a:extLst>
              <a:ext uri="{FF2B5EF4-FFF2-40B4-BE49-F238E27FC236}">
                <a16:creationId xmlns:a16="http://schemas.microsoft.com/office/drawing/2014/main" id="{D52E6090-EFA1-03CB-F294-BAF0C8C3F854}"/>
              </a:ext>
            </a:extLst>
          </xdr:cNvPr>
          <xdr:cNvCxnSpPr/>
        </xdr:nvCxnSpPr>
        <xdr:spPr>
          <a:xfrm>
            <a:off x="496769" y="114569788"/>
            <a:ext cx="0" cy="28050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0" name="Straight Connector 2409">
            <a:extLst>
              <a:ext uri="{FF2B5EF4-FFF2-40B4-BE49-F238E27FC236}">
                <a16:creationId xmlns:a16="http://schemas.microsoft.com/office/drawing/2014/main" id="{55974719-613C-4F3E-B569-A24E05F1669F}"/>
              </a:ext>
            </a:extLst>
          </xdr:cNvPr>
          <xdr:cNvCxnSpPr/>
        </xdr:nvCxnSpPr>
        <xdr:spPr>
          <a:xfrm flipH="1">
            <a:off x="443765" y="114607198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1" name="Straight Connector 2410">
            <a:extLst>
              <a:ext uri="{FF2B5EF4-FFF2-40B4-BE49-F238E27FC236}">
                <a16:creationId xmlns:a16="http://schemas.microsoft.com/office/drawing/2014/main" id="{60D35140-CEEF-4B5D-BBC2-325654E9C91D}"/>
              </a:ext>
            </a:extLst>
          </xdr:cNvPr>
          <xdr:cNvCxnSpPr/>
        </xdr:nvCxnSpPr>
        <xdr:spPr>
          <a:xfrm>
            <a:off x="406391" y="117305030"/>
            <a:ext cx="82553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2" name="Straight Connector 2411">
            <a:extLst>
              <a:ext uri="{FF2B5EF4-FFF2-40B4-BE49-F238E27FC236}">
                <a16:creationId xmlns:a16="http://schemas.microsoft.com/office/drawing/2014/main" id="{9F2A17E8-9AA5-4255-B75F-BD64CE798575}"/>
              </a:ext>
            </a:extLst>
          </xdr:cNvPr>
          <xdr:cNvCxnSpPr/>
        </xdr:nvCxnSpPr>
        <xdr:spPr>
          <a:xfrm flipH="1">
            <a:off x="773969" y="117261198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3" name="Straight Connector 2412">
            <a:extLst>
              <a:ext uri="{FF2B5EF4-FFF2-40B4-BE49-F238E27FC236}">
                <a16:creationId xmlns:a16="http://schemas.microsoft.com/office/drawing/2014/main" id="{4DADF779-CFDE-428D-9409-EA285270399A}"/>
              </a:ext>
            </a:extLst>
          </xdr:cNvPr>
          <xdr:cNvCxnSpPr/>
        </xdr:nvCxnSpPr>
        <xdr:spPr>
          <a:xfrm flipH="1">
            <a:off x="443756" y="117261197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6" name="Straight Connector 2415">
            <a:extLst>
              <a:ext uri="{FF2B5EF4-FFF2-40B4-BE49-F238E27FC236}">
                <a16:creationId xmlns:a16="http://schemas.microsoft.com/office/drawing/2014/main" id="{3ED414AA-4DCF-4962-AD35-BF179350937D}"/>
              </a:ext>
            </a:extLst>
          </xdr:cNvPr>
          <xdr:cNvCxnSpPr/>
        </xdr:nvCxnSpPr>
        <xdr:spPr>
          <a:xfrm>
            <a:off x="736586" y="119395420"/>
            <a:ext cx="44396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7" name="Straight Connector 2416">
            <a:extLst>
              <a:ext uri="{FF2B5EF4-FFF2-40B4-BE49-F238E27FC236}">
                <a16:creationId xmlns:a16="http://schemas.microsoft.com/office/drawing/2014/main" id="{3DD09734-C3A2-44FC-BCD2-64121FFE8BA7}"/>
              </a:ext>
            </a:extLst>
          </xdr:cNvPr>
          <xdr:cNvCxnSpPr/>
        </xdr:nvCxnSpPr>
        <xdr:spPr>
          <a:xfrm flipH="1">
            <a:off x="773951" y="119351587"/>
            <a:ext cx="95040" cy="925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0" name="Straight Connector 2419">
            <a:extLst>
              <a:ext uri="{FF2B5EF4-FFF2-40B4-BE49-F238E27FC236}">
                <a16:creationId xmlns:a16="http://schemas.microsoft.com/office/drawing/2014/main" id="{7BBCEA29-FA28-48D0-BD6A-F9F52837D53C}"/>
              </a:ext>
            </a:extLst>
          </xdr:cNvPr>
          <xdr:cNvCxnSpPr/>
        </xdr:nvCxnSpPr>
        <xdr:spPr>
          <a:xfrm>
            <a:off x="1350305" y="119395416"/>
            <a:ext cx="171648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2" name="Straight Connector 2421">
            <a:extLst>
              <a:ext uri="{FF2B5EF4-FFF2-40B4-BE49-F238E27FC236}">
                <a16:creationId xmlns:a16="http://schemas.microsoft.com/office/drawing/2014/main" id="{FA6EA59E-4269-4441-8F4C-07B5A2B276FC}"/>
              </a:ext>
            </a:extLst>
          </xdr:cNvPr>
          <xdr:cNvCxnSpPr/>
        </xdr:nvCxnSpPr>
        <xdr:spPr>
          <a:xfrm>
            <a:off x="6094767" y="112825382"/>
            <a:ext cx="0" cy="4677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3" name="Straight Connector 2422">
            <a:extLst>
              <a:ext uri="{FF2B5EF4-FFF2-40B4-BE49-F238E27FC236}">
                <a16:creationId xmlns:a16="http://schemas.microsoft.com/office/drawing/2014/main" id="{C51ACDA4-411A-433C-ACF3-86628B42562B}"/>
              </a:ext>
            </a:extLst>
          </xdr:cNvPr>
          <xdr:cNvCxnSpPr/>
        </xdr:nvCxnSpPr>
        <xdr:spPr>
          <a:xfrm flipH="1">
            <a:off x="6052725" y="112859479"/>
            <a:ext cx="95040" cy="861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425" name="Group 2424">
            <a:extLst>
              <a:ext uri="{FF2B5EF4-FFF2-40B4-BE49-F238E27FC236}">
                <a16:creationId xmlns:a16="http://schemas.microsoft.com/office/drawing/2014/main" id="{B7581910-8F0E-4B25-8AAD-A438259E22F7}"/>
              </a:ext>
            </a:extLst>
          </xdr:cNvPr>
          <xdr:cNvGrpSpPr/>
        </xdr:nvGrpSpPr>
        <xdr:grpSpPr>
          <a:xfrm>
            <a:off x="2599499" y="115763631"/>
            <a:ext cx="226620" cy="211655"/>
            <a:chOff x="10263188" y="252188663"/>
            <a:chExt cx="214312" cy="214312"/>
          </a:xfrm>
        </xdr:grpSpPr>
        <xdr:sp macro="" textlink="">
          <xdr:nvSpPr>
            <xdr:cNvPr id="2426" name="Oval 2425">
              <a:extLst>
                <a:ext uri="{FF2B5EF4-FFF2-40B4-BE49-F238E27FC236}">
                  <a16:creationId xmlns:a16="http://schemas.microsoft.com/office/drawing/2014/main" id="{70AAF502-E8F6-2554-A668-78B4CE1DFE8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27" name="Straight Connector 2426">
              <a:extLst>
                <a:ext uri="{FF2B5EF4-FFF2-40B4-BE49-F238E27FC236}">
                  <a16:creationId xmlns:a16="http://schemas.microsoft.com/office/drawing/2014/main" id="{A6D8364E-2EDB-13CD-019C-7B01732A727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28" name="Straight Connector 2427">
              <a:extLst>
                <a:ext uri="{FF2B5EF4-FFF2-40B4-BE49-F238E27FC236}">
                  <a16:creationId xmlns:a16="http://schemas.microsoft.com/office/drawing/2014/main" id="{2FBDF6AC-6A0E-FD38-A351-84982E5686E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29" name="Group 2428">
            <a:extLst>
              <a:ext uri="{FF2B5EF4-FFF2-40B4-BE49-F238E27FC236}">
                <a16:creationId xmlns:a16="http://schemas.microsoft.com/office/drawing/2014/main" id="{0E8E60E8-B041-4CEA-9C9D-2F9759CB2652}"/>
              </a:ext>
            </a:extLst>
          </xdr:cNvPr>
          <xdr:cNvGrpSpPr/>
        </xdr:nvGrpSpPr>
        <xdr:grpSpPr>
          <a:xfrm>
            <a:off x="5854923" y="115419255"/>
            <a:ext cx="220331" cy="208480"/>
            <a:chOff x="10263188" y="252188663"/>
            <a:chExt cx="214312" cy="214312"/>
          </a:xfrm>
        </xdr:grpSpPr>
        <xdr:sp macro="" textlink="">
          <xdr:nvSpPr>
            <xdr:cNvPr id="2430" name="Oval 2429">
              <a:extLst>
                <a:ext uri="{FF2B5EF4-FFF2-40B4-BE49-F238E27FC236}">
                  <a16:creationId xmlns:a16="http://schemas.microsoft.com/office/drawing/2014/main" id="{6AFE5E7C-7053-4E7B-8048-7E0C8F7071A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31" name="Straight Connector 2430">
              <a:extLst>
                <a:ext uri="{FF2B5EF4-FFF2-40B4-BE49-F238E27FC236}">
                  <a16:creationId xmlns:a16="http://schemas.microsoft.com/office/drawing/2014/main" id="{84596C48-B333-4329-441B-97A21159AFC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32" name="Straight Connector 2431">
              <a:extLst>
                <a:ext uri="{FF2B5EF4-FFF2-40B4-BE49-F238E27FC236}">
                  <a16:creationId xmlns:a16="http://schemas.microsoft.com/office/drawing/2014/main" id="{3077ECDA-B899-7186-7A85-32A3785A73A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33" name="Group 2432">
            <a:extLst>
              <a:ext uri="{FF2B5EF4-FFF2-40B4-BE49-F238E27FC236}">
                <a16:creationId xmlns:a16="http://schemas.microsoft.com/office/drawing/2014/main" id="{096DCE97-1821-402F-8478-5929017433B5}"/>
              </a:ext>
            </a:extLst>
          </xdr:cNvPr>
          <xdr:cNvGrpSpPr/>
        </xdr:nvGrpSpPr>
        <xdr:grpSpPr>
          <a:xfrm>
            <a:off x="5963977" y="114038721"/>
            <a:ext cx="220331" cy="211655"/>
            <a:chOff x="10263188" y="252188663"/>
            <a:chExt cx="214312" cy="214312"/>
          </a:xfrm>
        </xdr:grpSpPr>
        <xdr:sp macro="" textlink="">
          <xdr:nvSpPr>
            <xdr:cNvPr id="2434" name="Oval 2433">
              <a:extLst>
                <a:ext uri="{FF2B5EF4-FFF2-40B4-BE49-F238E27FC236}">
                  <a16:creationId xmlns:a16="http://schemas.microsoft.com/office/drawing/2014/main" id="{A50AC580-D4BA-8B7E-6E3F-8AD90268B97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35" name="Straight Connector 2434">
              <a:extLst>
                <a:ext uri="{FF2B5EF4-FFF2-40B4-BE49-F238E27FC236}">
                  <a16:creationId xmlns:a16="http://schemas.microsoft.com/office/drawing/2014/main" id="{BF056A5C-7A39-9ED8-24F6-41F4C6C8EC7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36" name="Straight Connector 2435">
              <a:extLst>
                <a:ext uri="{FF2B5EF4-FFF2-40B4-BE49-F238E27FC236}">
                  <a16:creationId xmlns:a16="http://schemas.microsoft.com/office/drawing/2014/main" id="{3F730ED2-5F8F-E5C1-21FB-E55777D3C1B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37" name="Group 2436">
            <a:extLst>
              <a:ext uri="{FF2B5EF4-FFF2-40B4-BE49-F238E27FC236}">
                <a16:creationId xmlns:a16="http://schemas.microsoft.com/office/drawing/2014/main" id="{43D45B9B-C19B-49E1-BDBA-D6213598ECEE}"/>
              </a:ext>
            </a:extLst>
          </xdr:cNvPr>
          <xdr:cNvGrpSpPr/>
        </xdr:nvGrpSpPr>
        <xdr:grpSpPr>
          <a:xfrm>
            <a:off x="2764606" y="119255732"/>
            <a:ext cx="226620" cy="211655"/>
            <a:chOff x="10263188" y="252188663"/>
            <a:chExt cx="214312" cy="214312"/>
          </a:xfrm>
        </xdr:grpSpPr>
        <xdr:sp macro="" textlink="">
          <xdr:nvSpPr>
            <xdr:cNvPr id="2438" name="Oval 2437">
              <a:extLst>
                <a:ext uri="{FF2B5EF4-FFF2-40B4-BE49-F238E27FC236}">
                  <a16:creationId xmlns:a16="http://schemas.microsoft.com/office/drawing/2014/main" id="{17C5A6EE-42A4-4F8D-3F48-519F4FF370C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39" name="Straight Connector 2438">
              <a:extLst>
                <a:ext uri="{FF2B5EF4-FFF2-40B4-BE49-F238E27FC236}">
                  <a16:creationId xmlns:a16="http://schemas.microsoft.com/office/drawing/2014/main" id="{EE61B288-9C19-F99E-1117-9E3B7AAEE09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40" name="Straight Connector 2439">
              <a:extLst>
                <a:ext uri="{FF2B5EF4-FFF2-40B4-BE49-F238E27FC236}">
                  <a16:creationId xmlns:a16="http://schemas.microsoft.com/office/drawing/2014/main" id="{6F98AE4A-3823-4E76-88F6-21DB0B8DDC7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41" name="Group 2440">
            <a:extLst>
              <a:ext uri="{FF2B5EF4-FFF2-40B4-BE49-F238E27FC236}">
                <a16:creationId xmlns:a16="http://schemas.microsoft.com/office/drawing/2014/main" id="{2256B3A7-2B04-4588-A18A-FBF816873C12}"/>
              </a:ext>
            </a:extLst>
          </xdr:cNvPr>
          <xdr:cNvGrpSpPr/>
        </xdr:nvGrpSpPr>
        <xdr:grpSpPr>
          <a:xfrm>
            <a:off x="8468605" y="119574062"/>
            <a:ext cx="220331" cy="205233"/>
            <a:chOff x="10263188" y="252188663"/>
            <a:chExt cx="214312" cy="214312"/>
          </a:xfrm>
        </xdr:grpSpPr>
        <xdr:sp macro="" textlink="">
          <xdr:nvSpPr>
            <xdr:cNvPr id="2442" name="Oval 2441">
              <a:extLst>
                <a:ext uri="{FF2B5EF4-FFF2-40B4-BE49-F238E27FC236}">
                  <a16:creationId xmlns:a16="http://schemas.microsoft.com/office/drawing/2014/main" id="{C94B6488-BCC2-F38B-1541-2A7C149838E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43" name="Straight Connector 2442">
              <a:extLst>
                <a:ext uri="{FF2B5EF4-FFF2-40B4-BE49-F238E27FC236}">
                  <a16:creationId xmlns:a16="http://schemas.microsoft.com/office/drawing/2014/main" id="{B7F29617-CE9F-BC80-2EFB-7523A60FF71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44" name="Straight Connector 2443">
              <a:extLst>
                <a:ext uri="{FF2B5EF4-FFF2-40B4-BE49-F238E27FC236}">
                  <a16:creationId xmlns:a16="http://schemas.microsoft.com/office/drawing/2014/main" id="{3404B535-F7FF-1EBD-F6B4-012D9CAA6A2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45" name="Group 2444">
            <a:extLst>
              <a:ext uri="{FF2B5EF4-FFF2-40B4-BE49-F238E27FC236}">
                <a16:creationId xmlns:a16="http://schemas.microsoft.com/office/drawing/2014/main" id="{E2801797-6F3D-4FE4-9C57-608448ED1DF9}"/>
              </a:ext>
            </a:extLst>
          </xdr:cNvPr>
          <xdr:cNvGrpSpPr/>
        </xdr:nvGrpSpPr>
        <xdr:grpSpPr>
          <a:xfrm>
            <a:off x="8524658" y="117488542"/>
            <a:ext cx="220331" cy="205233"/>
            <a:chOff x="10263188" y="252188663"/>
            <a:chExt cx="214312" cy="214312"/>
          </a:xfrm>
        </xdr:grpSpPr>
        <xdr:sp macro="" textlink="">
          <xdr:nvSpPr>
            <xdr:cNvPr id="2446" name="Oval 2445">
              <a:extLst>
                <a:ext uri="{FF2B5EF4-FFF2-40B4-BE49-F238E27FC236}">
                  <a16:creationId xmlns:a16="http://schemas.microsoft.com/office/drawing/2014/main" id="{EAFC6B0C-91EB-CF15-BF5B-3DC7E673059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47" name="Straight Connector 2446">
              <a:extLst>
                <a:ext uri="{FF2B5EF4-FFF2-40B4-BE49-F238E27FC236}">
                  <a16:creationId xmlns:a16="http://schemas.microsoft.com/office/drawing/2014/main" id="{4DB2E817-BDFA-C73D-F88C-C45A048AC0D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48" name="Straight Connector 2447">
              <a:extLst>
                <a:ext uri="{FF2B5EF4-FFF2-40B4-BE49-F238E27FC236}">
                  <a16:creationId xmlns:a16="http://schemas.microsoft.com/office/drawing/2014/main" id="{8D1AE5EE-16E8-8014-3788-8C47C2D536F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49" name="Group 2448">
            <a:extLst>
              <a:ext uri="{FF2B5EF4-FFF2-40B4-BE49-F238E27FC236}">
                <a16:creationId xmlns:a16="http://schemas.microsoft.com/office/drawing/2014/main" id="{5963EB09-5F0A-49B0-BA32-D23D9C79097E}"/>
              </a:ext>
            </a:extLst>
          </xdr:cNvPr>
          <xdr:cNvGrpSpPr/>
        </xdr:nvGrpSpPr>
        <xdr:grpSpPr>
          <a:xfrm>
            <a:off x="7250515" y="117160472"/>
            <a:ext cx="226620" cy="211655"/>
            <a:chOff x="10263188" y="252188663"/>
            <a:chExt cx="214312" cy="214312"/>
          </a:xfrm>
        </xdr:grpSpPr>
        <xdr:sp macro="" textlink="">
          <xdr:nvSpPr>
            <xdr:cNvPr id="2450" name="Oval 2449">
              <a:extLst>
                <a:ext uri="{FF2B5EF4-FFF2-40B4-BE49-F238E27FC236}">
                  <a16:creationId xmlns:a16="http://schemas.microsoft.com/office/drawing/2014/main" id="{C55D0721-ADD1-1F0A-0771-A7B6367BFB7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51" name="Straight Connector 2450">
              <a:extLst>
                <a:ext uri="{FF2B5EF4-FFF2-40B4-BE49-F238E27FC236}">
                  <a16:creationId xmlns:a16="http://schemas.microsoft.com/office/drawing/2014/main" id="{2099B7B5-9128-9215-EA68-31CE3C64B90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52" name="Straight Connector 2451">
              <a:extLst>
                <a:ext uri="{FF2B5EF4-FFF2-40B4-BE49-F238E27FC236}">
                  <a16:creationId xmlns:a16="http://schemas.microsoft.com/office/drawing/2014/main" id="{197D8DED-D522-6E50-9FB2-2FE7DBD6FB0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53" name="Group 2452">
            <a:extLst>
              <a:ext uri="{FF2B5EF4-FFF2-40B4-BE49-F238E27FC236}">
                <a16:creationId xmlns:a16="http://schemas.microsoft.com/office/drawing/2014/main" id="{FFD0B12E-995A-4AAA-9A55-6FB98B7DBA2D}"/>
              </a:ext>
            </a:extLst>
          </xdr:cNvPr>
          <xdr:cNvGrpSpPr/>
        </xdr:nvGrpSpPr>
        <xdr:grpSpPr>
          <a:xfrm>
            <a:off x="2736579" y="117488542"/>
            <a:ext cx="220331" cy="205233"/>
            <a:chOff x="10263188" y="252188663"/>
            <a:chExt cx="214312" cy="214312"/>
          </a:xfrm>
        </xdr:grpSpPr>
        <xdr:sp macro="" textlink="">
          <xdr:nvSpPr>
            <xdr:cNvPr id="2454" name="Oval 2453">
              <a:extLst>
                <a:ext uri="{FF2B5EF4-FFF2-40B4-BE49-F238E27FC236}">
                  <a16:creationId xmlns:a16="http://schemas.microsoft.com/office/drawing/2014/main" id="{0D74AA6F-0652-1C3A-C4DE-ECCCC0A38C7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55" name="Straight Connector 2454">
              <a:extLst>
                <a:ext uri="{FF2B5EF4-FFF2-40B4-BE49-F238E27FC236}">
                  <a16:creationId xmlns:a16="http://schemas.microsoft.com/office/drawing/2014/main" id="{390F6A0E-FC95-B5B3-EAFB-35BB576B14A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56" name="Straight Connector 2455">
              <a:extLst>
                <a:ext uri="{FF2B5EF4-FFF2-40B4-BE49-F238E27FC236}">
                  <a16:creationId xmlns:a16="http://schemas.microsoft.com/office/drawing/2014/main" id="{5710033C-B1FA-A13C-56C0-BF587191F7C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57" name="Group 2456">
            <a:extLst>
              <a:ext uri="{FF2B5EF4-FFF2-40B4-BE49-F238E27FC236}">
                <a16:creationId xmlns:a16="http://schemas.microsoft.com/office/drawing/2014/main" id="{331B0F5B-8B7F-4910-902F-FF1C7AF2D987}"/>
              </a:ext>
            </a:extLst>
          </xdr:cNvPr>
          <xdr:cNvGrpSpPr/>
        </xdr:nvGrpSpPr>
        <xdr:grpSpPr>
          <a:xfrm>
            <a:off x="939089" y="117170212"/>
            <a:ext cx="226620" cy="205233"/>
            <a:chOff x="10263188" y="252188663"/>
            <a:chExt cx="214312" cy="214312"/>
          </a:xfrm>
        </xdr:grpSpPr>
        <xdr:sp macro="" textlink="">
          <xdr:nvSpPr>
            <xdr:cNvPr id="2458" name="Oval 2457">
              <a:extLst>
                <a:ext uri="{FF2B5EF4-FFF2-40B4-BE49-F238E27FC236}">
                  <a16:creationId xmlns:a16="http://schemas.microsoft.com/office/drawing/2014/main" id="{3F6FBFB9-64E8-A9CF-2BA5-2C77ED09E93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59" name="Straight Connector 2458">
              <a:extLst>
                <a:ext uri="{FF2B5EF4-FFF2-40B4-BE49-F238E27FC236}">
                  <a16:creationId xmlns:a16="http://schemas.microsoft.com/office/drawing/2014/main" id="{F11D7760-9DD5-4873-F463-CFB0D22FB59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60" name="Straight Connector 2459">
              <a:extLst>
                <a:ext uri="{FF2B5EF4-FFF2-40B4-BE49-F238E27FC236}">
                  <a16:creationId xmlns:a16="http://schemas.microsoft.com/office/drawing/2014/main" id="{FC1A091E-667C-2134-788D-8AFDFA659B6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61" name="Group 2460">
            <a:extLst>
              <a:ext uri="{FF2B5EF4-FFF2-40B4-BE49-F238E27FC236}">
                <a16:creationId xmlns:a16="http://schemas.microsoft.com/office/drawing/2014/main" id="{333396AE-C10B-497E-8874-3919F64EF67B}"/>
              </a:ext>
            </a:extLst>
          </xdr:cNvPr>
          <xdr:cNvGrpSpPr/>
        </xdr:nvGrpSpPr>
        <xdr:grpSpPr>
          <a:xfrm>
            <a:off x="920405" y="114525955"/>
            <a:ext cx="220331" cy="205233"/>
            <a:chOff x="10263188" y="252188663"/>
            <a:chExt cx="214312" cy="214312"/>
          </a:xfrm>
        </xdr:grpSpPr>
        <xdr:sp macro="" textlink="">
          <xdr:nvSpPr>
            <xdr:cNvPr id="2462" name="Oval 2461">
              <a:extLst>
                <a:ext uri="{FF2B5EF4-FFF2-40B4-BE49-F238E27FC236}">
                  <a16:creationId xmlns:a16="http://schemas.microsoft.com/office/drawing/2014/main" id="{0F6D9811-4356-57EC-46B2-80EB655D9F5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63" name="Straight Connector 2462">
              <a:extLst>
                <a:ext uri="{FF2B5EF4-FFF2-40B4-BE49-F238E27FC236}">
                  <a16:creationId xmlns:a16="http://schemas.microsoft.com/office/drawing/2014/main" id="{7936ED61-AF33-BF6E-9E9E-E6222C4C288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64" name="Straight Connector 2463">
              <a:extLst>
                <a:ext uri="{FF2B5EF4-FFF2-40B4-BE49-F238E27FC236}">
                  <a16:creationId xmlns:a16="http://schemas.microsoft.com/office/drawing/2014/main" id="{E254DBEE-50DE-01E7-31E3-FADC6B662DE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65" name="Group 2464">
            <a:extLst>
              <a:ext uri="{FF2B5EF4-FFF2-40B4-BE49-F238E27FC236}">
                <a16:creationId xmlns:a16="http://schemas.microsoft.com/office/drawing/2014/main" id="{AB03C6A5-7805-499D-90EF-D5BB291DA8B7}"/>
              </a:ext>
            </a:extLst>
          </xdr:cNvPr>
          <xdr:cNvGrpSpPr/>
        </xdr:nvGrpSpPr>
        <xdr:grpSpPr>
          <a:xfrm>
            <a:off x="4717860" y="114246587"/>
            <a:ext cx="220331" cy="205233"/>
            <a:chOff x="10263188" y="252188663"/>
            <a:chExt cx="214312" cy="214312"/>
          </a:xfrm>
        </xdr:grpSpPr>
        <xdr:sp macro="" textlink="">
          <xdr:nvSpPr>
            <xdr:cNvPr id="2466" name="Oval 2465">
              <a:extLst>
                <a:ext uri="{FF2B5EF4-FFF2-40B4-BE49-F238E27FC236}">
                  <a16:creationId xmlns:a16="http://schemas.microsoft.com/office/drawing/2014/main" id="{DB8204D9-DE9F-AA7C-3969-CA485D61EFE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67" name="Straight Connector 2466">
              <a:extLst>
                <a:ext uri="{FF2B5EF4-FFF2-40B4-BE49-F238E27FC236}">
                  <a16:creationId xmlns:a16="http://schemas.microsoft.com/office/drawing/2014/main" id="{B16AB344-428C-B67A-E449-70C075DC50C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68" name="Straight Connector 2467">
              <a:extLst>
                <a:ext uri="{FF2B5EF4-FFF2-40B4-BE49-F238E27FC236}">
                  <a16:creationId xmlns:a16="http://schemas.microsoft.com/office/drawing/2014/main" id="{F420BD02-1CBE-F89B-ED2C-73E11DCF134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69" name="Group 2468">
            <a:extLst>
              <a:ext uri="{FF2B5EF4-FFF2-40B4-BE49-F238E27FC236}">
                <a16:creationId xmlns:a16="http://schemas.microsoft.com/office/drawing/2014/main" id="{9D9761BE-CA3C-4888-AC15-747C48F5A9F3}"/>
              </a:ext>
            </a:extLst>
          </xdr:cNvPr>
          <xdr:cNvGrpSpPr/>
        </xdr:nvGrpSpPr>
        <xdr:grpSpPr>
          <a:xfrm>
            <a:off x="4755229" y="113119375"/>
            <a:ext cx="226620" cy="205233"/>
            <a:chOff x="10263188" y="252188663"/>
            <a:chExt cx="214312" cy="214312"/>
          </a:xfrm>
        </xdr:grpSpPr>
        <xdr:sp macro="" textlink="">
          <xdr:nvSpPr>
            <xdr:cNvPr id="2470" name="Oval 2469">
              <a:extLst>
                <a:ext uri="{FF2B5EF4-FFF2-40B4-BE49-F238E27FC236}">
                  <a16:creationId xmlns:a16="http://schemas.microsoft.com/office/drawing/2014/main" id="{8C7A205E-7EA8-5C25-6D65-1E849200A5C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71" name="Straight Connector 2470">
              <a:extLst>
                <a:ext uri="{FF2B5EF4-FFF2-40B4-BE49-F238E27FC236}">
                  <a16:creationId xmlns:a16="http://schemas.microsoft.com/office/drawing/2014/main" id="{DD23DD5E-60C6-D70B-CF13-88C43709294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72" name="Straight Connector 2471">
              <a:extLst>
                <a:ext uri="{FF2B5EF4-FFF2-40B4-BE49-F238E27FC236}">
                  <a16:creationId xmlns:a16="http://schemas.microsoft.com/office/drawing/2014/main" id="{F61B709D-66B1-6E85-21D7-75D380BCD67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73" name="Group 2472">
            <a:extLst>
              <a:ext uri="{FF2B5EF4-FFF2-40B4-BE49-F238E27FC236}">
                <a16:creationId xmlns:a16="http://schemas.microsoft.com/office/drawing/2014/main" id="{1D641FEB-9AA8-4241-AD7F-49BCA460FA4B}"/>
              </a:ext>
            </a:extLst>
          </xdr:cNvPr>
          <xdr:cNvGrpSpPr/>
        </xdr:nvGrpSpPr>
        <xdr:grpSpPr>
          <a:xfrm>
            <a:off x="7203804" y="113109634"/>
            <a:ext cx="220331" cy="211655"/>
            <a:chOff x="10263188" y="252188663"/>
            <a:chExt cx="214312" cy="214312"/>
          </a:xfrm>
        </xdr:grpSpPr>
        <xdr:sp macro="" textlink="">
          <xdr:nvSpPr>
            <xdr:cNvPr id="2474" name="Oval 2473">
              <a:extLst>
                <a:ext uri="{FF2B5EF4-FFF2-40B4-BE49-F238E27FC236}">
                  <a16:creationId xmlns:a16="http://schemas.microsoft.com/office/drawing/2014/main" id="{11C74947-58B6-1A94-FD37-881FC0D493D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75" name="Straight Connector 2474">
              <a:extLst>
                <a:ext uri="{FF2B5EF4-FFF2-40B4-BE49-F238E27FC236}">
                  <a16:creationId xmlns:a16="http://schemas.microsoft.com/office/drawing/2014/main" id="{AD75A26E-FAEC-C841-3722-324927B3C2B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76" name="Straight Connector 2475">
              <a:extLst>
                <a:ext uri="{FF2B5EF4-FFF2-40B4-BE49-F238E27FC236}">
                  <a16:creationId xmlns:a16="http://schemas.microsoft.com/office/drawing/2014/main" id="{31D49F98-C01E-49C4-A881-819C34483A5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89" name="Group 2488">
            <a:extLst>
              <a:ext uri="{FF2B5EF4-FFF2-40B4-BE49-F238E27FC236}">
                <a16:creationId xmlns:a16="http://schemas.microsoft.com/office/drawing/2014/main" id="{3A9C3B94-2E61-4D00-B89C-AACD65C3A84B}"/>
              </a:ext>
            </a:extLst>
          </xdr:cNvPr>
          <xdr:cNvGrpSpPr/>
        </xdr:nvGrpSpPr>
        <xdr:grpSpPr>
          <a:xfrm>
            <a:off x="7378253" y="118277944"/>
            <a:ext cx="226620" cy="211655"/>
            <a:chOff x="10263188" y="252188663"/>
            <a:chExt cx="214312" cy="214312"/>
          </a:xfrm>
        </xdr:grpSpPr>
        <xdr:sp macro="" textlink="">
          <xdr:nvSpPr>
            <xdr:cNvPr id="2490" name="Oval 2489">
              <a:extLst>
                <a:ext uri="{FF2B5EF4-FFF2-40B4-BE49-F238E27FC236}">
                  <a16:creationId xmlns:a16="http://schemas.microsoft.com/office/drawing/2014/main" id="{99E6FF3A-06C2-99C9-8903-70854E956C3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91" name="Straight Connector 2490">
              <a:extLst>
                <a:ext uri="{FF2B5EF4-FFF2-40B4-BE49-F238E27FC236}">
                  <a16:creationId xmlns:a16="http://schemas.microsoft.com/office/drawing/2014/main" id="{83551548-0AE7-E6E9-CBC4-290AE45075F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92" name="Straight Connector 2491">
              <a:extLst>
                <a:ext uri="{FF2B5EF4-FFF2-40B4-BE49-F238E27FC236}">
                  <a16:creationId xmlns:a16="http://schemas.microsoft.com/office/drawing/2014/main" id="{EA12E297-796E-2B1F-9D9D-BFB5993D783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93" name="Group 2492">
            <a:extLst>
              <a:ext uri="{FF2B5EF4-FFF2-40B4-BE49-F238E27FC236}">
                <a16:creationId xmlns:a16="http://schemas.microsoft.com/office/drawing/2014/main" id="{E6FFEF4A-E6EE-4CF3-A724-07EDE6E614E8}"/>
              </a:ext>
            </a:extLst>
          </xdr:cNvPr>
          <xdr:cNvGrpSpPr/>
        </xdr:nvGrpSpPr>
        <xdr:grpSpPr>
          <a:xfrm>
            <a:off x="6085426" y="118238982"/>
            <a:ext cx="226620" cy="211655"/>
            <a:chOff x="10263188" y="252188663"/>
            <a:chExt cx="214312" cy="214312"/>
          </a:xfrm>
        </xdr:grpSpPr>
        <xdr:sp macro="" textlink="">
          <xdr:nvSpPr>
            <xdr:cNvPr id="2494" name="Oval 2493">
              <a:extLst>
                <a:ext uri="{FF2B5EF4-FFF2-40B4-BE49-F238E27FC236}">
                  <a16:creationId xmlns:a16="http://schemas.microsoft.com/office/drawing/2014/main" id="{5CE768A1-2740-A9FA-29D1-42F2C6EEE21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95" name="Straight Connector 2494">
              <a:extLst>
                <a:ext uri="{FF2B5EF4-FFF2-40B4-BE49-F238E27FC236}">
                  <a16:creationId xmlns:a16="http://schemas.microsoft.com/office/drawing/2014/main" id="{C46C2A51-8A95-0708-52F1-26355667872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96" name="Straight Connector 2495">
              <a:extLst>
                <a:ext uri="{FF2B5EF4-FFF2-40B4-BE49-F238E27FC236}">
                  <a16:creationId xmlns:a16="http://schemas.microsoft.com/office/drawing/2014/main" id="{2EDCA5C9-D5BB-2E92-6D77-57994AC4E89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497" name="Group 2496">
            <a:extLst>
              <a:ext uri="{FF2B5EF4-FFF2-40B4-BE49-F238E27FC236}">
                <a16:creationId xmlns:a16="http://schemas.microsoft.com/office/drawing/2014/main" id="{A5F40C4A-F174-47DD-B614-2DED52E8D74C}"/>
              </a:ext>
            </a:extLst>
          </xdr:cNvPr>
          <xdr:cNvGrpSpPr/>
        </xdr:nvGrpSpPr>
        <xdr:grpSpPr>
          <a:xfrm>
            <a:off x="4901652" y="117290415"/>
            <a:ext cx="226620" cy="211655"/>
            <a:chOff x="10263188" y="252188663"/>
            <a:chExt cx="214312" cy="214312"/>
          </a:xfrm>
        </xdr:grpSpPr>
        <xdr:sp macro="" textlink="">
          <xdr:nvSpPr>
            <xdr:cNvPr id="2498" name="Oval 2497">
              <a:extLst>
                <a:ext uri="{FF2B5EF4-FFF2-40B4-BE49-F238E27FC236}">
                  <a16:creationId xmlns:a16="http://schemas.microsoft.com/office/drawing/2014/main" id="{04D280AD-F7F0-B35D-10FA-29FF218BCEE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499" name="Straight Connector 2498">
              <a:extLst>
                <a:ext uri="{FF2B5EF4-FFF2-40B4-BE49-F238E27FC236}">
                  <a16:creationId xmlns:a16="http://schemas.microsoft.com/office/drawing/2014/main" id="{435DFBE3-B5E1-9C22-46F2-37807E7D4FE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00" name="Straight Connector 2499">
              <a:extLst>
                <a:ext uri="{FF2B5EF4-FFF2-40B4-BE49-F238E27FC236}">
                  <a16:creationId xmlns:a16="http://schemas.microsoft.com/office/drawing/2014/main" id="{7E7D5BC5-0464-6A5B-8E36-57F43AAA172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01" name="Group 2500">
            <a:extLst>
              <a:ext uri="{FF2B5EF4-FFF2-40B4-BE49-F238E27FC236}">
                <a16:creationId xmlns:a16="http://schemas.microsoft.com/office/drawing/2014/main" id="{11EE4C18-9B25-4D5E-A6CB-BD50CA24A527}"/>
              </a:ext>
            </a:extLst>
          </xdr:cNvPr>
          <xdr:cNvGrpSpPr/>
        </xdr:nvGrpSpPr>
        <xdr:grpSpPr>
          <a:xfrm>
            <a:off x="5010705" y="116312627"/>
            <a:ext cx="220331" cy="211655"/>
            <a:chOff x="10263188" y="252188663"/>
            <a:chExt cx="214312" cy="214312"/>
          </a:xfrm>
        </xdr:grpSpPr>
        <xdr:sp macro="" textlink="">
          <xdr:nvSpPr>
            <xdr:cNvPr id="2502" name="Oval 2501">
              <a:extLst>
                <a:ext uri="{FF2B5EF4-FFF2-40B4-BE49-F238E27FC236}">
                  <a16:creationId xmlns:a16="http://schemas.microsoft.com/office/drawing/2014/main" id="{7889C2F2-B32B-2C69-9BBB-A0197809338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03" name="Straight Connector 2502">
              <a:extLst>
                <a:ext uri="{FF2B5EF4-FFF2-40B4-BE49-F238E27FC236}">
                  <a16:creationId xmlns:a16="http://schemas.microsoft.com/office/drawing/2014/main" id="{2F97B781-0CD6-C4CA-4DDB-6E09B3C784A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04" name="Straight Connector 2503">
              <a:extLst>
                <a:ext uri="{FF2B5EF4-FFF2-40B4-BE49-F238E27FC236}">
                  <a16:creationId xmlns:a16="http://schemas.microsoft.com/office/drawing/2014/main" id="{E4BC1A97-3EA2-A0AC-C315-9265F0CA404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05" name="Group 2504">
            <a:extLst>
              <a:ext uri="{FF2B5EF4-FFF2-40B4-BE49-F238E27FC236}">
                <a16:creationId xmlns:a16="http://schemas.microsoft.com/office/drawing/2014/main" id="{0C524428-5B6A-4014-9338-49A0E46FAB8C}"/>
              </a:ext>
            </a:extLst>
          </xdr:cNvPr>
          <xdr:cNvGrpSpPr/>
        </xdr:nvGrpSpPr>
        <xdr:grpSpPr>
          <a:xfrm>
            <a:off x="4387647" y="115714929"/>
            <a:ext cx="220331" cy="211655"/>
            <a:chOff x="10263188" y="252188663"/>
            <a:chExt cx="214312" cy="214312"/>
          </a:xfrm>
        </xdr:grpSpPr>
        <xdr:sp macro="" textlink="">
          <xdr:nvSpPr>
            <xdr:cNvPr id="2506" name="Oval 2505">
              <a:extLst>
                <a:ext uri="{FF2B5EF4-FFF2-40B4-BE49-F238E27FC236}">
                  <a16:creationId xmlns:a16="http://schemas.microsoft.com/office/drawing/2014/main" id="{844E617D-7984-A412-4BDA-0D92E73B65F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507" name="Straight Connector 2506">
              <a:extLst>
                <a:ext uri="{FF2B5EF4-FFF2-40B4-BE49-F238E27FC236}">
                  <a16:creationId xmlns:a16="http://schemas.microsoft.com/office/drawing/2014/main" id="{2F30A147-30B8-834D-5C7E-D543B91106A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08" name="Straight Connector 2507">
              <a:extLst>
                <a:ext uri="{FF2B5EF4-FFF2-40B4-BE49-F238E27FC236}">
                  <a16:creationId xmlns:a16="http://schemas.microsoft.com/office/drawing/2014/main" id="{19937CCA-D6A0-1C78-68EB-3A8E7E3E10D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830</xdr:row>
      <xdr:rowOff>138113</xdr:rowOff>
    </xdr:from>
    <xdr:to>
      <xdr:col>21</xdr:col>
      <xdr:colOff>119063</xdr:colOff>
      <xdr:row>833</xdr:row>
      <xdr:rowOff>0</xdr:rowOff>
    </xdr:to>
    <xdr:grpSp>
      <xdr:nvGrpSpPr>
        <xdr:cNvPr id="1930" name="Group 1929">
          <a:extLst>
            <a:ext uri="{FF2B5EF4-FFF2-40B4-BE49-F238E27FC236}">
              <a16:creationId xmlns:a16="http://schemas.microsoft.com/office/drawing/2014/main" id="{81BFE1AA-D47E-4C1F-AA27-87084F0ED533}"/>
            </a:ext>
          </a:extLst>
        </xdr:cNvPr>
        <xdr:cNvGrpSpPr/>
      </xdr:nvGrpSpPr>
      <xdr:grpSpPr>
        <a:xfrm>
          <a:off x="3200400" y="123782138"/>
          <a:ext cx="319088" cy="290512"/>
          <a:chOff x="4819650" y="10625138"/>
          <a:chExt cx="319088" cy="290512"/>
        </a:xfrm>
      </xdr:grpSpPr>
      <xdr:sp macro="" textlink="">
        <xdr:nvSpPr>
          <xdr:cNvPr id="2109" name="Oval 2108">
            <a:extLst>
              <a:ext uri="{FF2B5EF4-FFF2-40B4-BE49-F238E27FC236}">
                <a16:creationId xmlns:a16="http://schemas.microsoft.com/office/drawing/2014/main" id="{32B2B76A-C1E0-C308-0C54-4BD190BC2FB0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110" name="Straight Connector 2109">
            <a:extLst>
              <a:ext uri="{FF2B5EF4-FFF2-40B4-BE49-F238E27FC236}">
                <a16:creationId xmlns:a16="http://schemas.microsoft.com/office/drawing/2014/main" id="{AABB09FC-D97F-4180-D504-5A5D450C1D30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21" name="Straight Connector 2120">
            <a:extLst>
              <a:ext uri="{FF2B5EF4-FFF2-40B4-BE49-F238E27FC236}">
                <a16:creationId xmlns:a16="http://schemas.microsoft.com/office/drawing/2014/main" id="{2680F77C-DC03-C6C1-73C2-0AE131EFCB9B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829</xdr:row>
      <xdr:rowOff>76201</xdr:rowOff>
    </xdr:from>
    <xdr:to>
      <xdr:col>7</xdr:col>
      <xdr:colOff>57150</xdr:colOff>
      <xdr:row>832</xdr:row>
      <xdr:rowOff>71438</xdr:rowOff>
    </xdr:to>
    <xdr:grpSp>
      <xdr:nvGrpSpPr>
        <xdr:cNvPr id="2131" name="Group 2130">
          <a:extLst>
            <a:ext uri="{FF2B5EF4-FFF2-40B4-BE49-F238E27FC236}">
              <a16:creationId xmlns:a16="http://schemas.microsoft.com/office/drawing/2014/main" id="{48538758-B943-4CAB-B25A-8CFC36EADAE6}"/>
            </a:ext>
          </a:extLst>
        </xdr:cNvPr>
        <xdr:cNvGrpSpPr/>
      </xdr:nvGrpSpPr>
      <xdr:grpSpPr>
        <a:xfrm>
          <a:off x="647700" y="123577351"/>
          <a:ext cx="542925" cy="423862"/>
          <a:chOff x="647700" y="9963151"/>
          <a:chExt cx="542925" cy="423862"/>
        </a:xfrm>
      </xdr:grpSpPr>
      <xdr:cxnSp macro="">
        <xdr:nvCxnSpPr>
          <xdr:cNvPr id="2138" name="Straight Connector 2137">
            <a:extLst>
              <a:ext uri="{FF2B5EF4-FFF2-40B4-BE49-F238E27FC236}">
                <a16:creationId xmlns:a16="http://schemas.microsoft.com/office/drawing/2014/main" id="{CEC81EBA-66A4-B890-D8E6-F8E714C90030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40" name="Straight Connector 2139">
            <a:extLst>
              <a:ext uri="{FF2B5EF4-FFF2-40B4-BE49-F238E27FC236}">
                <a16:creationId xmlns:a16="http://schemas.microsoft.com/office/drawing/2014/main" id="{5C527AC8-73C8-690C-677B-C494EE9E7A2F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42" name="Arc 2141">
            <a:extLst>
              <a:ext uri="{FF2B5EF4-FFF2-40B4-BE49-F238E27FC236}">
                <a16:creationId xmlns:a16="http://schemas.microsoft.com/office/drawing/2014/main" id="{AA646A29-5902-74B3-5053-B3CD89361429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8</xdr:col>
      <xdr:colOff>0</xdr:colOff>
      <xdr:row>835</xdr:row>
      <xdr:rowOff>47625</xdr:rowOff>
    </xdr:from>
    <xdr:to>
      <xdr:col>8</xdr:col>
      <xdr:colOff>0</xdr:colOff>
      <xdr:row>856</xdr:row>
      <xdr:rowOff>0</xdr:rowOff>
    </xdr:to>
    <xdr:cxnSp macro="">
      <xdr:nvCxnSpPr>
        <xdr:cNvPr id="2164" name="Straight Connector 2163">
          <a:extLst>
            <a:ext uri="{FF2B5EF4-FFF2-40B4-BE49-F238E27FC236}">
              <a16:creationId xmlns:a16="http://schemas.microsoft.com/office/drawing/2014/main" id="{CD37E041-A6C2-9893-BE4F-F033636444D1}"/>
            </a:ext>
          </a:extLst>
        </xdr:cNvPr>
        <xdr:cNvCxnSpPr/>
      </xdr:nvCxnSpPr>
      <xdr:spPr>
        <a:xfrm flipV="1">
          <a:off x="1295400" y="124406025"/>
          <a:ext cx="0" cy="2952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66678</xdr:colOff>
      <xdr:row>836</xdr:row>
      <xdr:rowOff>0</xdr:rowOff>
    </xdr:from>
    <xdr:to>
      <xdr:col>47</xdr:col>
      <xdr:colOff>0</xdr:colOff>
      <xdr:row>836</xdr:row>
      <xdr:rowOff>0</xdr:rowOff>
    </xdr:to>
    <xdr:cxnSp macro="">
      <xdr:nvCxnSpPr>
        <xdr:cNvPr id="2175" name="Straight Connector 2174">
          <a:extLst>
            <a:ext uri="{FF2B5EF4-FFF2-40B4-BE49-F238E27FC236}">
              <a16:creationId xmlns:a16="http://schemas.microsoft.com/office/drawing/2014/main" id="{27AE893B-26D9-DF92-658C-4D3BB89EEC8D}"/>
            </a:ext>
          </a:extLst>
        </xdr:cNvPr>
        <xdr:cNvCxnSpPr/>
      </xdr:nvCxnSpPr>
      <xdr:spPr>
        <a:xfrm>
          <a:off x="1200153" y="124501275"/>
          <a:ext cx="641032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833</xdr:row>
      <xdr:rowOff>52388</xdr:rowOff>
    </xdr:from>
    <xdr:to>
      <xdr:col>13</xdr:col>
      <xdr:colOff>114300</xdr:colOff>
      <xdr:row>838</xdr:row>
      <xdr:rowOff>38100</xdr:rowOff>
    </xdr:to>
    <xdr:cxnSp macro="">
      <xdr:nvCxnSpPr>
        <xdr:cNvPr id="2186" name="Straight Connector 2185">
          <a:extLst>
            <a:ext uri="{FF2B5EF4-FFF2-40B4-BE49-F238E27FC236}">
              <a16:creationId xmlns:a16="http://schemas.microsoft.com/office/drawing/2014/main" id="{4B8534F4-4CA6-B7EE-F7A3-D65804325855}"/>
            </a:ext>
          </a:extLst>
        </xdr:cNvPr>
        <xdr:cNvCxnSpPr/>
      </xdr:nvCxnSpPr>
      <xdr:spPr>
        <a:xfrm flipV="1">
          <a:off x="2219325" y="124125038"/>
          <a:ext cx="0" cy="7000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119063</xdr:colOff>
      <xdr:row>835</xdr:row>
      <xdr:rowOff>104775</xdr:rowOff>
    </xdr:from>
    <xdr:to>
      <xdr:col>8</xdr:col>
      <xdr:colOff>42863</xdr:colOff>
      <xdr:row>836</xdr:row>
      <xdr:rowOff>47625</xdr:rowOff>
    </xdr:to>
    <xdr:cxnSp macro="">
      <xdr:nvCxnSpPr>
        <xdr:cNvPr id="2194" name="Straight Connector 2193">
          <a:extLst>
            <a:ext uri="{FF2B5EF4-FFF2-40B4-BE49-F238E27FC236}">
              <a16:creationId xmlns:a16="http://schemas.microsoft.com/office/drawing/2014/main" id="{1C0B2FC7-B6E7-E05D-0DE5-A8B3A386C91B}"/>
            </a:ext>
          </a:extLst>
        </xdr:cNvPr>
        <xdr:cNvCxnSpPr/>
      </xdr:nvCxnSpPr>
      <xdr:spPr>
        <a:xfrm flipH="1">
          <a:off x="1252538" y="12446317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71438</xdr:colOff>
      <xdr:row>835</xdr:row>
      <xdr:rowOff>100014</xdr:rowOff>
    </xdr:from>
    <xdr:to>
      <xdr:col>13</xdr:col>
      <xdr:colOff>157163</xdr:colOff>
      <xdr:row>836</xdr:row>
      <xdr:rowOff>42864</xdr:rowOff>
    </xdr:to>
    <xdr:cxnSp macro="">
      <xdr:nvCxnSpPr>
        <xdr:cNvPr id="2197" name="Straight Connector 2196">
          <a:extLst>
            <a:ext uri="{FF2B5EF4-FFF2-40B4-BE49-F238E27FC236}">
              <a16:creationId xmlns:a16="http://schemas.microsoft.com/office/drawing/2014/main" id="{493E2FC2-4C0B-4A17-B269-A7B819D7D9CD}"/>
            </a:ext>
          </a:extLst>
        </xdr:cNvPr>
        <xdr:cNvCxnSpPr/>
      </xdr:nvCxnSpPr>
      <xdr:spPr>
        <a:xfrm flipH="1">
          <a:off x="2176463" y="124458414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47623</xdr:colOff>
      <xdr:row>834</xdr:row>
      <xdr:rowOff>0</xdr:rowOff>
    </xdr:from>
    <xdr:to>
      <xdr:col>42</xdr:col>
      <xdr:colOff>119063</xdr:colOff>
      <xdr:row>834</xdr:row>
      <xdr:rowOff>0</xdr:rowOff>
    </xdr:to>
    <xdr:cxnSp macro="">
      <xdr:nvCxnSpPr>
        <xdr:cNvPr id="2205" name="Straight Connector 2204">
          <a:extLst>
            <a:ext uri="{FF2B5EF4-FFF2-40B4-BE49-F238E27FC236}">
              <a16:creationId xmlns:a16="http://schemas.microsoft.com/office/drawing/2014/main" id="{1DA8B947-C68E-19A0-E470-477CEF9F9515}"/>
            </a:ext>
          </a:extLst>
        </xdr:cNvPr>
        <xdr:cNvCxnSpPr/>
      </xdr:nvCxnSpPr>
      <xdr:spPr>
        <a:xfrm>
          <a:off x="2152648" y="124215525"/>
          <a:ext cx="476726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71439</xdr:colOff>
      <xdr:row>833</xdr:row>
      <xdr:rowOff>100015</xdr:rowOff>
    </xdr:from>
    <xdr:to>
      <xdr:col>13</xdr:col>
      <xdr:colOff>157164</xdr:colOff>
      <xdr:row>834</xdr:row>
      <xdr:rowOff>42865</xdr:rowOff>
    </xdr:to>
    <xdr:cxnSp macro="">
      <xdr:nvCxnSpPr>
        <xdr:cNvPr id="2329" name="Straight Connector 2328">
          <a:extLst>
            <a:ext uri="{FF2B5EF4-FFF2-40B4-BE49-F238E27FC236}">
              <a16:creationId xmlns:a16="http://schemas.microsoft.com/office/drawing/2014/main" id="{D08CD071-1A3E-4BB3-B8EE-BC57974B05C7}"/>
            </a:ext>
          </a:extLst>
        </xdr:cNvPr>
        <xdr:cNvCxnSpPr/>
      </xdr:nvCxnSpPr>
      <xdr:spPr>
        <a:xfrm flipH="1">
          <a:off x="2176464" y="12417266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133351</xdr:colOff>
      <xdr:row>835</xdr:row>
      <xdr:rowOff>52378</xdr:rowOff>
    </xdr:from>
    <xdr:to>
      <xdr:col>25</xdr:col>
      <xdr:colOff>133351</xdr:colOff>
      <xdr:row>838</xdr:row>
      <xdr:rowOff>47625</xdr:rowOff>
    </xdr:to>
    <xdr:cxnSp macro="">
      <xdr:nvCxnSpPr>
        <xdr:cNvPr id="2340" name="Straight Connector 2339">
          <a:extLst>
            <a:ext uri="{FF2B5EF4-FFF2-40B4-BE49-F238E27FC236}">
              <a16:creationId xmlns:a16="http://schemas.microsoft.com/office/drawing/2014/main" id="{B1AA6DC8-7827-44EC-B854-5BCF2F3224C1}"/>
            </a:ext>
          </a:extLst>
        </xdr:cNvPr>
        <xdr:cNvCxnSpPr/>
      </xdr:nvCxnSpPr>
      <xdr:spPr>
        <a:xfrm flipV="1">
          <a:off x="4181476" y="124410778"/>
          <a:ext cx="0" cy="4238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90490</xdr:colOff>
      <xdr:row>835</xdr:row>
      <xdr:rowOff>100005</xdr:rowOff>
    </xdr:from>
    <xdr:to>
      <xdr:col>26</xdr:col>
      <xdr:colOff>14290</xdr:colOff>
      <xdr:row>836</xdr:row>
      <xdr:rowOff>42855</xdr:rowOff>
    </xdr:to>
    <xdr:cxnSp macro="">
      <xdr:nvCxnSpPr>
        <xdr:cNvPr id="2342" name="Straight Connector 2341">
          <a:extLst>
            <a:ext uri="{FF2B5EF4-FFF2-40B4-BE49-F238E27FC236}">
              <a16:creationId xmlns:a16="http://schemas.microsoft.com/office/drawing/2014/main" id="{F3043953-5290-4B15-9157-1BB09B72EDBC}"/>
            </a:ext>
          </a:extLst>
        </xdr:cNvPr>
        <xdr:cNvCxnSpPr/>
      </xdr:nvCxnSpPr>
      <xdr:spPr>
        <a:xfrm flipH="1">
          <a:off x="4138615" y="12445840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133351</xdr:colOff>
      <xdr:row>839</xdr:row>
      <xdr:rowOff>9525</xdr:rowOff>
    </xdr:from>
    <xdr:to>
      <xdr:col>25</xdr:col>
      <xdr:colOff>133351</xdr:colOff>
      <xdr:row>851</xdr:row>
      <xdr:rowOff>42863</xdr:rowOff>
    </xdr:to>
    <xdr:cxnSp macro="">
      <xdr:nvCxnSpPr>
        <xdr:cNvPr id="2348" name="Straight Connector 2347">
          <a:extLst>
            <a:ext uri="{FF2B5EF4-FFF2-40B4-BE49-F238E27FC236}">
              <a16:creationId xmlns:a16="http://schemas.microsoft.com/office/drawing/2014/main" id="{D85669DE-EA74-4EC8-8843-EE3CA0B7A30F}"/>
            </a:ext>
          </a:extLst>
        </xdr:cNvPr>
        <xdr:cNvCxnSpPr/>
      </xdr:nvCxnSpPr>
      <xdr:spPr>
        <a:xfrm flipV="1">
          <a:off x="4181476" y="124939425"/>
          <a:ext cx="0" cy="1747838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23813</xdr:colOff>
      <xdr:row>835</xdr:row>
      <xdr:rowOff>52373</xdr:rowOff>
    </xdr:from>
    <xdr:to>
      <xdr:col>30</xdr:col>
      <xdr:colOff>23813</xdr:colOff>
      <xdr:row>838</xdr:row>
      <xdr:rowOff>47620</xdr:rowOff>
    </xdr:to>
    <xdr:cxnSp macro="">
      <xdr:nvCxnSpPr>
        <xdr:cNvPr id="2354" name="Straight Connector 2353">
          <a:extLst>
            <a:ext uri="{FF2B5EF4-FFF2-40B4-BE49-F238E27FC236}">
              <a16:creationId xmlns:a16="http://schemas.microsoft.com/office/drawing/2014/main" id="{016A3533-8332-4A3E-BB28-632BEE4C45FC}"/>
            </a:ext>
          </a:extLst>
        </xdr:cNvPr>
        <xdr:cNvCxnSpPr/>
      </xdr:nvCxnSpPr>
      <xdr:spPr>
        <a:xfrm flipV="1">
          <a:off x="4881563" y="124410773"/>
          <a:ext cx="0" cy="4238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142877</xdr:colOff>
      <xdr:row>835</xdr:row>
      <xdr:rowOff>100000</xdr:rowOff>
    </xdr:from>
    <xdr:to>
      <xdr:col>30</xdr:col>
      <xdr:colOff>66677</xdr:colOff>
      <xdr:row>836</xdr:row>
      <xdr:rowOff>42850</xdr:rowOff>
    </xdr:to>
    <xdr:cxnSp macro="">
      <xdr:nvCxnSpPr>
        <xdr:cNvPr id="2356" name="Straight Connector 2355">
          <a:extLst>
            <a:ext uri="{FF2B5EF4-FFF2-40B4-BE49-F238E27FC236}">
              <a16:creationId xmlns:a16="http://schemas.microsoft.com/office/drawing/2014/main" id="{AA00E982-B519-4B55-870E-DE7BA9498A7B}"/>
            </a:ext>
          </a:extLst>
        </xdr:cNvPr>
        <xdr:cNvCxnSpPr/>
      </xdr:nvCxnSpPr>
      <xdr:spPr>
        <a:xfrm flipH="1">
          <a:off x="4838702" y="124458400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23813</xdr:colOff>
      <xdr:row>839</xdr:row>
      <xdr:rowOff>9520</xdr:rowOff>
    </xdr:from>
    <xdr:to>
      <xdr:col>30</xdr:col>
      <xdr:colOff>23813</xdr:colOff>
      <xdr:row>851</xdr:row>
      <xdr:rowOff>42858</xdr:rowOff>
    </xdr:to>
    <xdr:cxnSp macro="">
      <xdr:nvCxnSpPr>
        <xdr:cNvPr id="2357" name="Straight Connector 2356">
          <a:extLst>
            <a:ext uri="{FF2B5EF4-FFF2-40B4-BE49-F238E27FC236}">
              <a16:creationId xmlns:a16="http://schemas.microsoft.com/office/drawing/2014/main" id="{123496F7-157C-4F82-B34D-32C9D380AEED}"/>
            </a:ext>
          </a:extLst>
        </xdr:cNvPr>
        <xdr:cNvCxnSpPr/>
      </xdr:nvCxnSpPr>
      <xdr:spPr>
        <a:xfrm flipV="1">
          <a:off x="4881563" y="124939420"/>
          <a:ext cx="0" cy="1747838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42863</xdr:colOff>
      <xdr:row>833</xdr:row>
      <xdr:rowOff>52378</xdr:rowOff>
    </xdr:from>
    <xdr:to>
      <xdr:col>42</xdr:col>
      <xdr:colOff>42863</xdr:colOff>
      <xdr:row>838</xdr:row>
      <xdr:rowOff>38090</xdr:rowOff>
    </xdr:to>
    <xdr:cxnSp macro="">
      <xdr:nvCxnSpPr>
        <xdr:cNvPr id="2360" name="Straight Connector 2359">
          <a:extLst>
            <a:ext uri="{FF2B5EF4-FFF2-40B4-BE49-F238E27FC236}">
              <a16:creationId xmlns:a16="http://schemas.microsoft.com/office/drawing/2014/main" id="{12ADDCEF-B802-4D7B-971A-6746F51A945C}"/>
            </a:ext>
          </a:extLst>
        </xdr:cNvPr>
        <xdr:cNvCxnSpPr/>
      </xdr:nvCxnSpPr>
      <xdr:spPr>
        <a:xfrm flipV="1">
          <a:off x="6843713" y="124125028"/>
          <a:ext cx="0" cy="7000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</xdr:colOff>
      <xdr:row>835</xdr:row>
      <xdr:rowOff>100004</xdr:rowOff>
    </xdr:from>
    <xdr:to>
      <xdr:col>42</xdr:col>
      <xdr:colOff>85726</xdr:colOff>
      <xdr:row>836</xdr:row>
      <xdr:rowOff>42854</xdr:rowOff>
    </xdr:to>
    <xdr:cxnSp macro="">
      <xdr:nvCxnSpPr>
        <xdr:cNvPr id="2361" name="Straight Connector 2360">
          <a:extLst>
            <a:ext uri="{FF2B5EF4-FFF2-40B4-BE49-F238E27FC236}">
              <a16:creationId xmlns:a16="http://schemas.microsoft.com/office/drawing/2014/main" id="{779EB28B-993B-4F15-84D0-993CAF5AD684}"/>
            </a:ext>
          </a:extLst>
        </xdr:cNvPr>
        <xdr:cNvCxnSpPr/>
      </xdr:nvCxnSpPr>
      <xdr:spPr>
        <a:xfrm flipH="1">
          <a:off x="6800851" y="124458404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</xdr:colOff>
      <xdr:row>833</xdr:row>
      <xdr:rowOff>100005</xdr:rowOff>
    </xdr:from>
    <xdr:to>
      <xdr:col>42</xdr:col>
      <xdr:colOff>85727</xdr:colOff>
      <xdr:row>834</xdr:row>
      <xdr:rowOff>42855</xdr:rowOff>
    </xdr:to>
    <xdr:cxnSp macro="">
      <xdr:nvCxnSpPr>
        <xdr:cNvPr id="2364" name="Straight Connector 2363">
          <a:extLst>
            <a:ext uri="{FF2B5EF4-FFF2-40B4-BE49-F238E27FC236}">
              <a16:creationId xmlns:a16="http://schemas.microsoft.com/office/drawing/2014/main" id="{F0331B0C-5821-4EBB-B41A-66961AB928D0}"/>
            </a:ext>
          </a:extLst>
        </xdr:cNvPr>
        <xdr:cNvCxnSpPr/>
      </xdr:nvCxnSpPr>
      <xdr:spPr>
        <a:xfrm flipH="1">
          <a:off x="6800852" y="12417265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90488</xdr:colOff>
      <xdr:row>835</xdr:row>
      <xdr:rowOff>66675</xdr:rowOff>
    </xdr:from>
    <xdr:to>
      <xdr:col>46</xdr:col>
      <xdr:colOff>90488</xdr:colOff>
      <xdr:row>854</xdr:row>
      <xdr:rowOff>61913</xdr:rowOff>
    </xdr:to>
    <xdr:cxnSp macro="">
      <xdr:nvCxnSpPr>
        <xdr:cNvPr id="2365" name="Straight Connector 2364">
          <a:extLst>
            <a:ext uri="{FF2B5EF4-FFF2-40B4-BE49-F238E27FC236}">
              <a16:creationId xmlns:a16="http://schemas.microsoft.com/office/drawing/2014/main" id="{BB23A787-C610-4AB3-AE1A-1FC38E3A0DC6}"/>
            </a:ext>
          </a:extLst>
        </xdr:cNvPr>
        <xdr:cNvCxnSpPr/>
      </xdr:nvCxnSpPr>
      <xdr:spPr>
        <a:xfrm flipV="1">
          <a:off x="7539038" y="124425075"/>
          <a:ext cx="0" cy="27098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47626</xdr:colOff>
      <xdr:row>835</xdr:row>
      <xdr:rowOff>100007</xdr:rowOff>
    </xdr:from>
    <xdr:to>
      <xdr:col>46</xdr:col>
      <xdr:colOff>133351</xdr:colOff>
      <xdr:row>836</xdr:row>
      <xdr:rowOff>42857</xdr:rowOff>
    </xdr:to>
    <xdr:cxnSp macro="">
      <xdr:nvCxnSpPr>
        <xdr:cNvPr id="2368" name="Straight Connector 2367">
          <a:extLst>
            <a:ext uri="{FF2B5EF4-FFF2-40B4-BE49-F238E27FC236}">
              <a16:creationId xmlns:a16="http://schemas.microsoft.com/office/drawing/2014/main" id="{5770379B-55D9-4BFD-8BEE-EBD7B1819533}"/>
            </a:ext>
          </a:extLst>
        </xdr:cNvPr>
        <xdr:cNvCxnSpPr/>
      </xdr:nvCxnSpPr>
      <xdr:spPr>
        <a:xfrm flipH="1">
          <a:off x="7496176" y="12445840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90495</xdr:colOff>
      <xdr:row>838</xdr:row>
      <xdr:rowOff>80963</xdr:rowOff>
    </xdr:from>
    <xdr:to>
      <xdr:col>46</xdr:col>
      <xdr:colOff>0</xdr:colOff>
      <xdr:row>838</xdr:row>
      <xdr:rowOff>80963</xdr:rowOff>
    </xdr:to>
    <xdr:cxnSp macro="">
      <xdr:nvCxnSpPr>
        <xdr:cNvPr id="2383" name="Straight Connector 2382">
          <a:extLst>
            <a:ext uri="{FF2B5EF4-FFF2-40B4-BE49-F238E27FC236}">
              <a16:creationId xmlns:a16="http://schemas.microsoft.com/office/drawing/2014/main" id="{E232CF91-445C-25F3-5DDF-83C24376940E}"/>
            </a:ext>
          </a:extLst>
        </xdr:cNvPr>
        <xdr:cNvCxnSpPr/>
      </xdr:nvCxnSpPr>
      <xdr:spPr>
        <a:xfrm>
          <a:off x="6891345" y="124867988"/>
          <a:ext cx="55720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0</xdr:colOff>
      <xdr:row>838</xdr:row>
      <xdr:rowOff>80963</xdr:rowOff>
    </xdr:from>
    <xdr:to>
      <xdr:col>52</xdr:col>
      <xdr:colOff>57150</xdr:colOff>
      <xdr:row>838</xdr:row>
      <xdr:rowOff>80963</xdr:rowOff>
    </xdr:to>
    <xdr:cxnSp macro="">
      <xdr:nvCxnSpPr>
        <xdr:cNvPr id="2389" name="Straight Connector 2388">
          <a:extLst>
            <a:ext uri="{FF2B5EF4-FFF2-40B4-BE49-F238E27FC236}">
              <a16:creationId xmlns:a16="http://schemas.microsoft.com/office/drawing/2014/main" id="{D6B1C36E-D3E6-A000-C58E-DE7A1598A80E}"/>
            </a:ext>
          </a:extLst>
        </xdr:cNvPr>
        <xdr:cNvCxnSpPr/>
      </xdr:nvCxnSpPr>
      <xdr:spPr>
        <a:xfrm>
          <a:off x="7610475" y="124867988"/>
          <a:ext cx="866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0</xdr:colOff>
      <xdr:row>838</xdr:row>
      <xdr:rowOff>2</xdr:rowOff>
    </xdr:from>
    <xdr:to>
      <xdr:col>50</xdr:col>
      <xdr:colOff>0</xdr:colOff>
      <xdr:row>866</xdr:row>
      <xdr:rowOff>90488</xdr:rowOff>
    </xdr:to>
    <xdr:cxnSp macro="">
      <xdr:nvCxnSpPr>
        <xdr:cNvPr id="2392" name="Straight Connector 2391">
          <a:extLst>
            <a:ext uri="{FF2B5EF4-FFF2-40B4-BE49-F238E27FC236}">
              <a16:creationId xmlns:a16="http://schemas.microsoft.com/office/drawing/2014/main" id="{6155D278-7AD6-6251-7E83-7838DED4CF80}"/>
            </a:ext>
          </a:extLst>
        </xdr:cNvPr>
        <xdr:cNvCxnSpPr/>
      </xdr:nvCxnSpPr>
      <xdr:spPr>
        <a:xfrm>
          <a:off x="8096250" y="124787027"/>
          <a:ext cx="0" cy="409098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0</xdr:colOff>
      <xdr:row>838</xdr:row>
      <xdr:rowOff>2</xdr:rowOff>
    </xdr:from>
    <xdr:to>
      <xdr:col>52</xdr:col>
      <xdr:colOff>0</xdr:colOff>
      <xdr:row>866</xdr:row>
      <xdr:rowOff>85725</xdr:rowOff>
    </xdr:to>
    <xdr:cxnSp macro="">
      <xdr:nvCxnSpPr>
        <xdr:cNvPr id="2399" name="Straight Connector 2398">
          <a:extLst>
            <a:ext uri="{FF2B5EF4-FFF2-40B4-BE49-F238E27FC236}">
              <a16:creationId xmlns:a16="http://schemas.microsoft.com/office/drawing/2014/main" id="{6D3EA343-CA3F-A1FB-5CC7-8830C599350F}"/>
            </a:ext>
          </a:extLst>
        </xdr:cNvPr>
        <xdr:cNvCxnSpPr/>
      </xdr:nvCxnSpPr>
      <xdr:spPr>
        <a:xfrm>
          <a:off x="8420100" y="124787027"/>
          <a:ext cx="0" cy="40862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119063</xdr:colOff>
      <xdr:row>838</xdr:row>
      <xdr:rowOff>38102</xdr:rowOff>
    </xdr:from>
    <xdr:to>
      <xdr:col>50</xdr:col>
      <xdr:colOff>42863</xdr:colOff>
      <xdr:row>838</xdr:row>
      <xdr:rowOff>123827</xdr:rowOff>
    </xdr:to>
    <xdr:cxnSp macro="">
      <xdr:nvCxnSpPr>
        <xdr:cNvPr id="2403" name="Straight Connector 2402">
          <a:extLst>
            <a:ext uri="{FF2B5EF4-FFF2-40B4-BE49-F238E27FC236}">
              <a16:creationId xmlns:a16="http://schemas.microsoft.com/office/drawing/2014/main" id="{D937181E-1D84-4E80-8629-3743759D106C}"/>
            </a:ext>
          </a:extLst>
        </xdr:cNvPr>
        <xdr:cNvCxnSpPr/>
      </xdr:nvCxnSpPr>
      <xdr:spPr>
        <a:xfrm flipH="1">
          <a:off x="8053388" y="12482512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119062</xdr:colOff>
      <xdr:row>838</xdr:row>
      <xdr:rowOff>38100</xdr:rowOff>
    </xdr:from>
    <xdr:to>
      <xdr:col>52</xdr:col>
      <xdr:colOff>42862</xdr:colOff>
      <xdr:row>838</xdr:row>
      <xdr:rowOff>123825</xdr:rowOff>
    </xdr:to>
    <xdr:cxnSp macro="">
      <xdr:nvCxnSpPr>
        <xdr:cNvPr id="2404" name="Straight Connector 2403">
          <a:extLst>
            <a:ext uri="{FF2B5EF4-FFF2-40B4-BE49-F238E27FC236}">
              <a16:creationId xmlns:a16="http://schemas.microsoft.com/office/drawing/2014/main" id="{B02D7B97-C7B3-4531-A0CF-EDDBE22E0741}"/>
            </a:ext>
          </a:extLst>
        </xdr:cNvPr>
        <xdr:cNvCxnSpPr/>
      </xdr:nvCxnSpPr>
      <xdr:spPr>
        <a:xfrm flipH="1">
          <a:off x="8377237" y="12482512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0</xdr:colOff>
      <xdr:row>852</xdr:row>
      <xdr:rowOff>42864</xdr:rowOff>
    </xdr:from>
    <xdr:to>
      <xdr:col>50</xdr:col>
      <xdr:colOff>57157</xdr:colOff>
      <xdr:row>852</xdr:row>
      <xdr:rowOff>42864</xdr:rowOff>
    </xdr:to>
    <xdr:cxnSp macro="">
      <xdr:nvCxnSpPr>
        <xdr:cNvPr id="2407" name="Straight Connector 2406">
          <a:extLst>
            <a:ext uri="{FF2B5EF4-FFF2-40B4-BE49-F238E27FC236}">
              <a16:creationId xmlns:a16="http://schemas.microsoft.com/office/drawing/2014/main" id="{C1649659-B17D-4AFE-8205-062A17A38459}"/>
            </a:ext>
          </a:extLst>
        </xdr:cNvPr>
        <xdr:cNvCxnSpPr/>
      </xdr:nvCxnSpPr>
      <xdr:spPr>
        <a:xfrm>
          <a:off x="7610475" y="126830139"/>
          <a:ext cx="542932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119069</xdr:colOff>
      <xdr:row>852</xdr:row>
      <xdr:rowOff>1</xdr:rowOff>
    </xdr:from>
    <xdr:to>
      <xdr:col>50</xdr:col>
      <xdr:colOff>42869</xdr:colOff>
      <xdr:row>852</xdr:row>
      <xdr:rowOff>85726</xdr:rowOff>
    </xdr:to>
    <xdr:cxnSp macro="">
      <xdr:nvCxnSpPr>
        <xdr:cNvPr id="2408" name="Straight Connector 2407">
          <a:extLst>
            <a:ext uri="{FF2B5EF4-FFF2-40B4-BE49-F238E27FC236}">
              <a16:creationId xmlns:a16="http://schemas.microsoft.com/office/drawing/2014/main" id="{C8BF5C9B-2EA2-42DE-BA8B-64B81CAAE4CB}"/>
            </a:ext>
          </a:extLst>
        </xdr:cNvPr>
        <xdr:cNvCxnSpPr/>
      </xdr:nvCxnSpPr>
      <xdr:spPr>
        <a:xfrm flipH="1">
          <a:off x="8053394" y="126787276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52383</xdr:colOff>
      <xdr:row>852</xdr:row>
      <xdr:rowOff>42863</xdr:rowOff>
    </xdr:from>
    <xdr:to>
      <xdr:col>46</xdr:col>
      <xdr:colOff>28575</xdr:colOff>
      <xdr:row>852</xdr:row>
      <xdr:rowOff>42863</xdr:rowOff>
    </xdr:to>
    <xdr:cxnSp macro="">
      <xdr:nvCxnSpPr>
        <xdr:cNvPr id="2418" name="Straight Connector 2417">
          <a:extLst>
            <a:ext uri="{FF2B5EF4-FFF2-40B4-BE49-F238E27FC236}">
              <a16:creationId xmlns:a16="http://schemas.microsoft.com/office/drawing/2014/main" id="{883503D4-BF54-2131-AFF7-BD20C5459538}"/>
            </a:ext>
          </a:extLst>
        </xdr:cNvPr>
        <xdr:cNvCxnSpPr/>
      </xdr:nvCxnSpPr>
      <xdr:spPr>
        <a:xfrm>
          <a:off x="7015158" y="126830138"/>
          <a:ext cx="461967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157160</xdr:colOff>
      <xdr:row>852</xdr:row>
      <xdr:rowOff>42862</xdr:rowOff>
    </xdr:from>
    <xdr:to>
      <xdr:col>41</xdr:col>
      <xdr:colOff>114300</xdr:colOff>
      <xdr:row>852</xdr:row>
      <xdr:rowOff>42862</xdr:rowOff>
    </xdr:to>
    <xdr:cxnSp macro="">
      <xdr:nvCxnSpPr>
        <xdr:cNvPr id="2424" name="Straight Connector 2423">
          <a:extLst>
            <a:ext uri="{FF2B5EF4-FFF2-40B4-BE49-F238E27FC236}">
              <a16:creationId xmlns:a16="http://schemas.microsoft.com/office/drawing/2014/main" id="{FB72BC7F-F288-AED0-2BE4-968E181627F2}"/>
            </a:ext>
          </a:extLst>
        </xdr:cNvPr>
        <xdr:cNvCxnSpPr/>
      </xdr:nvCxnSpPr>
      <xdr:spPr>
        <a:xfrm>
          <a:off x="5014910" y="126830137"/>
          <a:ext cx="1738315" cy="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138113</xdr:colOff>
      <xdr:row>866</xdr:row>
      <xdr:rowOff>4762</xdr:rowOff>
    </xdr:from>
    <xdr:to>
      <xdr:col>52</xdr:col>
      <xdr:colOff>71438</xdr:colOff>
      <xdr:row>866</xdr:row>
      <xdr:rowOff>4762</xdr:rowOff>
    </xdr:to>
    <xdr:cxnSp macro="">
      <xdr:nvCxnSpPr>
        <xdr:cNvPr id="2479" name="Straight Connector 2478">
          <a:extLst>
            <a:ext uri="{FF2B5EF4-FFF2-40B4-BE49-F238E27FC236}">
              <a16:creationId xmlns:a16="http://schemas.microsoft.com/office/drawing/2014/main" id="{B8B3214E-C67B-4CF4-8AD6-CB5F48E8C6D0}"/>
            </a:ext>
          </a:extLst>
        </xdr:cNvPr>
        <xdr:cNvCxnSpPr/>
      </xdr:nvCxnSpPr>
      <xdr:spPr>
        <a:xfrm>
          <a:off x="7586663" y="128792287"/>
          <a:ext cx="904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119071</xdr:colOff>
      <xdr:row>865</xdr:row>
      <xdr:rowOff>104774</xdr:rowOff>
    </xdr:from>
    <xdr:to>
      <xdr:col>50</xdr:col>
      <xdr:colOff>42871</xdr:colOff>
      <xdr:row>866</xdr:row>
      <xdr:rowOff>47624</xdr:rowOff>
    </xdr:to>
    <xdr:cxnSp macro="">
      <xdr:nvCxnSpPr>
        <xdr:cNvPr id="2480" name="Straight Connector 2479">
          <a:extLst>
            <a:ext uri="{FF2B5EF4-FFF2-40B4-BE49-F238E27FC236}">
              <a16:creationId xmlns:a16="http://schemas.microsoft.com/office/drawing/2014/main" id="{A6E7AE3B-8BB2-4BB9-9225-F06C456400C1}"/>
            </a:ext>
          </a:extLst>
        </xdr:cNvPr>
        <xdr:cNvCxnSpPr/>
      </xdr:nvCxnSpPr>
      <xdr:spPr>
        <a:xfrm flipH="1">
          <a:off x="8053396" y="128749424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119072</xdr:colOff>
      <xdr:row>865</xdr:row>
      <xdr:rowOff>104773</xdr:rowOff>
    </xdr:from>
    <xdr:to>
      <xdr:col>52</xdr:col>
      <xdr:colOff>42872</xdr:colOff>
      <xdr:row>866</xdr:row>
      <xdr:rowOff>47623</xdr:rowOff>
    </xdr:to>
    <xdr:cxnSp macro="">
      <xdr:nvCxnSpPr>
        <xdr:cNvPr id="2485" name="Straight Connector 2484">
          <a:extLst>
            <a:ext uri="{FF2B5EF4-FFF2-40B4-BE49-F238E27FC236}">
              <a16:creationId xmlns:a16="http://schemas.microsoft.com/office/drawing/2014/main" id="{D66D27A2-EECC-408D-BD05-0BC8B365EA7D}"/>
            </a:ext>
          </a:extLst>
        </xdr:cNvPr>
        <xdr:cNvCxnSpPr/>
      </xdr:nvCxnSpPr>
      <xdr:spPr>
        <a:xfrm flipH="1">
          <a:off x="8377247" y="128749423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138120</xdr:colOff>
      <xdr:row>854</xdr:row>
      <xdr:rowOff>104775</xdr:rowOff>
    </xdr:from>
    <xdr:to>
      <xdr:col>52</xdr:col>
      <xdr:colOff>71445</xdr:colOff>
      <xdr:row>854</xdr:row>
      <xdr:rowOff>104775</xdr:rowOff>
    </xdr:to>
    <xdr:cxnSp macro="">
      <xdr:nvCxnSpPr>
        <xdr:cNvPr id="2486" name="Straight Connector 2485">
          <a:extLst>
            <a:ext uri="{FF2B5EF4-FFF2-40B4-BE49-F238E27FC236}">
              <a16:creationId xmlns:a16="http://schemas.microsoft.com/office/drawing/2014/main" id="{D89C0D2B-E065-4410-B1D1-1053CE6C19A1}"/>
            </a:ext>
          </a:extLst>
        </xdr:cNvPr>
        <xdr:cNvCxnSpPr/>
      </xdr:nvCxnSpPr>
      <xdr:spPr>
        <a:xfrm>
          <a:off x="7586670" y="127177800"/>
          <a:ext cx="9048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119078</xdr:colOff>
      <xdr:row>854</xdr:row>
      <xdr:rowOff>61912</xdr:rowOff>
    </xdr:from>
    <xdr:to>
      <xdr:col>50</xdr:col>
      <xdr:colOff>42878</xdr:colOff>
      <xdr:row>855</xdr:row>
      <xdr:rowOff>4762</xdr:rowOff>
    </xdr:to>
    <xdr:cxnSp macro="">
      <xdr:nvCxnSpPr>
        <xdr:cNvPr id="2487" name="Straight Connector 2486">
          <a:extLst>
            <a:ext uri="{FF2B5EF4-FFF2-40B4-BE49-F238E27FC236}">
              <a16:creationId xmlns:a16="http://schemas.microsoft.com/office/drawing/2014/main" id="{0592FD65-F042-481E-98D6-097A4FF59752}"/>
            </a:ext>
          </a:extLst>
        </xdr:cNvPr>
        <xdr:cNvCxnSpPr/>
      </xdr:nvCxnSpPr>
      <xdr:spPr>
        <a:xfrm flipH="1">
          <a:off x="8053403" y="12713493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119079</xdr:colOff>
      <xdr:row>854</xdr:row>
      <xdr:rowOff>61911</xdr:rowOff>
    </xdr:from>
    <xdr:to>
      <xdr:col>52</xdr:col>
      <xdr:colOff>42879</xdr:colOff>
      <xdr:row>855</xdr:row>
      <xdr:rowOff>4761</xdr:rowOff>
    </xdr:to>
    <xdr:cxnSp macro="">
      <xdr:nvCxnSpPr>
        <xdr:cNvPr id="2488" name="Straight Connector 2487">
          <a:extLst>
            <a:ext uri="{FF2B5EF4-FFF2-40B4-BE49-F238E27FC236}">
              <a16:creationId xmlns:a16="http://schemas.microsoft.com/office/drawing/2014/main" id="{9A5B5D25-BA3C-4E96-B2CE-E7C6574D990A}"/>
            </a:ext>
          </a:extLst>
        </xdr:cNvPr>
        <xdr:cNvCxnSpPr/>
      </xdr:nvCxnSpPr>
      <xdr:spPr>
        <a:xfrm flipH="1">
          <a:off x="8377254" y="127134936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133350</xdr:colOff>
      <xdr:row>860</xdr:row>
      <xdr:rowOff>57150</xdr:rowOff>
    </xdr:from>
    <xdr:to>
      <xdr:col>50</xdr:col>
      <xdr:colOff>71449</xdr:colOff>
      <xdr:row>860</xdr:row>
      <xdr:rowOff>57150</xdr:rowOff>
    </xdr:to>
    <xdr:cxnSp macro="">
      <xdr:nvCxnSpPr>
        <xdr:cNvPr id="2509" name="Straight Connector 2508">
          <a:extLst>
            <a:ext uri="{FF2B5EF4-FFF2-40B4-BE49-F238E27FC236}">
              <a16:creationId xmlns:a16="http://schemas.microsoft.com/office/drawing/2014/main" id="{133EE358-5BBC-4395-90D9-4240D1D4A3AF}"/>
            </a:ext>
          </a:extLst>
        </xdr:cNvPr>
        <xdr:cNvCxnSpPr/>
      </xdr:nvCxnSpPr>
      <xdr:spPr>
        <a:xfrm>
          <a:off x="7581900" y="127987425"/>
          <a:ext cx="585799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119083</xdr:colOff>
      <xdr:row>860</xdr:row>
      <xdr:rowOff>14286</xdr:rowOff>
    </xdr:from>
    <xdr:to>
      <xdr:col>50</xdr:col>
      <xdr:colOff>42883</xdr:colOff>
      <xdr:row>860</xdr:row>
      <xdr:rowOff>100011</xdr:rowOff>
    </xdr:to>
    <xdr:cxnSp macro="">
      <xdr:nvCxnSpPr>
        <xdr:cNvPr id="2510" name="Straight Connector 2509">
          <a:extLst>
            <a:ext uri="{FF2B5EF4-FFF2-40B4-BE49-F238E27FC236}">
              <a16:creationId xmlns:a16="http://schemas.microsoft.com/office/drawing/2014/main" id="{581F2136-5286-447E-A68C-D4F678AB8935}"/>
            </a:ext>
          </a:extLst>
        </xdr:cNvPr>
        <xdr:cNvCxnSpPr/>
      </xdr:nvCxnSpPr>
      <xdr:spPr>
        <a:xfrm flipH="1">
          <a:off x="8053408" y="127944561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157162</xdr:colOff>
      <xdr:row>866</xdr:row>
      <xdr:rowOff>52396</xdr:rowOff>
    </xdr:from>
    <xdr:to>
      <xdr:col>7</xdr:col>
      <xdr:colOff>157162</xdr:colOff>
      <xdr:row>871</xdr:row>
      <xdr:rowOff>80963</xdr:rowOff>
    </xdr:to>
    <xdr:cxnSp macro="">
      <xdr:nvCxnSpPr>
        <xdr:cNvPr id="2513" name="Straight Connector 2512">
          <a:extLst>
            <a:ext uri="{FF2B5EF4-FFF2-40B4-BE49-F238E27FC236}">
              <a16:creationId xmlns:a16="http://schemas.microsoft.com/office/drawing/2014/main" id="{D50E1638-6DC0-FF7E-E0C8-3DEAA0C39836}"/>
            </a:ext>
          </a:extLst>
        </xdr:cNvPr>
        <xdr:cNvCxnSpPr/>
      </xdr:nvCxnSpPr>
      <xdr:spPr>
        <a:xfrm>
          <a:off x="1290637" y="128839921"/>
          <a:ext cx="0" cy="7429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80962</xdr:colOff>
      <xdr:row>868</xdr:row>
      <xdr:rowOff>142873</xdr:rowOff>
    </xdr:from>
    <xdr:to>
      <xdr:col>47</xdr:col>
      <xdr:colOff>14288</xdr:colOff>
      <xdr:row>868</xdr:row>
      <xdr:rowOff>142873</xdr:rowOff>
    </xdr:to>
    <xdr:cxnSp macro="">
      <xdr:nvCxnSpPr>
        <xdr:cNvPr id="2515" name="Straight Connector 2514">
          <a:extLst>
            <a:ext uri="{FF2B5EF4-FFF2-40B4-BE49-F238E27FC236}">
              <a16:creationId xmlns:a16="http://schemas.microsoft.com/office/drawing/2014/main" id="{9AB07E54-40E6-D1AE-0E87-CD504F6962AD}"/>
            </a:ext>
          </a:extLst>
        </xdr:cNvPr>
        <xdr:cNvCxnSpPr/>
      </xdr:nvCxnSpPr>
      <xdr:spPr>
        <a:xfrm>
          <a:off x="1214437" y="129216148"/>
          <a:ext cx="641032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114299</xdr:colOff>
      <xdr:row>868</xdr:row>
      <xdr:rowOff>100012</xdr:rowOff>
    </xdr:from>
    <xdr:to>
      <xdr:col>8</xdr:col>
      <xdr:colOff>38099</xdr:colOff>
      <xdr:row>869</xdr:row>
      <xdr:rowOff>42862</xdr:rowOff>
    </xdr:to>
    <xdr:cxnSp macro="">
      <xdr:nvCxnSpPr>
        <xdr:cNvPr id="2520" name="Straight Connector 2519">
          <a:extLst>
            <a:ext uri="{FF2B5EF4-FFF2-40B4-BE49-F238E27FC236}">
              <a16:creationId xmlns:a16="http://schemas.microsoft.com/office/drawing/2014/main" id="{7DCE01D8-F745-4798-BC8B-31387BBEEDDC}"/>
            </a:ext>
          </a:extLst>
        </xdr:cNvPr>
        <xdr:cNvCxnSpPr/>
      </xdr:nvCxnSpPr>
      <xdr:spPr>
        <a:xfrm flipH="1">
          <a:off x="1247774" y="12917328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80962</xdr:colOff>
      <xdr:row>870</xdr:row>
      <xdr:rowOff>142873</xdr:rowOff>
    </xdr:from>
    <xdr:to>
      <xdr:col>47</xdr:col>
      <xdr:colOff>14288</xdr:colOff>
      <xdr:row>870</xdr:row>
      <xdr:rowOff>142873</xdr:rowOff>
    </xdr:to>
    <xdr:cxnSp macro="">
      <xdr:nvCxnSpPr>
        <xdr:cNvPr id="2521" name="Straight Connector 2520">
          <a:extLst>
            <a:ext uri="{FF2B5EF4-FFF2-40B4-BE49-F238E27FC236}">
              <a16:creationId xmlns:a16="http://schemas.microsoft.com/office/drawing/2014/main" id="{997E7E3B-481E-455B-A75C-433FECB77FAE}"/>
            </a:ext>
          </a:extLst>
        </xdr:cNvPr>
        <xdr:cNvCxnSpPr/>
      </xdr:nvCxnSpPr>
      <xdr:spPr>
        <a:xfrm>
          <a:off x="1214437" y="129501898"/>
          <a:ext cx="641032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114299</xdr:colOff>
      <xdr:row>870</xdr:row>
      <xdr:rowOff>100012</xdr:rowOff>
    </xdr:from>
    <xdr:to>
      <xdr:col>8</xdr:col>
      <xdr:colOff>38099</xdr:colOff>
      <xdr:row>871</xdr:row>
      <xdr:rowOff>42862</xdr:rowOff>
    </xdr:to>
    <xdr:cxnSp macro="">
      <xdr:nvCxnSpPr>
        <xdr:cNvPr id="2522" name="Straight Connector 2521">
          <a:extLst>
            <a:ext uri="{FF2B5EF4-FFF2-40B4-BE49-F238E27FC236}">
              <a16:creationId xmlns:a16="http://schemas.microsoft.com/office/drawing/2014/main" id="{D5EDBE93-6E71-46FF-A936-37B8E5F16EE4}"/>
            </a:ext>
          </a:extLst>
        </xdr:cNvPr>
        <xdr:cNvCxnSpPr/>
      </xdr:nvCxnSpPr>
      <xdr:spPr>
        <a:xfrm flipH="1">
          <a:off x="1247774" y="12945903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42864</xdr:colOff>
      <xdr:row>866</xdr:row>
      <xdr:rowOff>47625</xdr:rowOff>
    </xdr:from>
    <xdr:to>
      <xdr:col>12</xdr:col>
      <xdr:colOff>42864</xdr:colOff>
      <xdr:row>869</xdr:row>
      <xdr:rowOff>80970</xdr:rowOff>
    </xdr:to>
    <xdr:cxnSp macro="">
      <xdr:nvCxnSpPr>
        <xdr:cNvPr id="2523" name="Straight Connector 2522">
          <a:extLst>
            <a:ext uri="{FF2B5EF4-FFF2-40B4-BE49-F238E27FC236}">
              <a16:creationId xmlns:a16="http://schemas.microsoft.com/office/drawing/2014/main" id="{FD04E23F-E03A-4EC3-9438-75622203097D}"/>
            </a:ext>
          </a:extLst>
        </xdr:cNvPr>
        <xdr:cNvCxnSpPr/>
      </xdr:nvCxnSpPr>
      <xdr:spPr>
        <a:xfrm>
          <a:off x="1985964" y="128835150"/>
          <a:ext cx="0" cy="461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</xdr:colOff>
      <xdr:row>868</xdr:row>
      <xdr:rowOff>100019</xdr:rowOff>
    </xdr:from>
    <xdr:to>
      <xdr:col>12</xdr:col>
      <xdr:colOff>85726</xdr:colOff>
      <xdr:row>869</xdr:row>
      <xdr:rowOff>42869</xdr:rowOff>
    </xdr:to>
    <xdr:cxnSp macro="">
      <xdr:nvCxnSpPr>
        <xdr:cNvPr id="2524" name="Straight Connector 2523">
          <a:extLst>
            <a:ext uri="{FF2B5EF4-FFF2-40B4-BE49-F238E27FC236}">
              <a16:creationId xmlns:a16="http://schemas.microsoft.com/office/drawing/2014/main" id="{3C7A9AE9-613E-4C80-A7D5-8D4EB86728C4}"/>
            </a:ext>
          </a:extLst>
        </xdr:cNvPr>
        <xdr:cNvCxnSpPr/>
      </xdr:nvCxnSpPr>
      <xdr:spPr>
        <a:xfrm flipH="1">
          <a:off x="1943101" y="129173294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42863</xdr:colOff>
      <xdr:row>861</xdr:row>
      <xdr:rowOff>104775</xdr:rowOff>
    </xdr:from>
    <xdr:to>
      <xdr:col>12</xdr:col>
      <xdr:colOff>42863</xdr:colOff>
      <xdr:row>865</xdr:row>
      <xdr:rowOff>76202</xdr:rowOff>
    </xdr:to>
    <xdr:cxnSp macro="">
      <xdr:nvCxnSpPr>
        <xdr:cNvPr id="2526" name="Straight Connector 2525">
          <a:extLst>
            <a:ext uri="{FF2B5EF4-FFF2-40B4-BE49-F238E27FC236}">
              <a16:creationId xmlns:a16="http://schemas.microsoft.com/office/drawing/2014/main" id="{D41DD4AF-E163-4B3B-962F-5E2BD1D64886}"/>
            </a:ext>
          </a:extLst>
        </xdr:cNvPr>
        <xdr:cNvCxnSpPr/>
      </xdr:nvCxnSpPr>
      <xdr:spPr>
        <a:xfrm>
          <a:off x="1985963" y="128177925"/>
          <a:ext cx="0" cy="542927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</xdr:colOff>
      <xdr:row>866</xdr:row>
      <xdr:rowOff>47632</xdr:rowOff>
    </xdr:from>
    <xdr:to>
      <xdr:col>18</xdr:col>
      <xdr:colOff>2</xdr:colOff>
      <xdr:row>869</xdr:row>
      <xdr:rowOff>80977</xdr:rowOff>
    </xdr:to>
    <xdr:cxnSp macro="">
      <xdr:nvCxnSpPr>
        <xdr:cNvPr id="2528" name="Straight Connector 2527">
          <a:extLst>
            <a:ext uri="{FF2B5EF4-FFF2-40B4-BE49-F238E27FC236}">
              <a16:creationId xmlns:a16="http://schemas.microsoft.com/office/drawing/2014/main" id="{727DA914-C286-48EC-9CAD-FF224D5085F4}"/>
            </a:ext>
          </a:extLst>
        </xdr:cNvPr>
        <xdr:cNvCxnSpPr/>
      </xdr:nvCxnSpPr>
      <xdr:spPr>
        <a:xfrm>
          <a:off x="2914652" y="128835157"/>
          <a:ext cx="0" cy="461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119064</xdr:colOff>
      <xdr:row>868</xdr:row>
      <xdr:rowOff>100026</xdr:rowOff>
    </xdr:from>
    <xdr:to>
      <xdr:col>18</xdr:col>
      <xdr:colOff>42864</xdr:colOff>
      <xdr:row>869</xdr:row>
      <xdr:rowOff>42876</xdr:rowOff>
    </xdr:to>
    <xdr:cxnSp macro="">
      <xdr:nvCxnSpPr>
        <xdr:cNvPr id="2529" name="Straight Connector 2528">
          <a:extLst>
            <a:ext uri="{FF2B5EF4-FFF2-40B4-BE49-F238E27FC236}">
              <a16:creationId xmlns:a16="http://schemas.microsoft.com/office/drawing/2014/main" id="{013F7FD1-B877-424F-9B0E-9801042332FA}"/>
            </a:ext>
          </a:extLst>
        </xdr:cNvPr>
        <xdr:cNvCxnSpPr/>
      </xdr:nvCxnSpPr>
      <xdr:spPr>
        <a:xfrm flipH="1">
          <a:off x="2871789" y="129173301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</xdr:colOff>
      <xdr:row>861</xdr:row>
      <xdr:rowOff>104782</xdr:rowOff>
    </xdr:from>
    <xdr:to>
      <xdr:col>18</xdr:col>
      <xdr:colOff>1</xdr:colOff>
      <xdr:row>865</xdr:row>
      <xdr:rowOff>76209</xdr:rowOff>
    </xdr:to>
    <xdr:cxnSp macro="">
      <xdr:nvCxnSpPr>
        <xdr:cNvPr id="2530" name="Straight Connector 2529">
          <a:extLst>
            <a:ext uri="{FF2B5EF4-FFF2-40B4-BE49-F238E27FC236}">
              <a16:creationId xmlns:a16="http://schemas.microsoft.com/office/drawing/2014/main" id="{6A342011-5611-40C4-8CCC-51083B75F613}"/>
            </a:ext>
          </a:extLst>
        </xdr:cNvPr>
        <xdr:cNvCxnSpPr/>
      </xdr:nvCxnSpPr>
      <xdr:spPr>
        <a:xfrm>
          <a:off x="2914651" y="128177932"/>
          <a:ext cx="0" cy="542927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133351</xdr:colOff>
      <xdr:row>866</xdr:row>
      <xdr:rowOff>47640</xdr:rowOff>
    </xdr:from>
    <xdr:to>
      <xdr:col>25</xdr:col>
      <xdr:colOff>133351</xdr:colOff>
      <xdr:row>869</xdr:row>
      <xdr:rowOff>80985</xdr:rowOff>
    </xdr:to>
    <xdr:cxnSp macro="">
      <xdr:nvCxnSpPr>
        <xdr:cNvPr id="2531" name="Straight Connector 2530">
          <a:extLst>
            <a:ext uri="{FF2B5EF4-FFF2-40B4-BE49-F238E27FC236}">
              <a16:creationId xmlns:a16="http://schemas.microsoft.com/office/drawing/2014/main" id="{B67B063D-5641-41CB-8436-3F3691BB2EDA}"/>
            </a:ext>
          </a:extLst>
        </xdr:cNvPr>
        <xdr:cNvCxnSpPr/>
      </xdr:nvCxnSpPr>
      <xdr:spPr>
        <a:xfrm>
          <a:off x="4181476" y="128835165"/>
          <a:ext cx="0" cy="461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90488</xdr:colOff>
      <xdr:row>868</xdr:row>
      <xdr:rowOff>100034</xdr:rowOff>
    </xdr:from>
    <xdr:to>
      <xdr:col>26</xdr:col>
      <xdr:colOff>14288</xdr:colOff>
      <xdr:row>869</xdr:row>
      <xdr:rowOff>42884</xdr:rowOff>
    </xdr:to>
    <xdr:cxnSp macro="">
      <xdr:nvCxnSpPr>
        <xdr:cNvPr id="2532" name="Straight Connector 2531">
          <a:extLst>
            <a:ext uri="{FF2B5EF4-FFF2-40B4-BE49-F238E27FC236}">
              <a16:creationId xmlns:a16="http://schemas.microsoft.com/office/drawing/2014/main" id="{E8A5F44B-7565-488F-BAD1-5AD709773268}"/>
            </a:ext>
          </a:extLst>
        </xdr:cNvPr>
        <xdr:cNvCxnSpPr/>
      </xdr:nvCxnSpPr>
      <xdr:spPr>
        <a:xfrm flipH="1">
          <a:off x="4138613" y="129173309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133350</xdr:colOff>
      <xdr:row>853</xdr:row>
      <xdr:rowOff>42863</xdr:rowOff>
    </xdr:from>
    <xdr:to>
      <xdr:col>25</xdr:col>
      <xdr:colOff>133350</xdr:colOff>
      <xdr:row>865</xdr:row>
      <xdr:rowOff>76217</xdr:rowOff>
    </xdr:to>
    <xdr:cxnSp macro="">
      <xdr:nvCxnSpPr>
        <xdr:cNvPr id="2533" name="Straight Connector 2532">
          <a:extLst>
            <a:ext uri="{FF2B5EF4-FFF2-40B4-BE49-F238E27FC236}">
              <a16:creationId xmlns:a16="http://schemas.microsoft.com/office/drawing/2014/main" id="{88CA0389-B8F7-4A34-A27F-637FA9E5FE61}"/>
            </a:ext>
          </a:extLst>
        </xdr:cNvPr>
        <xdr:cNvCxnSpPr/>
      </xdr:nvCxnSpPr>
      <xdr:spPr>
        <a:xfrm>
          <a:off x="4181475" y="126973013"/>
          <a:ext cx="0" cy="1747854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23814</xdr:colOff>
      <xdr:row>866</xdr:row>
      <xdr:rowOff>47650</xdr:rowOff>
    </xdr:from>
    <xdr:to>
      <xdr:col>30</xdr:col>
      <xdr:colOff>23814</xdr:colOff>
      <xdr:row>869</xdr:row>
      <xdr:rowOff>80995</xdr:rowOff>
    </xdr:to>
    <xdr:cxnSp macro="">
      <xdr:nvCxnSpPr>
        <xdr:cNvPr id="2535" name="Straight Connector 2534">
          <a:extLst>
            <a:ext uri="{FF2B5EF4-FFF2-40B4-BE49-F238E27FC236}">
              <a16:creationId xmlns:a16="http://schemas.microsoft.com/office/drawing/2014/main" id="{FD2CB2DA-955B-4DBE-BEEF-EB952E966812}"/>
            </a:ext>
          </a:extLst>
        </xdr:cNvPr>
        <xdr:cNvCxnSpPr/>
      </xdr:nvCxnSpPr>
      <xdr:spPr>
        <a:xfrm>
          <a:off x="4881564" y="128835175"/>
          <a:ext cx="0" cy="461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142876</xdr:colOff>
      <xdr:row>868</xdr:row>
      <xdr:rowOff>100044</xdr:rowOff>
    </xdr:from>
    <xdr:to>
      <xdr:col>30</xdr:col>
      <xdr:colOff>66676</xdr:colOff>
      <xdr:row>869</xdr:row>
      <xdr:rowOff>42894</xdr:rowOff>
    </xdr:to>
    <xdr:cxnSp macro="">
      <xdr:nvCxnSpPr>
        <xdr:cNvPr id="2536" name="Straight Connector 2535">
          <a:extLst>
            <a:ext uri="{FF2B5EF4-FFF2-40B4-BE49-F238E27FC236}">
              <a16:creationId xmlns:a16="http://schemas.microsoft.com/office/drawing/2014/main" id="{0A5F849B-85E6-422A-992E-D5E89D6734A2}"/>
            </a:ext>
          </a:extLst>
        </xdr:cNvPr>
        <xdr:cNvCxnSpPr/>
      </xdr:nvCxnSpPr>
      <xdr:spPr>
        <a:xfrm flipH="1">
          <a:off x="4838701" y="129173319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23813</xdr:colOff>
      <xdr:row>853</xdr:row>
      <xdr:rowOff>42873</xdr:rowOff>
    </xdr:from>
    <xdr:to>
      <xdr:col>30</xdr:col>
      <xdr:colOff>23813</xdr:colOff>
      <xdr:row>865</xdr:row>
      <xdr:rowOff>76227</xdr:rowOff>
    </xdr:to>
    <xdr:cxnSp macro="">
      <xdr:nvCxnSpPr>
        <xdr:cNvPr id="2537" name="Straight Connector 2536">
          <a:extLst>
            <a:ext uri="{FF2B5EF4-FFF2-40B4-BE49-F238E27FC236}">
              <a16:creationId xmlns:a16="http://schemas.microsoft.com/office/drawing/2014/main" id="{BB28339D-2BA7-44CD-BC8A-2BBA8A8FA661}"/>
            </a:ext>
          </a:extLst>
        </xdr:cNvPr>
        <xdr:cNvCxnSpPr/>
      </xdr:nvCxnSpPr>
      <xdr:spPr>
        <a:xfrm>
          <a:off x="4881563" y="126973023"/>
          <a:ext cx="0" cy="1747854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42862</xdr:colOff>
      <xdr:row>866</xdr:row>
      <xdr:rowOff>47656</xdr:rowOff>
    </xdr:from>
    <xdr:to>
      <xdr:col>37</xdr:col>
      <xdr:colOff>42862</xdr:colOff>
      <xdr:row>869</xdr:row>
      <xdr:rowOff>81001</xdr:rowOff>
    </xdr:to>
    <xdr:cxnSp macro="">
      <xdr:nvCxnSpPr>
        <xdr:cNvPr id="2540" name="Straight Connector 2539">
          <a:extLst>
            <a:ext uri="{FF2B5EF4-FFF2-40B4-BE49-F238E27FC236}">
              <a16:creationId xmlns:a16="http://schemas.microsoft.com/office/drawing/2014/main" id="{7A921B2D-6CD1-4454-9287-80FFDC4A48F2}"/>
            </a:ext>
          </a:extLst>
        </xdr:cNvPr>
        <xdr:cNvCxnSpPr/>
      </xdr:nvCxnSpPr>
      <xdr:spPr>
        <a:xfrm>
          <a:off x="6034087" y="128835181"/>
          <a:ext cx="0" cy="461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161924</xdr:colOff>
      <xdr:row>868</xdr:row>
      <xdr:rowOff>100050</xdr:rowOff>
    </xdr:from>
    <xdr:to>
      <xdr:col>37</xdr:col>
      <xdr:colOff>85724</xdr:colOff>
      <xdr:row>869</xdr:row>
      <xdr:rowOff>42900</xdr:rowOff>
    </xdr:to>
    <xdr:cxnSp macro="">
      <xdr:nvCxnSpPr>
        <xdr:cNvPr id="2541" name="Straight Connector 2540">
          <a:extLst>
            <a:ext uri="{FF2B5EF4-FFF2-40B4-BE49-F238E27FC236}">
              <a16:creationId xmlns:a16="http://schemas.microsoft.com/office/drawing/2014/main" id="{A9875EA1-350B-4E3A-B330-CF70DE234E44}"/>
            </a:ext>
          </a:extLst>
        </xdr:cNvPr>
        <xdr:cNvCxnSpPr/>
      </xdr:nvCxnSpPr>
      <xdr:spPr>
        <a:xfrm flipH="1">
          <a:off x="5991224" y="12917332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42861</xdr:colOff>
      <xdr:row>860</xdr:row>
      <xdr:rowOff>109538</xdr:rowOff>
    </xdr:from>
    <xdr:to>
      <xdr:col>37</xdr:col>
      <xdr:colOff>42861</xdr:colOff>
      <xdr:row>865</xdr:row>
      <xdr:rowOff>76233</xdr:rowOff>
    </xdr:to>
    <xdr:cxnSp macro="">
      <xdr:nvCxnSpPr>
        <xdr:cNvPr id="2542" name="Straight Connector 2541">
          <a:extLst>
            <a:ext uri="{FF2B5EF4-FFF2-40B4-BE49-F238E27FC236}">
              <a16:creationId xmlns:a16="http://schemas.microsoft.com/office/drawing/2014/main" id="{4C291975-7E91-45CC-80DF-57DE4FF0835B}"/>
            </a:ext>
          </a:extLst>
        </xdr:cNvPr>
        <xdr:cNvCxnSpPr/>
      </xdr:nvCxnSpPr>
      <xdr:spPr>
        <a:xfrm>
          <a:off x="6034086" y="128039813"/>
          <a:ext cx="0" cy="68107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85724</xdr:colOff>
      <xdr:row>866</xdr:row>
      <xdr:rowOff>47662</xdr:rowOff>
    </xdr:from>
    <xdr:to>
      <xdr:col>41</xdr:col>
      <xdr:colOff>85724</xdr:colOff>
      <xdr:row>869</xdr:row>
      <xdr:rowOff>81007</xdr:rowOff>
    </xdr:to>
    <xdr:cxnSp macro="">
      <xdr:nvCxnSpPr>
        <xdr:cNvPr id="2544" name="Straight Connector 2543">
          <a:extLst>
            <a:ext uri="{FF2B5EF4-FFF2-40B4-BE49-F238E27FC236}">
              <a16:creationId xmlns:a16="http://schemas.microsoft.com/office/drawing/2014/main" id="{AEAB6EA4-1426-4107-98D5-E6ECFD25588E}"/>
            </a:ext>
          </a:extLst>
        </xdr:cNvPr>
        <xdr:cNvCxnSpPr/>
      </xdr:nvCxnSpPr>
      <xdr:spPr>
        <a:xfrm>
          <a:off x="6724649" y="128835187"/>
          <a:ext cx="0" cy="46197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42861</xdr:colOff>
      <xdr:row>868</xdr:row>
      <xdr:rowOff>100056</xdr:rowOff>
    </xdr:from>
    <xdr:to>
      <xdr:col>41</xdr:col>
      <xdr:colOff>128586</xdr:colOff>
      <xdr:row>869</xdr:row>
      <xdr:rowOff>42906</xdr:rowOff>
    </xdr:to>
    <xdr:cxnSp macro="">
      <xdr:nvCxnSpPr>
        <xdr:cNvPr id="2545" name="Straight Connector 2544">
          <a:extLst>
            <a:ext uri="{FF2B5EF4-FFF2-40B4-BE49-F238E27FC236}">
              <a16:creationId xmlns:a16="http://schemas.microsoft.com/office/drawing/2014/main" id="{5F9F02EC-969C-4AFB-ABFA-D239F34BA24D}"/>
            </a:ext>
          </a:extLst>
        </xdr:cNvPr>
        <xdr:cNvCxnSpPr/>
      </xdr:nvCxnSpPr>
      <xdr:spPr>
        <a:xfrm flipH="1">
          <a:off x="6681786" y="129173331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85723</xdr:colOff>
      <xdr:row>860</xdr:row>
      <xdr:rowOff>109544</xdr:rowOff>
    </xdr:from>
    <xdr:to>
      <xdr:col>41</xdr:col>
      <xdr:colOff>85723</xdr:colOff>
      <xdr:row>865</xdr:row>
      <xdr:rowOff>76239</xdr:rowOff>
    </xdr:to>
    <xdr:cxnSp macro="">
      <xdr:nvCxnSpPr>
        <xdr:cNvPr id="2546" name="Straight Connector 2545">
          <a:extLst>
            <a:ext uri="{FF2B5EF4-FFF2-40B4-BE49-F238E27FC236}">
              <a16:creationId xmlns:a16="http://schemas.microsoft.com/office/drawing/2014/main" id="{C953AEBF-89A7-4278-ACF1-B6D2652AD320}"/>
            </a:ext>
          </a:extLst>
        </xdr:cNvPr>
        <xdr:cNvCxnSpPr/>
      </xdr:nvCxnSpPr>
      <xdr:spPr>
        <a:xfrm>
          <a:off x="6724648" y="128039819"/>
          <a:ext cx="0" cy="68107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90486</xdr:colOff>
      <xdr:row>866</xdr:row>
      <xdr:rowOff>33338</xdr:rowOff>
    </xdr:from>
    <xdr:to>
      <xdr:col>46</xdr:col>
      <xdr:colOff>90486</xdr:colOff>
      <xdr:row>871</xdr:row>
      <xdr:rowOff>81015</xdr:rowOff>
    </xdr:to>
    <xdr:cxnSp macro="">
      <xdr:nvCxnSpPr>
        <xdr:cNvPr id="2547" name="Straight Connector 2546">
          <a:extLst>
            <a:ext uri="{FF2B5EF4-FFF2-40B4-BE49-F238E27FC236}">
              <a16:creationId xmlns:a16="http://schemas.microsoft.com/office/drawing/2014/main" id="{171DB89C-9BEF-4FB9-9C7E-67F448AF4F20}"/>
            </a:ext>
          </a:extLst>
        </xdr:cNvPr>
        <xdr:cNvCxnSpPr/>
      </xdr:nvCxnSpPr>
      <xdr:spPr>
        <a:xfrm>
          <a:off x="7539036" y="128820863"/>
          <a:ext cx="0" cy="7620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47623</xdr:colOff>
      <xdr:row>870</xdr:row>
      <xdr:rowOff>100064</xdr:rowOff>
    </xdr:from>
    <xdr:to>
      <xdr:col>46</xdr:col>
      <xdr:colOff>133348</xdr:colOff>
      <xdr:row>871</xdr:row>
      <xdr:rowOff>42914</xdr:rowOff>
    </xdr:to>
    <xdr:cxnSp macro="">
      <xdr:nvCxnSpPr>
        <xdr:cNvPr id="2548" name="Straight Connector 2547">
          <a:extLst>
            <a:ext uri="{FF2B5EF4-FFF2-40B4-BE49-F238E27FC236}">
              <a16:creationId xmlns:a16="http://schemas.microsoft.com/office/drawing/2014/main" id="{98006B92-AB2D-4742-998C-02CC3CB9699E}"/>
            </a:ext>
          </a:extLst>
        </xdr:cNvPr>
        <xdr:cNvCxnSpPr/>
      </xdr:nvCxnSpPr>
      <xdr:spPr>
        <a:xfrm flipH="1">
          <a:off x="7496173" y="129459089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47623</xdr:colOff>
      <xdr:row>868</xdr:row>
      <xdr:rowOff>100063</xdr:rowOff>
    </xdr:from>
    <xdr:to>
      <xdr:col>46</xdr:col>
      <xdr:colOff>133348</xdr:colOff>
      <xdr:row>869</xdr:row>
      <xdr:rowOff>42913</xdr:rowOff>
    </xdr:to>
    <xdr:cxnSp macro="">
      <xdr:nvCxnSpPr>
        <xdr:cNvPr id="2550" name="Straight Connector 2549">
          <a:extLst>
            <a:ext uri="{FF2B5EF4-FFF2-40B4-BE49-F238E27FC236}">
              <a16:creationId xmlns:a16="http://schemas.microsoft.com/office/drawing/2014/main" id="{FADAC743-BCD4-4EE5-83AD-7F1E57DE3D83}"/>
            </a:ext>
          </a:extLst>
        </xdr:cNvPr>
        <xdr:cNvCxnSpPr/>
      </xdr:nvCxnSpPr>
      <xdr:spPr>
        <a:xfrm flipH="1">
          <a:off x="7496173" y="129173338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100013</xdr:colOff>
      <xdr:row>838</xdr:row>
      <xdr:rowOff>80962</xdr:rowOff>
    </xdr:from>
    <xdr:to>
      <xdr:col>13</xdr:col>
      <xdr:colOff>71428</xdr:colOff>
      <xdr:row>838</xdr:row>
      <xdr:rowOff>80962</xdr:rowOff>
    </xdr:to>
    <xdr:cxnSp macro="">
      <xdr:nvCxnSpPr>
        <xdr:cNvPr id="2552" name="Straight Connector 2551">
          <a:extLst>
            <a:ext uri="{FF2B5EF4-FFF2-40B4-BE49-F238E27FC236}">
              <a16:creationId xmlns:a16="http://schemas.microsoft.com/office/drawing/2014/main" id="{3ECF3E44-07F9-B7BD-CB34-5352AEF4B094}"/>
            </a:ext>
          </a:extLst>
        </xdr:cNvPr>
        <xdr:cNvCxnSpPr/>
      </xdr:nvCxnSpPr>
      <xdr:spPr>
        <a:xfrm>
          <a:off x="1395413" y="124867987"/>
          <a:ext cx="78104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838</xdr:row>
      <xdr:rowOff>80963</xdr:rowOff>
    </xdr:from>
    <xdr:to>
      <xdr:col>7</xdr:col>
      <xdr:colOff>85723</xdr:colOff>
      <xdr:row>838</xdr:row>
      <xdr:rowOff>80963</xdr:rowOff>
    </xdr:to>
    <xdr:cxnSp macro="">
      <xdr:nvCxnSpPr>
        <xdr:cNvPr id="2555" name="Straight Connector 2554">
          <a:extLst>
            <a:ext uri="{FF2B5EF4-FFF2-40B4-BE49-F238E27FC236}">
              <a16:creationId xmlns:a16="http://schemas.microsoft.com/office/drawing/2014/main" id="{A09EDE73-BAC7-D78A-FA26-7BBFBFA350F9}"/>
            </a:ext>
          </a:extLst>
        </xdr:cNvPr>
        <xdr:cNvCxnSpPr/>
      </xdr:nvCxnSpPr>
      <xdr:spPr>
        <a:xfrm>
          <a:off x="733425" y="124867988"/>
          <a:ext cx="4857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838</xdr:row>
      <xdr:rowOff>0</xdr:rowOff>
    </xdr:from>
    <xdr:to>
      <xdr:col>5</xdr:col>
      <xdr:colOff>0</xdr:colOff>
      <xdr:row>866</xdr:row>
      <xdr:rowOff>76200</xdr:rowOff>
    </xdr:to>
    <xdr:cxnSp macro="">
      <xdr:nvCxnSpPr>
        <xdr:cNvPr id="2557" name="Straight Connector 2556">
          <a:extLst>
            <a:ext uri="{FF2B5EF4-FFF2-40B4-BE49-F238E27FC236}">
              <a16:creationId xmlns:a16="http://schemas.microsoft.com/office/drawing/2014/main" id="{18D90257-9405-1ED7-A277-EB9DC8620734}"/>
            </a:ext>
          </a:extLst>
        </xdr:cNvPr>
        <xdr:cNvCxnSpPr/>
      </xdr:nvCxnSpPr>
      <xdr:spPr>
        <a:xfrm>
          <a:off x="809625" y="124787025"/>
          <a:ext cx="0" cy="407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119062</xdr:colOff>
      <xdr:row>838</xdr:row>
      <xdr:rowOff>38101</xdr:rowOff>
    </xdr:from>
    <xdr:to>
      <xdr:col>5</xdr:col>
      <xdr:colOff>42862</xdr:colOff>
      <xdr:row>838</xdr:row>
      <xdr:rowOff>123826</xdr:rowOff>
    </xdr:to>
    <xdr:cxnSp macro="">
      <xdr:nvCxnSpPr>
        <xdr:cNvPr id="2559" name="Straight Connector 2558">
          <a:extLst>
            <a:ext uri="{FF2B5EF4-FFF2-40B4-BE49-F238E27FC236}">
              <a16:creationId xmlns:a16="http://schemas.microsoft.com/office/drawing/2014/main" id="{F72F6839-17F9-4CE8-B0A8-3F07DDFDF4A7}"/>
            </a:ext>
          </a:extLst>
        </xdr:cNvPr>
        <xdr:cNvCxnSpPr/>
      </xdr:nvCxnSpPr>
      <xdr:spPr>
        <a:xfrm flipH="1">
          <a:off x="766762" y="124825126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85725</xdr:colOff>
      <xdr:row>856</xdr:row>
      <xdr:rowOff>47624</xdr:rowOff>
    </xdr:from>
    <xdr:to>
      <xdr:col>7</xdr:col>
      <xdr:colOff>114300</xdr:colOff>
      <xdr:row>856</xdr:row>
      <xdr:rowOff>47624</xdr:rowOff>
    </xdr:to>
    <xdr:cxnSp macro="">
      <xdr:nvCxnSpPr>
        <xdr:cNvPr id="2561" name="Straight Connector 2560">
          <a:extLst>
            <a:ext uri="{FF2B5EF4-FFF2-40B4-BE49-F238E27FC236}">
              <a16:creationId xmlns:a16="http://schemas.microsoft.com/office/drawing/2014/main" id="{F1DFD18E-DAA6-4287-A05D-99B086345912}"/>
            </a:ext>
          </a:extLst>
        </xdr:cNvPr>
        <xdr:cNvCxnSpPr/>
      </xdr:nvCxnSpPr>
      <xdr:spPr>
        <a:xfrm>
          <a:off x="409575" y="127406399"/>
          <a:ext cx="838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119059</xdr:colOff>
      <xdr:row>856</xdr:row>
      <xdr:rowOff>4762</xdr:rowOff>
    </xdr:from>
    <xdr:to>
      <xdr:col>5</xdr:col>
      <xdr:colOff>42859</xdr:colOff>
      <xdr:row>856</xdr:row>
      <xdr:rowOff>90487</xdr:rowOff>
    </xdr:to>
    <xdr:cxnSp macro="">
      <xdr:nvCxnSpPr>
        <xdr:cNvPr id="2562" name="Straight Connector 2561">
          <a:extLst>
            <a:ext uri="{FF2B5EF4-FFF2-40B4-BE49-F238E27FC236}">
              <a16:creationId xmlns:a16="http://schemas.microsoft.com/office/drawing/2014/main" id="{C8B29A48-B87C-4C93-85B4-10FE07AC1B91}"/>
            </a:ext>
          </a:extLst>
        </xdr:cNvPr>
        <xdr:cNvCxnSpPr/>
      </xdr:nvCxnSpPr>
      <xdr:spPr>
        <a:xfrm flipH="1">
          <a:off x="766759" y="12736353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855</xdr:row>
      <xdr:rowOff>104776</xdr:rowOff>
    </xdr:from>
    <xdr:to>
      <xdr:col>3</xdr:col>
      <xdr:colOff>0</xdr:colOff>
      <xdr:row>866</xdr:row>
      <xdr:rowOff>76200</xdr:rowOff>
    </xdr:to>
    <xdr:cxnSp macro="">
      <xdr:nvCxnSpPr>
        <xdr:cNvPr id="2566" name="Straight Connector 2565">
          <a:extLst>
            <a:ext uri="{FF2B5EF4-FFF2-40B4-BE49-F238E27FC236}">
              <a16:creationId xmlns:a16="http://schemas.microsoft.com/office/drawing/2014/main" id="{B78DE2E6-301D-64A9-1D3E-A76A6BD14E09}"/>
            </a:ext>
          </a:extLst>
        </xdr:cNvPr>
        <xdr:cNvCxnSpPr/>
      </xdr:nvCxnSpPr>
      <xdr:spPr>
        <a:xfrm>
          <a:off x="485775" y="127320676"/>
          <a:ext cx="0" cy="15430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119063</xdr:colOff>
      <xdr:row>856</xdr:row>
      <xdr:rowOff>4764</xdr:rowOff>
    </xdr:from>
    <xdr:to>
      <xdr:col>3</xdr:col>
      <xdr:colOff>42863</xdr:colOff>
      <xdr:row>856</xdr:row>
      <xdr:rowOff>90489</xdr:rowOff>
    </xdr:to>
    <xdr:cxnSp macro="">
      <xdr:nvCxnSpPr>
        <xdr:cNvPr id="2567" name="Straight Connector 2566">
          <a:extLst>
            <a:ext uri="{FF2B5EF4-FFF2-40B4-BE49-F238E27FC236}">
              <a16:creationId xmlns:a16="http://schemas.microsoft.com/office/drawing/2014/main" id="{2FEB16AA-85D9-4248-8F93-B8E339D30F5A}"/>
            </a:ext>
          </a:extLst>
        </xdr:cNvPr>
        <xdr:cNvCxnSpPr/>
      </xdr:nvCxnSpPr>
      <xdr:spPr>
        <a:xfrm flipH="1">
          <a:off x="442913" y="127363539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85713</xdr:colOff>
      <xdr:row>866</xdr:row>
      <xdr:rowOff>4762</xdr:rowOff>
    </xdr:from>
    <xdr:to>
      <xdr:col>7</xdr:col>
      <xdr:colOff>114288</xdr:colOff>
      <xdr:row>866</xdr:row>
      <xdr:rowOff>4762</xdr:rowOff>
    </xdr:to>
    <xdr:cxnSp macro="">
      <xdr:nvCxnSpPr>
        <xdr:cNvPr id="2568" name="Straight Connector 2567">
          <a:extLst>
            <a:ext uri="{FF2B5EF4-FFF2-40B4-BE49-F238E27FC236}">
              <a16:creationId xmlns:a16="http://schemas.microsoft.com/office/drawing/2014/main" id="{12A8331D-A078-4576-AF8E-7B3C8E11D30E}"/>
            </a:ext>
          </a:extLst>
        </xdr:cNvPr>
        <xdr:cNvCxnSpPr/>
      </xdr:nvCxnSpPr>
      <xdr:spPr>
        <a:xfrm>
          <a:off x="409563" y="128792287"/>
          <a:ext cx="838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119047</xdr:colOff>
      <xdr:row>865</xdr:row>
      <xdr:rowOff>104775</xdr:rowOff>
    </xdr:from>
    <xdr:to>
      <xdr:col>5</xdr:col>
      <xdr:colOff>42847</xdr:colOff>
      <xdr:row>866</xdr:row>
      <xdr:rowOff>47625</xdr:rowOff>
    </xdr:to>
    <xdr:cxnSp macro="">
      <xdr:nvCxnSpPr>
        <xdr:cNvPr id="2569" name="Straight Connector 2568">
          <a:extLst>
            <a:ext uri="{FF2B5EF4-FFF2-40B4-BE49-F238E27FC236}">
              <a16:creationId xmlns:a16="http://schemas.microsoft.com/office/drawing/2014/main" id="{6ADC4CCC-8FE4-4753-B158-4D09B002269D}"/>
            </a:ext>
          </a:extLst>
        </xdr:cNvPr>
        <xdr:cNvCxnSpPr/>
      </xdr:nvCxnSpPr>
      <xdr:spPr>
        <a:xfrm flipH="1">
          <a:off x="766747" y="12874942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119051</xdr:colOff>
      <xdr:row>865</xdr:row>
      <xdr:rowOff>104777</xdr:rowOff>
    </xdr:from>
    <xdr:to>
      <xdr:col>3</xdr:col>
      <xdr:colOff>42851</xdr:colOff>
      <xdr:row>866</xdr:row>
      <xdr:rowOff>47627</xdr:rowOff>
    </xdr:to>
    <xdr:cxnSp macro="">
      <xdr:nvCxnSpPr>
        <xdr:cNvPr id="2570" name="Straight Connector 2569">
          <a:extLst>
            <a:ext uri="{FF2B5EF4-FFF2-40B4-BE49-F238E27FC236}">
              <a16:creationId xmlns:a16="http://schemas.microsoft.com/office/drawing/2014/main" id="{103C8B51-B3B5-4F42-91EB-EAD238EEB9C3}"/>
            </a:ext>
          </a:extLst>
        </xdr:cNvPr>
        <xdr:cNvCxnSpPr/>
      </xdr:nvCxnSpPr>
      <xdr:spPr>
        <a:xfrm flipH="1">
          <a:off x="442901" y="12874942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85701</xdr:colOff>
      <xdr:row>861</xdr:row>
      <xdr:rowOff>28577</xdr:rowOff>
    </xdr:from>
    <xdr:to>
      <xdr:col>7</xdr:col>
      <xdr:colOff>114300</xdr:colOff>
      <xdr:row>861</xdr:row>
      <xdr:rowOff>28577</xdr:rowOff>
    </xdr:to>
    <xdr:cxnSp macro="">
      <xdr:nvCxnSpPr>
        <xdr:cNvPr id="2573" name="Straight Connector 2572">
          <a:extLst>
            <a:ext uri="{FF2B5EF4-FFF2-40B4-BE49-F238E27FC236}">
              <a16:creationId xmlns:a16="http://schemas.microsoft.com/office/drawing/2014/main" id="{68B37B88-A8C9-4DA4-A40D-D99169E261F9}"/>
            </a:ext>
          </a:extLst>
        </xdr:cNvPr>
        <xdr:cNvCxnSpPr/>
      </xdr:nvCxnSpPr>
      <xdr:spPr>
        <a:xfrm>
          <a:off x="733401" y="128101727"/>
          <a:ext cx="51437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119039</xdr:colOff>
      <xdr:row>860</xdr:row>
      <xdr:rowOff>128592</xdr:rowOff>
    </xdr:from>
    <xdr:to>
      <xdr:col>5</xdr:col>
      <xdr:colOff>42839</xdr:colOff>
      <xdr:row>861</xdr:row>
      <xdr:rowOff>71442</xdr:rowOff>
    </xdr:to>
    <xdr:cxnSp macro="">
      <xdr:nvCxnSpPr>
        <xdr:cNvPr id="2574" name="Straight Connector 2573">
          <a:extLst>
            <a:ext uri="{FF2B5EF4-FFF2-40B4-BE49-F238E27FC236}">
              <a16:creationId xmlns:a16="http://schemas.microsoft.com/office/drawing/2014/main" id="{83984324-3C93-4E97-8B16-3F857196078F}"/>
            </a:ext>
          </a:extLst>
        </xdr:cNvPr>
        <xdr:cNvCxnSpPr/>
      </xdr:nvCxnSpPr>
      <xdr:spPr>
        <a:xfrm flipH="1">
          <a:off x="766739" y="128058867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47625</xdr:colOff>
      <xdr:row>850</xdr:row>
      <xdr:rowOff>85725</xdr:rowOff>
    </xdr:from>
    <xdr:to>
      <xdr:col>26</xdr:col>
      <xdr:colOff>105970</xdr:colOff>
      <xdr:row>852</xdr:row>
      <xdr:rowOff>14805</xdr:rowOff>
    </xdr:to>
    <xdr:grpSp>
      <xdr:nvGrpSpPr>
        <xdr:cNvPr id="2580" name="Group 2579">
          <a:extLst>
            <a:ext uri="{FF2B5EF4-FFF2-40B4-BE49-F238E27FC236}">
              <a16:creationId xmlns:a16="http://schemas.microsoft.com/office/drawing/2014/main" id="{F0FEE1CF-3429-464A-B576-BFB70303188A}"/>
            </a:ext>
          </a:extLst>
        </xdr:cNvPr>
        <xdr:cNvGrpSpPr/>
      </xdr:nvGrpSpPr>
      <xdr:grpSpPr>
        <a:xfrm>
          <a:off x="4095750" y="126587250"/>
          <a:ext cx="220270" cy="214830"/>
          <a:chOff x="10263188" y="252188663"/>
          <a:chExt cx="214312" cy="214312"/>
        </a:xfrm>
      </xdr:grpSpPr>
      <xdr:sp macro="" textlink="">
        <xdr:nvSpPr>
          <xdr:cNvPr id="2581" name="Oval 2580">
            <a:extLst>
              <a:ext uri="{FF2B5EF4-FFF2-40B4-BE49-F238E27FC236}">
                <a16:creationId xmlns:a16="http://schemas.microsoft.com/office/drawing/2014/main" id="{E4DDE916-BFAA-9694-7882-FEEB870E4EA0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582" name="Straight Connector 2581">
            <a:extLst>
              <a:ext uri="{FF2B5EF4-FFF2-40B4-BE49-F238E27FC236}">
                <a16:creationId xmlns:a16="http://schemas.microsoft.com/office/drawing/2014/main" id="{335DE4FA-CBC1-C0A2-FCA7-E3165D825052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83" name="Straight Connector 2582">
            <a:extLst>
              <a:ext uri="{FF2B5EF4-FFF2-40B4-BE49-F238E27FC236}">
                <a16:creationId xmlns:a16="http://schemas.microsoft.com/office/drawing/2014/main" id="{06F850BA-5CD3-4C12-7E55-8165301A2E2A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114300</xdr:colOff>
      <xdr:row>853</xdr:row>
      <xdr:rowOff>114300</xdr:rowOff>
    </xdr:from>
    <xdr:to>
      <xdr:col>13</xdr:col>
      <xdr:colOff>10720</xdr:colOff>
      <xdr:row>855</xdr:row>
      <xdr:rowOff>43380</xdr:rowOff>
    </xdr:to>
    <xdr:grpSp>
      <xdr:nvGrpSpPr>
        <xdr:cNvPr id="2584" name="Group 2583">
          <a:extLst>
            <a:ext uri="{FF2B5EF4-FFF2-40B4-BE49-F238E27FC236}">
              <a16:creationId xmlns:a16="http://schemas.microsoft.com/office/drawing/2014/main" id="{DA82B58C-B0F3-4D9F-A8E6-06F05EAEF77C}"/>
            </a:ext>
          </a:extLst>
        </xdr:cNvPr>
        <xdr:cNvGrpSpPr/>
      </xdr:nvGrpSpPr>
      <xdr:grpSpPr>
        <a:xfrm>
          <a:off x="1895475" y="127044450"/>
          <a:ext cx="220270" cy="214830"/>
          <a:chOff x="10263188" y="252188663"/>
          <a:chExt cx="214312" cy="214312"/>
        </a:xfrm>
      </xdr:grpSpPr>
      <xdr:sp macro="" textlink="">
        <xdr:nvSpPr>
          <xdr:cNvPr id="2585" name="Oval 2584">
            <a:extLst>
              <a:ext uri="{FF2B5EF4-FFF2-40B4-BE49-F238E27FC236}">
                <a16:creationId xmlns:a16="http://schemas.microsoft.com/office/drawing/2014/main" id="{31773A86-36D6-6625-4B99-5CCD8A2BEBBD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586" name="Straight Connector 2585">
            <a:extLst>
              <a:ext uri="{FF2B5EF4-FFF2-40B4-BE49-F238E27FC236}">
                <a16:creationId xmlns:a16="http://schemas.microsoft.com/office/drawing/2014/main" id="{7B0D92C1-A1D0-8DF7-FBC8-36B620D519FE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87" name="Straight Connector 2586">
            <a:extLst>
              <a:ext uri="{FF2B5EF4-FFF2-40B4-BE49-F238E27FC236}">
                <a16:creationId xmlns:a16="http://schemas.microsoft.com/office/drawing/2014/main" id="{9432BF05-3A65-B56F-0D3F-191BB1A2E06B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123825</xdr:colOff>
      <xdr:row>853</xdr:row>
      <xdr:rowOff>76200</xdr:rowOff>
    </xdr:from>
    <xdr:to>
      <xdr:col>8</xdr:col>
      <xdr:colOff>20245</xdr:colOff>
      <xdr:row>855</xdr:row>
      <xdr:rowOff>5280</xdr:rowOff>
    </xdr:to>
    <xdr:grpSp>
      <xdr:nvGrpSpPr>
        <xdr:cNvPr id="2588" name="Group 2587">
          <a:extLst>
            <a:ext uri="{FF2B5EF4-FFF2-40B4-BE49-F238E27FC236}">
              <a16:creationId xmlns:a16="http://schemas.microsoft.com/office/drawing/2014/main" id="{C11ACB9C-3388-4E64-A0C5-645DE24040B8}"/>
            </a:ext>
          </a:extLst>
        </xdr:cNvPr>
        <xdr:cNvGrpSpPr/>
      </xdr:nvGrpSpPr>
      <xdr:grpSpPr>
        <a:xfrm>
          <a:off x="1095375" y="127006350"/>
          <a:ext cx="220270" cy="214830"/>
          <a:chOff x="10263188" y="252188663"/>
          <a:chExt cx="214312" cy="214312"/>
        </a:xfrm>
      </xdr:grpSpPr>
      <xdr:sp macro="" textlink="">
        <xdr:nvSpPr>
          <xdr:cNvPr id="2589" name="Oval 2588">
            <a:extLst>
              <a:ext uri="{FF2B5EF4-FFF2-40B4-BE49-F238E27FC236}">
                <a16:creationId xmlns:a16="http://schemas.microsoft.com/office/drawing/2014/main" id="{DEF3CAD8-5753-7940-01C9-00350DFA57BE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590" name="Straight Connector 2589">
            <a:extLst>
              <a:ext uri="{FF2B5EF4-FFF2-40B4-BE49-F238E27FC236}">
                <a16:creationId xmlns:a16="http://schemas.microsoft.com/office/drawing/2014/main" id="{79939633-0025-C920-7386-AFBEC3F5ED50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91" name="Straight Connector 2590">
            <a:extLst>
              <a:ext uri="{FF2B5EF4-FFF2-40B4-BE49-F238E27FC236}">
                <a16:creationId xmlns:a16="http://schemas.microsoft.com/office/drawing/2014/main" id="{B503DF74-00D9-E166-F10B-FE6AB4DD2952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123825</xdr:colOff>
      <xdr:row>865</xdr:row>
      <xdr:rowOff>76200</xdr:rowOff>
    </xdr:from>
    <xdr:to>
      <xdr:col>7</xdr:col>
      <xdr:colOff>20245</xdr:colOff>
      <xdr:row>867</xdr:row>
      <xdr:rowOff>5280</xdr:rowOff>
    </xdr:to>
    <xdr:grpSp>
      <xdr:nvGrpSpPr>
        <xdr:cNvPr id="2592" name="Group 2591">
          <a:extLst>
            <a:ext uri="{FF2B5EF4-FFF2-40B4-BE49-F238E27FC236}">
              <a16:creationId xmlns:a16="http://schemas.microsoft.com/office/drawing/2014/main" id="{3AB23D58-2C16-446C-A7E2-FC25CEAE8290}"/>
            </a:ext>
          </a:extLst>
        </xdr:cNvPr>
        <xdr:cNvGrpSpPr/>
      </xdr:nvGrpSpPr>
      <xdr:grpSpPr>
        <a:xfrm>
          <a:off x="933450" y="128720850"/>
          <a:ext cx="220270" cy="214830"/>
          <a:chOff x="10263188" y="252188663"/>
          <a:chExt cx="214312" cy="214312"/>
        </a:xfrm>
      </xdr:grpSpPr>
      <xdr:sp macro="" textlink="">
        <xdr:nvSpPr>
          <xdr:cNvPr id="2593" name="Oval 2592">
            <a:extLst>
              <a:ext uri="{FF2B5EF4-FFF2-40B4-BE49-F238E27FC236}">
                <a16:creationId xmlns:a16="http://schemas.microsoft.com/office/drawing/2014/main" id="{2B5C9DAB-F33F-D6D1-EE5C-0C74A307DB3D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594" name="Straight Connector 2593">
            <a:extLst>
              <a:ext uri="{FF2B5EF4-FFF2-40B4-BE49-F238E27FC236}">
                <a16:creationId xmlns:a16="http://schemas.microsoft.com/office/drawing/2014/main" id="{D599FE52-27C3-0286-24A0-A7B9105DF751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95" name="Straight Connector 2594">
            <a:extLst>
              <a:ext uri="{FF2B5EF4-FFF2-40B4-BE49-F238E27FC236}">
                <a16:creationId xmlns:a16="http://schemas.microsoft.com/office/drawing/2014/main" id="{9FA6F0BE-AC12-8E5A-8009-7FAF4A744EF5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47</xdr:col>
      <xdr:colOff>19050</xdr:colOff>
      <xdr:row>865</xdr:row>
      <xdr:rowOff>95250</xdr:rowOff>
    </xdr:from>
    <xdr:to>
      <xdr:col>48</xdr:col>
      <xdr:colOff>77395</xdr:colOff>
      <xdr:row>867</xdr:row>
      <xdr:rowOff>24330</xdr:rowOff>
    </xdr:to>
    <xdr:grpSp>
      <xdr:nvGrpSpPr>
        <xdr:cNvPr id="2596" name="Group 2595">
          <a:extLst>
            <a:ext uri="{FF2B5EF4-FFF2-40B4-BE49-F238E27FC236}">
              <a16:creationId xmlns:a16="http://schemas.microsoft.com/office/drawing/2014/main" id="{5F54DD95-B3B6-4F39-97F4-F79394240B32}"/>
            </a:ext>
          </a:extLst>
        </xdr:cNvPr>
        <xdr:cNvGrpSpPr/>
      </xdr:nvGrpSpPr>
      <xdr:grpSpPr>
        <a:xfrm>
          <a:off x="7629525" y="128739900"/>
          <a:ext cx="220270" cy="214830"/>
          <a:chOff x="10263188" y="252188663"/>
          <a:chExt cx="214312" cy="214312"/>
        </a:xfrm>
      </xdr:grpSpPr>
      <xdr:sp macro="" textlink="">
        <xdr:nvSpPr>
          <xdr:cNvPr id="2597" name="Oval 2596">
            <a:extLst>
              <a:ext uri="{FF2B5EF4-FFF2-40B4-BE49-F238E27FC236}">
                <a16:creationId xmlns:a16="http://schemas.microsoft.com/office/drawing/2014/main" id="{1CC64FE6-E702-857A-B415-A66D4F9F8C31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598" name="Straight Connector 2597">
            <a:extLst>
              <a:ext uri="{FF2B5EF4-FFF2-40B4-BE49-F238E27FC236}">
                <a16:creationId xmlns:a16="http://schemas.microsoft.com/office/drawing/2014/main" id="{448C81F0-FD0C-F4E0-1AEA-8E9F4FB574E1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99" name="Straight Connector 2598">
            <a:extLst>
              <a:ext uri="{FF2B5EF4-FFF2-40B4-BE49-F238E27FC236}">
                <a16:creationId xmlns:a16="http://schemas.microsoft.com/office/drawing/2014/main" id="{547125B9-B442-63AB-853E-45B1C7796939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46</xdr:col>
      <xdr:colOff>104775</xdr:colOff>
      <xdr:row>852</xdr:row>
      <xdr:rowOff>95250</xdr:rowOff>
    </xdr:from>
    <xdr:to>
      <xdr:col>48</xdr:col>
      <xdr:colOff>1195</xdr:colOff>
      <xdr:row>854</xdr:row>
      <xdr:rowOff>24330</xdr:rowOff>
    </xdr:to>
    <xdr:grpSp>
      <xdr:nvGrpSpPr>
        <xdr:cNvPr id="2600" name="Group 2599">
          <a:extLst>
            <a:ext uri="{FF2B5EF4-FFF2-40B4-BE49-F238E27FC236}">
              <a16:creationId xmlns:a16="http://schemas.microsoft.com/office/drawing/2014/main" id="{1BE571B2-A3B1-4B4D-AF49-50C8E08114DF}"/>
            </a:ext>
          </a:extLst>
        </xdr:cNvPr>
        <xdr:cNvGrpSpPr/>
      </xdr:nvGrpSpPr>
      <xdr:grpSpPr>
        <a:xfrm>
          <a:off x="7553325" y="126882525"/>
          <a:ext cx="220270" cy="214830"/>
          <a:chOff x="10263188" y="252188663"/>
          <a:chExt cx="214312" cy="214312"/>
        </a:xfrm>
      </xdr:grpSpPr>
      <xdr:sp macro="" textlink="">
        <xdr:nvSpPr>
          <xdr:cNvPr id="2601" name="Oval 2600">
            <a:extLst>
              <a:ext uri="{FF2B5EF4-FFF2-40B4-BE49-F238E27FC236}">
                <a16:creationId xmlns:a16="http://schemas.microsoft.com/office/drawing/2014/main" id="{D60AAA31-0A28-9DC2-E0A3-3870D57D4DC8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02" name="Straight Connector 2601">
            <a:extLst>
              <a:ext uri="{FF2B5EF4-FFF2-40B4-BE49-F238E27FC236}">
                <a16:creationId xmlns:a16="http://schemas.microsoft.com/office/drawing/2014/main" id="{19802D46-5489-BC94-89E0-CC491D1874BC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03" name="Straight Connector 2602">
            <a:extLst>
              <a:ext uri="{FF2B5EF4-FFF2-40B4-BE49-F238E27FC236}">
                <a16:creationId xmlns:a16="http://schemas.microsoft.com/office/drawing/2014/main" id="{5EF5288C-5EE3-EA3A-E854-2F3DE1B610BE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42</xdr:col>
      <xdr:colOff>57150</xdr:colOff>
      <xdr:row>853</xdr:row>
      <xdr:rowOff>9525</xdr:rowOff>
    </xdr:from>
    <xdr:to>
      <xdr:col>43</xdr:col>
      <xdr:colOff>115495</xdr:colOff>
      <xdr:row>854</xdr:row>
      <xdr:rowOff>81480</xdr:rowOff>
    </xdr:to>
    <xdr:grpSp>
      <xdr:nvGrpSpPr>
        <xdr:cNvPr id="2604" name="Group 2603">
          <a:extLst>
            <a:ext uri="{FF2B5EF4-FFF2-40B4-BE49-F238E27FC236}">
              <a16:creationId xmlns:a16="http://schemas.microsoft.com/office/drawing/2014/main" id="{C2A8A0DA-44F6-4CEB-AE9B-6E8C1978DE5D}"/>
            </a:ext>
          </a:extLst>
        </xdr:cNvPr>
        <xdr:cNvGrpSpPr/>
      </xdr:nvGrpSpPr>
      <xdr:grpSpPr>
        <a:xfrm>
          <a:off x="6858000" y="126939675"/>
          <a:ext cx="220270" cy="214830"/>
          <a:chOff x="10263188" y="252188663"/>
          <a:chExt cx="214312" cy="214312"/>
        </a:xfrm>
      </xdr:grpSpPr>
      <xdr:sp macro="" textlink="">
        <xdr:nvSpPr>
          <xdr:cNvPr id="2605" name="Oval 2604">
            <a:extLst>
              <a:ext uri="{FF2B5EF4-FFF2-40B4-BE49-F238E27FC236}">
                <a16:creationId xmlns:a16="http://schemas.microsoft.com/office/drawing/2014/main" id="{3A837084-131D-A8FA-8236-3709C9751D84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06" name="Straight Connector 2605">
            <a:extLst>
              <a:ext uri="{FF2B5EF4-FFF2-40B4-BE49-F238E27FC236}">
                <a16:creationId xmlns:a16="http://schemas.microsoft.com/office/drawing/2014/main" id="{3F59D28F-E373-1922-B4C3-1CD7F6B97D73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07" name="Straight Connector 2606">
            <a:extLst>
              <a:ext uri="{FF2B5EF4-FFF2-40B4-BE49-F238E27FC236}">
                <a16:creationId xmlns:a16="http://schemas.microsoft.com/office/drawing/2014/main" id="{FE5FDC91-B5CA-ADA7-265E-8E069E6FF1D5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42</xdr:col>
      <xdr:colOff>104775</xdr:colOff>
      <xdr:row>836</xdr:row>
      <xdr:rowOff>85725</xdr:rowOff>
    </xdr:from>
    <xdr:to>
      <xdr:col>44</xdr:col>
      <xdr:colOff>1195</xdr:colOff>
      <xdr:row>838</xdr:row>
      <xdr:rowOff>14805</xdr:rowOff>
    </xdr:to>
    <xdr:grpSp>
      <xdr:nvGrpSpPr>
        <xdr:cNvPr id="2608" name="Group 2607">
          <a:extLst>
            <a:ext uri="{FF2B5EF4-FFF2-40B4-BE49-F238E27FC236}">
              <a16:creationId xmlns:a16="http://schemas.microsoft.com/office/drawing/2014/main" id="{DE71A95B-B231-4F41-8EFC-0CEA67AC45F3}"/>
            </a:ext>
          </a:extLst>
        </xdr:cNvPr>
        <xdr:cNvGrpSpPr/>
      </xdr:nvGrpSpPr>
      <xdr:grpSpPr>
        <a:xfrm>
          <a:off x="6905625" y="124587000"/>
          <a:ext cx="220270" cy="214830"/>
          <a:chOff x="10263188" y="252188663"/>
          <a:chExt cx="214312" cy="214312"/>
        </a:xfrm>
      </xdr:grpSpPr>
      <xdr:sp macro="" textlink="">
        <xdr:nvSpPr>
          <xdr:cNvPr id="2609" name="Oval 2608">
            <a:extLst>
              <a:ext uri="{FF2B5EF4-FFF2-40B4-BE49-F238E27FC236}">
                <a16:creationId xmlns:a16="http://schemas.microsoft.com/office/drawing/2014/main" id="{052CAF56-1B42-63AD-A1F0-669826755BE5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10" name="Straight Connector 2609">
            <a:extLst>
              <a:ext uri="{FF2B5EF4-FFF2-40B4-BE49-F238E27FC236}">
                <a16:creationId xmlns:a16="http://schemas.microsoft.com/office/drawing/2014/main" id="{1C78B543-4BE9-FC78-9954-DBE45032548A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1" name="Straight Connector 2610">
            <a:extLst>
              <a:ext uri="{FF2B5EF4-FFF2-40B4-BE49-F238E27FC236}">
                <a16:creationId xmlns:a16="http://schemas.microsoft.com/office/drawing/2014/main" id="{D9B45897-84E1-F752-16F6-5EB97C7819D5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133350</xdr:colOff>
      <xdr:row>859</xdr:row>
      <xdr:rowOff>85725</xdr:rowOff>
    </xdr:from>
    <xdr:to>
      <xdr:col>13</xdr:col>
      <xdr:colOff>29770</xdr:colOff>
      <xdr:row>861</xdr:row>
      <xdr:rowOff>14805</xdr:rowOff>
    </xdr:to>
    <xdr:grpSp>
      <xdr:nvGrpSpPr>
        <xdr:cNvPr id="2632" name="Group 2631">
          <a:extLst>
            <a:ext uri="{FF2B5EF4-FFF2-40B4-BE49-F238E27FC236}">
              <a16:creationId xmlns:a16="http://schemas.microsoft.com/office/drawing/2014/main" id="{438D48CF-8B4F-4878-A579-5D6B3A2875FE}"/>
            </a:ext>
          </a:extLst>
        </xdr:cNvPr>
        <xdr:cNvGrpSpPr/>
      </xdr:nvGrpSpPr>
      <xdr:grpSpPr>
        <a:xfrm>
          <a:off x="1914525" y="127873125"/>
          <a:ext cx="220270" cy="214830"/>
          <a:chOff x="10263188" y="252188663"/>
          <a:chExt cx="214312" cy="214312"/>
        </a:xfrm>
      </xdr:grpSpPr>
      <xdr:sp macro="" textlink="">
        <xdr:nvSpPr>
          <xdr:cNvPr id="2633" name="Oval 2632">
            <a:extLst>
              <a:ext uri="{FF2B5EF4-FFF2-40B4-BE49-F238E27FC236}">
                <a16:creationId xmlns:a16="http://schemas.microsoft.com/office/drawing/2014/main" id="{8A2B6EF3-7A0E-00CF-662D-D5B2A7B4C799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34" name="Straight Connector 2633">
            <a:extLst>
              <a:ext uri="{FF2B5EF4-FFF2-40B4-BE49-F238E27FC236}">
                <a16:creationId xmlns:a16="http://schemas.microsoft.com/office/drawing/2014/main" id="{04F5E30B-4D46-2DD9-FB3C-7130BB57B2C8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35" name="Straight Connector 2634">
            <a:extLst>
              <a:ext uri="{FF2B5EF4-FFF2-40B4-BE49-F238E27FC236}">
                <a16:creationId xmlns:a16="http://schemas.microsoft.com/office/drawing/2014/main" id="{698317C6-47F9-72C8-8BB9-6361DC7C8EAE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41</xdr:col>
      <xdr:colOff>66675</xdr:colOff>
      <xdr:row>859</xdr:row>
      <xdr:rowOff>0</xdr:rowOff>
    </xdr:from>
    <xdr:to>
      <xdr:col>42</xdr:col>
      <xdr:colOff>125020</xdr:colOff>
      <xdr:row>860</xdr:row>
      <xdr:rowOff>71955</xdr:rowOff>
    </xdr:to>
    <xdr:grpSp>
      <xdr:nvGrpSpPr>
        <xdr:cNvPr id="2636" name="Group 2635">
          <a:extLst>
            <a:ext uri="{FF2B5EF4-FFF2-40B4-BE49-F238E27FC236}">
              <a16:creationId xmlns:a16="http://schemas.microsoft.com/office/drawing/2014/main" id="{1D44B370-3DF9-4259-98B9-1EB688586CAC}"/>
            </a:ext>
          </a:extLst>
        </xdr:cNvPr>
        <xdr:cNvGrpSpPr/>
      </xdr:nvGrpSpPr>
      <xdr:grpSpPr>
        <a:xfrm>
          <a:off x="6705600" y="127787400"/>
          <a:ext cx="220270" cy="214830"/>
          <a:chOff x="10263188" y="252188663"/>
          <a:chExt cx="214312" cy="214312"/>
        </a:xfrm>
      </xdr:grpSpPr>
      <xdr:sp macro="" textlink="">
        <xdr:nvSpPr>
          <xdr:cNvPr id="2637" name="Oval 2636">
            <a:extLst>
              <a:ext uri="{FF2B5EF4-FFF2-40B4-BE49-F238E27FC236}">
                <a16:creationId xmlns:a16="http://schemas.microsoft.com/office/drawing/2014/main" id="{481B1EE4-5246-7833-3628-A29A534B57DC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38" name="Straight Connector 2637">
            <a:extLst>
              <a:ext uri="{FF2B5EF4-FFF2-40B4-BE49-F238E27FC236}">
                <a16:creationId xmlns:a16="http://schemas.microsoft.com/office/drawing/2014/main" id="{02A49566-94E9-0B56-1235-A8AFEAA12EBE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39" name="Straight Connector 2638">
            <a:extLst>
              <a:ext uri="{FF2B5EF4-FFF2-40B4-BE49-F238E27FC236}">
                <a16:creationId xmlns:a16="http://schemas.microsoft.com/office/drawing/2014/main" id="{F34BE9F1-4C18-89FA-FB71-CDDB6741EECB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36</xdr:col>
      <xdr:colOff>95250</xdr:colOff>
      <xdr:row>858</xdr:row>
      <xdr:rowOff>95250</xdr:rowOff>
    </xdr:from>
    <xdr:to>
      <xdr:col>37</xdr:col>
      <xdr:colOff>153595</xdr:colOff>
      <xdr:row>860</xdr:row>
      <xdr:rowOff>24330</xdr:rowOff>
    </xdr:to>
    <xdr:grpSp>
      <xdr:nvGrpSpPr>
        <xdr:cNvPr id="2640" name="Group 2639">
          <a:extLst>
            <a:ext uri="{FF2B5EF4-FFF2-40B4-BE49-F238E27FC236}">
              <a16:creationId xmlns:a16="http://schemas.microsoft.com/office/drawing/2014/main" id="{E1B8AB56-890A-4494-9F82-7CB3B7AF07E1}"/>
            </a:ext>
          </a:extLst>
        </xdr:cNvPr>
        <xdr:cNvGrpSpPr/>
      </xdr:nvGrpSpPr>
      <xdr:grpSpPr>
        <a:xfrm>
          <a:off x="5924550" y="127739775"/>
          <a:ext cx="220270" cy="214830"/>
          <a:chOff x="10263188" y="252188663"/>
          <a:chExt cx="214312" cy="214312"/>
        </a:xfrm>
      </xdr:grpSpPr>
      <xdr:sp macro="" textlink="">
        <xdr:nvSpPr>
          <xdr:cNvPr id="2641" name="Oval 2640">
            <a:extLst>
              <a:ext uri="{FF2B5EF4-FFF2-40B4-BE49-F238E27FC236}">
                <a16:creationId xmlns:a16="http://schemas.microsoft.com/office/drawing/2014/main" id="{2706BC12-3416-CFDC-107C-CB68898B3F52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42" name="Straight Connector 2641">
            <a:extLst>
              <a:ext uri="{FF2B5EF4-FFF2-40B4-BE49-F238E27FC236}">
                <a16:creationId xmlns:a16="http://schemas.microsoft.com/office/drawing/2014/main" id="{91294B55-37BB-D5B8-8331-3B61FEDD278E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3" name="Straight Connector 2642">
            <a:extLst>
              <a:ext uri="{FF2B5EF4-FFF2-40B4-BE49-F238E27FC236}">
                <a16:creationId xmlns:a16="http://schemas.microsoft.com/office/drawing/2014/main" id="{BE83108B-3F48-C760-87ED-514AFC84E927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114300</xdr:colOff>
      <xdr:row>859</xdr:row>
      <xdr:rowOff>104775</xdr:rowOff>
    </xdr:from>
    <xdr:to>
      <xdr:col>19</xdr:col>
      <xdr:colOff>10720</xdr:colOff>
      <xdr:row>861</xdr:row>
      <xdr:rowOff>33855</xdr:rowOff>
    </xdr:to>
    <xdr:grpSp>
      <xdr:nvGrpSpPr>
        <xdr:cNvPr id="2644" name="Group 2643">
          <a:extLst>
            <a:ext uri="{FF2B5EF4-FFF2-40B4-BE49-F238E27FC236}">
              <a16:creationId xmlns:a16="http://schemas.microsoft.com/office/drawing/2014/main" id="{9E3FAFDB-8F5B-497D-ADE0-D59BEAC1E752}"/>
            </a:ext>
          </a:extLst>
        </xdr:cNvPr>
        <xdr:cNvGrpSpPr/>
      </xdr:nvGrpSpPr>
      <xdr:grpSpPr>
        <a:xfrm>
          <a:off x="2867025" y="127892175"/>
          <a:ext cx="220270" cy="214830"/>
          <a:chOff x="10263188" y="252188663"/>
          <a:chExt cx="214312" cy="214312"/>
        </a:xfrm>
      </xdr:grpSpPr>
      <xdr:sp macro="" textlink="">
        <xdr:nvSpPr>
          <xdr:cNvPr id="2645" name="Oval 2644">
            <a:extLst>
              <a:ext uri="{FF2B5EF4-FFF2-40B4-BE49-F238E27FC236}">
                <a16:creationId xmlns:a16="http://schemas.microsoft.com/office/drawing/2014/main" id="{DE70DB94-45C4-025D-233A-18F6C1C4B25B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46" name="Straight Connector 2645">
            <a:extLst>
              <a:ext uri="{FF2B5EF4-FFF2-40B4-BE49-F238E27FC236}">
                <a16:creationId xmlns:a16="http://schemas.microsoft.com/office/drawing/2014/main" id="{8B26941B-6C6D-6222-695E-164FAD53FFE4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47" name="Straight Connector 2646">
            <a:extLst>
              <a:ext uri="{FF2B5EF4-FFF2-40B4-BE49-F238E27FC236}">
                <a16:creationId xmlns:a16="http://schemas.microsoft.com/office/drawing/2014/main" id="{571622AB-9D29-AE21-4638-8DC5734902C8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29</xdr:col>
      <xdr:colOff>123825</xdr:colOff>
      <xdr:row>850</xdr:row>
      <xdr:rowOff>38100</xdr:rowOff>
    </xdr:from>
    <xdr:to>
      <xdr:col>31</xdr:col>
      <xdr:colOff>20245</xdr:colOff>
      <xdr:row>851</xdr:row>
      <xdr:rowOff>110055</xdr:rowOff>
    </xdr:to>
    <xdr:grpSp>
      <xdr:nvGrpSpPr>
        <xdr:cNvPr id="2648" name="Group 2647">
          <a:extLst>
            <a:ext uri="{FF2B5EF4-FFF2-40B4-BE49-F238E27FC236}">
              <a16:creationId xmlns:a16="http://schemas.microsoft.com/office/drawing/2014/main" id="{D98A94DA-61F9-4930-A0B1-D11732B93793}"/>
            </a:ext>
          </a:extLst>
        </xdr:cNvPr>
        <xdr:cNvGrpSpPr/>
      </xdr:nvGrpSpPr>
      <xdr:grpSpPr>
        <a:xfrm>
          <a:off x="4819650" y="126539625"/>
          <a:ext cx="220270" cy="214830"/>
          <a:chOff x="10263188" y="252188663"/>
          <a:chExt cx="214312" cy="214312"/>
        </a:xfrm>
      </xdr:grpSpPr>
      <xdr:sp macro="" textlink="">
        <xdr:nvSpPr>
          <xdr:cNvPr id="2649" name="Oval 2648">
            <a:extLst>
              <a:ext uri="{FF2B5EF4-FFF2-40B4-BE49-F238E27FC236}">
                <a16:creationId xmlns:a16="http://schemas.microsoft.com/office/drawing/2014/main" id="{FE0D5A8D-D838-F65D-237F-700AED2ADA2B}"/>
              </a:ext>
            </a:extLst>
          </xdr:cNvPr>
          <xdr:cNvSpPr/>
        </xdr:nvSpPr>
        <xdr:spPr>
          <a:xfrm>
            <a:off x="10310812" y="252231524"/>
            <a:ext cx="123826" cy="123826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650" name="Straight Connector 2649">
            <a:extLst>
              <a:ext uri="{FF2B5EF4-FFF2-40B4-BE49-F238E27FC236}">
                <a16:creationId xmlns:a16="http://schemas.microsoft.com/office/drawing/2014/main" id="{4EB89BD9-A5E5-00E2-DA55-6377534515D9}"/>
              </a:ext>
            </a:extLst>
          </xdr:cNvPr>
          <xdr:cNvCxnSpPr/>
        </xdr:nvCxnSpPr>
        <xdr:spPr>
          <a:xfrm>
            <a:off x="10263188" y="252293437"/>
            <a:ext cx="21431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1" name="Straight Connector 2650">
            <a:extLst>
              <a:ext uri="{FF2B5EF4-FFF2-40B4-BE49-F238E27FC236}">
                <a16:creationId xmlns:a16="http://schemas.microsoft.com/office/drawing/2014/main" id="{B9D6F73D-5515-4F36-83BF-36BFB63EC6BC}"/>
              </a:ext>
            </a:extLst>
          </xdr:cNvPr>
          <xdr:cNvCxnSpPr/>
        </xdr:nvCxnSpPr>
        <xdr:spPr>
          <a:xfrm>
            <a:off x="10372726" y="252188663"/>
            <a:ext cx="0" cy="2143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876</xdr:row>
      <xdr:rowOff>138113</xdr:rowOff>
    </xdr:from>
    <xdr:to>
      <xdr:col>21</xdr:col>
      <xdr:colOff>119063</xdr:colOff>
      <xdr:row>879</xdr:row>
      <xdr:rowOff>0</xdr:rowOff>
    </xdr:to>
    <xdr:grpSp>
      <xdr:nvGrpSpPr>
        <xdr:cNvPr id="2755" name="Group 2754">
          <a:extLst>
            <a:ext uri="{FF2B5EF4-FFF2-40B4-BE49-F238E27FC236}">
              <a16:creationId xmlns:a16="http://schemas.microsoft.com/office/drawing/2014/main" id="{D76BED3D-F61B-4177-9415-FA592647ED22}"/>
            </a:ext>
          </a:extLst>
        </xdr:cNvPr>
        <xdr:cNvGrpSpPr/>
      </xdr:nvGrpSpPr>
      <xdr:grpSpPr>
        <a:xfrm>
          <a:off x="3200400" y="130716338"/>
          <a:ext cx="319088" cy="290512"/>
          <a:chOff x="4819650" y="10625138"/>
          <a:chExt cx="319088" cy="290512"/>
        </a:xfrm>
      </xdr:grpSpPr>
      <xdr:sp macro="" textlink="">
        <xdr:nvSpPr>
          <xdr:cNvPr id="2756" name="Oval 2755">
            <a:extLst>
              <a:ext uri="{FF2B5EF4-FFF2-40B4-BE49-F238E27FC236}">
                <a16:creationId xmlns:a16="http://schemas.microsoft.com/office/drawing/2014/main" id="{73DDAE22-DC2B-271E-7E60-A6211F732DAA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757" name="Straight Connector 2756">
            <a:extLst>
              <a:ext uri="{FF2B5EF4-FFF2-40B4-BE49-F238E27FC236}">
                <a16:creationId xmlns:a16="http://schemas.microsoft.com/office/drawing/2014/main" id="{D0986FB3-8AA8-A998-CB4E-D058E3534772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8" name="Straight Connector 2757">
            <a:extLst>
              <a:ext uri="{FF2B5EF4-FFF2-40B4-BE49-F238E27FC236}">
                <a16:creationId xmlns:a16="http://schemas.microsoft.com/office/drawing/2014/main" id="{F5EDDBD4-AF5B-50A3-3BF6-6CE348E71D10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875</xdr:row>
      <xdr:rowOff>76201</xdr:rowOff>
    </xdr:from>
    <xdr:to>
      <xdr:col>7</xdr:col>
      <xdr:colOff>57150</xdr:colOff>
      <xdr:row>878</xdr:row>
      <xdr:rowOff>71438</xdr:rowOff>
    </xdr:to>
    <xdr:grpSp>
      <xdr:nvGrpSpPr>
        <xdr:cNvPr id="2759" name="Group 2758">
          <a:extLst>
            <a:ext uri="{FF2B5EF4-FFF2-40B4-BE49-F238E27FC236}">
              <a16:creationId xmlns:a16="http://schemas.microsoft.com/office/drawing/2014/main" id="{0A5FFDE9-2C61-46E8-8607-21B53AC05A2E}"/>
            </a:ext>
          </a:extLst>
        </xdr:cNvPr>
        <xdr:cNvGrpSpPr/>
      </xdr:nvGrpSpPr>
      <xdr:grpSpPr>
        <a:xfrm>
          <a:off x="647700" y="130511551"/>
          <a:ext cx="542925" cy="423862"/>
          <a:chOff x="647700" y="9963151"/>
          <a:chExt cx="542925" cy="423862"/>
        </a:xfrm>
      </xdr:grpSpPr>
      <xdr:cxnSp macro="">
        <xdr:nvCxnSpPr>
          <xdr:cNvPr id="2760" name="Straight Connector 2759">
            <a:extLst>
              <a:ext uri="{FF2B5EF4-FFF2-40B4-BE49-F238E27FC236}">
                <a16:creationId xmlns:a16="http://schemas.microsoft.com/office/drawing/2014/main" id="{78126389-2C1A-CEF2-42F4-8F5859DBCF5A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61" name="Straight Connector 2760">
            <a:extLst>
              <a:ext uri="{FF2B5EF4-FFF2-40B4-BE49-F238E27FC236}">
                <a16:creationId xmlns:a16="http://schemas.microsoft.com/office/drawing/2014/main" id="{E2B76700-D658-364E-57E0-C82B8922F21C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62" name="Arc 2761">
            <a:extLst>
              <a:ext uri="{FF2B5EF4-FFF2-40B4-BE49-F238E27FC236}">
                <a16:creationId xmlns:a16="http://schemas.microsoft.com/office/drawing/2014/main" id="{FC53AEF4-031E-984C-B783-F8B61BC075ED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3</xdr:col>
      <xdr:colOff>95240</xdr:colOff>
      <xdr:row>879</xdr:row>
      <xdr:rowOff>66671</xdr:rowOff>
    </xdr:from>
    <xdr:to>
      <xdr:col>53</xdr:col>
      <xdr:colOff>66675</xdr:colOff>
      <xdr:row>927</xdr:row>
      <xdr:rowOff>66681</xdr:rowOff>
    </xdr:to>
    <xdr:grpSp>
      <xdr:nvGrpSpPr>
        <xdr:cNvPr id="2973" name="Group 2972">
          <a:extLst>
            <a:ext uri="{FF2B5EF4-FFF2-40B4-BE49-F238E27FC236}">
              <a16:creationId xmlns:a16="http://schemas.microsoft.com/office/drawing/2014/main" id="{C4D8E01A-E1F1-41AD-70B1-8A77C607E0DB}"/>
            </a:ext>
          </a:extLst>
        </xdr:cNvPr>
        <xdr:cNvGrpSpPr/>
      </xdr:nvGrpSpPr>
      <xdr:grpSpPr>
        <a:xfrm>
          <a:off x="581015" y="131073521"/>
          <a:ext cx="8067685" cy="6858010"/>
          <a:chOff x="565887" y="133483906"/>
          <a:chExt cx="7815553" cy="6992481"/>
        </a:xfrm>
      </xdr:grpSpPr>
      <xdr:sp macro="" textlink="">
        <xdr:nvSpPr>
          <xdr:cNvPr id="2839" name="Freeform: Shape 2838">
            <a:extLst>
              <a:ext uri="{FF2B5EF4-FFF2-40B4-BE49-F238E27FC236}">
                <a16:creationId xmlns:a16="http://schemas.microsoft.com/office/drawing/2014/main" id="{A8E99C21-65B8-FAA7-1E0B-EA58D6893BEF}"/>
              </a:ext>
            </a:extLst>
          </xdr:cNvPr>
          <xdr:cNvSpPr/>
        </xdr:nvSpPr>
        <xdr:spPr>
          <a:xfrm>
            <a:off x="1407459" y="134240868"/>
            <a:ext cx="6132419" cy="5409079"/>
          </a:xfrm>
          <a:custGeom>
            <a:avLst/>
            <a:gdLst>
              <a:gd name="csX0" fmla="*/ 0 w 6334125"/>
              <a:gd name="csY0" fmla="*/ 619125 h 5305425"/>
              <a:gd name="csX1" fmla="*/ 4552950 w 6334125"/>
              <a:gd name="csY1" fmla="*/ 619125 h 5305425"/>
              <a:gd name="csX2" fmla="*/ 4552950 w 6334125"/>
              <a:gd name="csY2" fmla="*/ 0 h 5305425"/>
              <a:gd name="csX3" fmla="*/ 6334125 w 6334125"/>
              <a:gd name="csY3" fmla="*/ 0 h 5305425"/>
              <a:gd name="csX4" fmla="*/ 6334125 w 6334125"/>
              <a:gd name="csY4" fmla="*/ 3152775 h 5305425"/>
              <a:gd name="csX5" fmla="*/ 5686425 w 6334125"/>
              <a:gd name="csY5" fmla="*/ 3152775 h 5305425"/>
              <a:gd name="csX6" fmla="*/ 5686425 w 6334125"/>
              <a:gd name="csY6" fmla="*/ 5305425 h 5305425"/>
              <a:gd name="csX7" fmla="*/ 1895475 w 6334125"/>
              <a:gd name="csY7" fmla="*/ 5305425 h 5305425"/>
              <a:gd name="csX8" fmla="*/ 1895475 w 6334125"/>
              <a:gd name="csY8" fmla="*/ 3152775 h 5305425"/>
              <a:gd name="csX9" fmla="*/ 9525 w 6334125"/>
              <a:gd name="csY9" fmla="*/ 3152775 h 5305425"/>
              <a:gd name="csX10" fmla="*/ 0 w 6334125"/>
              <a:gd name="csY10" fmla="*/ 619125 h 530542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</a:cxnLst>
            <a:rect l="l" t="t" r="r" b="b"/>
            <a:pathLst>
              <a:path w="6334125" h="5305425">
                <a:moveTo>
                  <a:pt x="0" y="619125"/>
                </a:moveTo>
                <a:lnTo>
                  <a:pt x="4552950" y="619125"/>
                </a:lnTo>
                <a:lnTo>
                  <a:pt x="4552950" y="0"/>
                </a:lnTo>
                <a:lnTo>
                  <a:pt x="6334125" y="0"/>
                </a:lnTo>
                <a:lnTo>
                  <a:pt x="6334125" y="3152775"/>
                </a:lnTo>
                <a:lnTo>
                  <a:pt x="5686425" y="3152775"/>
                </a:lnTo>
                <a:lnTo>
                  <a:pt x="5686425" y="5305425"/>
                </a:lnTo>
                <a:lnTo>
                  <a:pt x="1895475" y="5305425"/>
                </a:lnTo>
                <a:lnTo>
                  <a:pt x="1895475" y="3152775"/>
                </a:lnTo>
                <a:lnTo>
                  <a:pt x="9525" y="3152775"/>
                </a:lnTo>
                <a:lnTo>
                  <a:pt x="0" y="619125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163" name="Picture 2162">
            <a:extLst>
              <a:ext uri="{FF2B5EF4-FFF2-40B4-BE49-F238E27FC236}">
                <a16:creationId xmlns:a16="http://schemas.microsoft.com/office/drawing/2014/main" id="{E9799CEA-C495-6AF9-6709-08E3E8B7716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313" t="8489" r="38989" b="36835"/>
          <a:stretch>
            <a:fillRect/>
          </a:stretch>
        </xdr:blipFill>
        <xdr:spPr bwMode="auto">
          <a:xfrm>
            <a:off x="1288196" y="134114241"/>
            <a:ext cx="6370946" cy="56718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572" name="Straight Connector 2571">
            <a:extLst>
              <a:ext uri="{FF2B5EF4-FFF2-40B4-BE49-F238E27FC236}">
                <a16:creationId xmlns:a16="http://schemas.microsoft.com/office/drawing/2014/main" id="{A4B7A113-2136-62AC-E037-0663508983EE}"/>
              </a:ext>
            </a:extLst>
          </xdr:cNvPr>
          <xdr:cNvCxnSpPr/>
        </xdr:nvCxnSpPr>
        <xdr:spPr>
          <a:xfrm>
            <a:off x="941295" y="134164671"/>
            <a:ext cx="0" cy="557380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4" name="Straight Connector 2173">
            <a:extLst>
              <a:ext uri="{FF2B5EF4-FFF2-40B4-BE49-F238E27FC236}">
                <a16:creationId xmlns:a16="http://schemas.microsoft.com/office/drawing/2014/main" id="{AE2C450C-CD60-8286-F031-CD59887644EC}"/>
              </a:ext>
            </a:extLst>
          </xdr:cNvPr>
          <xdr:cNvCxnSpPr/>
        </xdr:nvCxnSpPr>
        <xdr:spPr>
          <a:xfrm flipV="1">
            <a:off x="1411941" y="133483910"/>
            <a:ext cx="0" cy="13491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1" name="Straight Connector 2180">
            <a:extLst>
              <a:ext uri="{FF2B5EF4-FFF2-40B4-BE49-F238E27FC236}">
                <a16:creationId xmlns:a16="http://schemas.microsoft.com/office/drawing/2014/main" id="{2FC2075E-E264-B2C5-C633-810F82E3FD92}"/>
              </a:ext>
            </a:extLst>
          </xdr:cNvPr>
          <xdr:cNvCxnSpPr/>
        </xdr:nvCxnSpPr>
        <xdr:spPr>
          <a:xfrm>
            <a:off x="1336020" y="133854267"/>
            <a:ext cx="62467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3" name="Straight Connector 2192">
            <a:extLst>
              <a:ext uri="{FF2B5EF4-FFF2-40B4-BE49-F238E27FC236}">
                <a16:creationId xmlns:a16="http://schemas.microsoft.com/office/drawing/2014/main" id="{A6333B2B-8DC5-F039-94F6-744922544F7E}"/>
              </a:ext>
            </a:extLst>
          </xdr:cNvPr>
          <xdr:cNvCxnSpPr/>
        </xdr:nvCxnSpPr>
        <xdr:spPr>
          <a:xfrm flipH="1">
            <a:off x="1374121" y="133818127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28" name="Straight Connector 2327">
            <a:extLst>
              <a:ext uri="{FF2B5EF4-FFF2-40B4-BE49-F238E27FC236}">
                <a16:creationId xmlns:a16="http://schemas.microsoft.com/office/drawing/2014/main" id="{61776A8C-89CE-485E-BD0F-68980DA382A7}"/>
              </a:ext>
            </a:extLst>
          </xdr:cNvPr>
          <xdr:cNvCxnSpPr/>
        </xdr:nvCxnSpPr>
        <xdr:spPr>
          <a:xfrm>
            <a:off x="1336020" y="133562914"/>
            <a:ext cx="62610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43" name="Straight Connector 2342">
            <a:extLst>
              <a:ext uri="{FF2B5EF4-FFF2-40B4-BE49-F238E27FC236}">
                <a16:creationId xmlns:a16="http://schemas.microsoft.com/office/drawing/2014/main" id="{07F0D590-284B-4D29-ACC7-E34A56A12028}"/>
              </a:ext>
            </a:extLst>
          </xdr:cNvPr>
          <xdr:cNvCxnSpPr/>
        </xdr:nvCxnSpPr>
        <xdr:spPr>
          <a:xfrm flipH="1">
            <a:off x="1374121" y="133526774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3" name="Straight Connector 2352">
            <a:extLst>
              <a:ext uri="{FF2B5EF4-FFF2-40B4-BE49-F238E27FC236}">
                <a16:creationId xmlns:a16="http://schemas.microsoft.com/office/drawing/2014/main" id="{1FCC8E18-A3FE-4D07-BD9C-4D233C9E4280}"/>
              </a:ext>
            </a:extLst>
          </xdr:cNvPr>
          <xdr:cNvCxnSpPr/>
        </xdr:nvCxnSpPr>
        <xdr:spPr>
          <a:xfrm flipV="1">
            <a:off x="5814171" y="133483911"/>
            <a:ext cx="0" cy="7188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1" name="Straight Connector 2370">
            <a:extLst>
              <a:ext uri="{FF2B5EF4-FFF2-40B4-BE49-F238E27FC236}">
                <a16:creationId xmlns:a16="http://schemas.microsoft.com/office/drawing/2014/main" id="{9C1A108C-3FB1-41DB-99AB-8F914B9EF7A3}"/>
              </a:ext>
            </a:extLst>
          </xdr:cNvPr>
          <xdr:cNvCxnSpPr/>
        </xdr:nvCxnSpPr>
        <xdr:spPr>
          <a:xfrm flipH="1">
            <a:off x="5776351" y="133526775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9" name="Straight Connector 2378">
            <a:extLst>
              <a:ext uri="{FF2B5EF4-FFF2-40B4-BE49-F238E27FC236}">
                <a16:creationId xmlns:a16="http://schemas.microsoft.com/office/drawing/2014/main" id="{8ACE3E8B-32A7-4EB2-A693-BF6378D20F4E}"/>
              </a:ext>
            </a:extLst>
          </xdr:cNvPr>
          <xdr:cNvCxnSpPr/>
        </xdr:nvCxnSpPr>
        <xdr:spPr>
          <a:xfrm flipH="1">
            <a:off x="5781116" y="133813365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7" name="Straight Connector 2386">
            <a:extLst>
              <a:ext uri="{FF2B5EF4-FFF2-40B4-BE49-F238E27FC236}">
                <a16:creationId xmlns:a16="http://schemas.microsoft.com/office/drawing/2014/main" id="{E3EC4D90-E911-421A-B7FC-D16ECEE64638}"/>
              </a:ext>
            </a:extLst>
          </xdr:cNvPr>
          <xdr:cNvCxnSpPr/>
        </xdr:nvCxnSpPr>
        <xdr:spPr>
          <a:xfrm flipV="1">
            <a:off x="7530633" y="133483906"/>
            <a:ext cx="0" cy="71885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1" name="Straight Connector 2390">
            <a:extLst>
              <a:ext uri="{FF2B5EF4-FFF2-40B4-BE49-F238E27FC236}">
                <a16:creationId xmlns:a16="http://schemas.microsoft.com/office/drawing/2014/main" id="{D9934154-39E0-425D-B030-3179FA57B872}"/>
              </a:ext>
            </a:extLst>
          </xdr:cNvPr>
          <xdr:cNvCxnSpPr/>
        </xdr:nvCxnSpPr>
        <xdr:spPr>
          <a:xfrm flipH="1">
            <a:off x="7487770" y="133526770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5" name="Straight Connector 2394">
            <a:extLst>
              <a:ext uri="{FF2B5EF4-FFF2-40B4-BE49-F238E27FC236}">
                <a16:creationId xmlns:a16="http://schemas.microsoft.com/office/drawing/2014/main" id="{190170F6-6353-4A6A-B32D-0363D274E582}"/>
              </a:ext>
            </a:extLst>
          </xdr:cNvPr>
          <xdr:cNvCxnSpPr/>
        </xdr:nvCxnSpPr>
        <xdr:spPr>
          <a:xfrm flipH="1">
            <a:off x="7492535" y="133813360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9" name="Straight Connector 2418">
            <a:extLst>
              <a:ext uri="{FF2B5EF4-FFF2-40B4-BE49-F238E27FC236}">
                <a16:creationId xmlns:a16="http://schemas.microsoft.com/office/drawing/2014/main" id="{671CFE62-21F4-4DC7-9AE7-A8500A7D55F2}"/>
              </a:ext>
            </a:extLst>
          </xdr:cNvPr>
          <xdr:cNvCxnSpPr/>
        </xdr:nvCxnSpPr>
        <xdr:spPr>
          <a:xfrm flipV="1">
            <a:off x="6670020" y="133775257"/>
            <a:ext cx="0" cy="4322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77" name="Straight Connector 2476">
            <a:extLst>
              <a:ext uri="{FF2B5EF4-FFF2-40B4-BE49-F238E27FC236}">
                <a16:creationId xmlns:a16="http://schemas.microsoft.com/office/drawing/2014/main" id="{2BB3C4E8-8E25-4C41-B21E-1C78FCEC96D8}"/>
              </a:ext>
            </a:extLst>
          </xdr:cNvPr>
          <xdr:cNvCxnSpPr/>
        </xdr:nvCxnSpPr>
        <xdr:spPr>
          <a:xfrm flipH="1">
            <a:off x="6627157" y="133818121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84" name="Straight Connector 2483">
            <a:extLst>
              <a:ext uri="{FF2B5EF4-FFF2-40B4-BE49-F238E27FC236}">
                <a16:creationId xmlns:a16="http://schemas.microsoft.com/office/drawing/2014/main" id="{5D1CFDB2-59A4-A94C-0D99-9CD566EDD166}"/>
              </a:ext>
            </a:extLst>
          </xdr:cNvPr>
          <xdr:cNvCxnSpPr/>
        </xdr:nvCxnSpPr>
        <xdr:spPr>
          <a:xfrm>
            <a:off x="2638706" y="133775257"/>
            <a:ext cx="0" cy="97688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12" name="Straight Connector 2511">
            <a:extLst>
              <a:ext uri="{FF2B5EF4-FFF2-40B4-BE49-F238E27FC236}">
                <a16:creationId xmlns:a16="http://schemas.microsoft.com/office/drawing/2014/main" id="{E020CDC1-92A7-4B1E-9163-F2F0199CADCD}"/>
              </a:ext>
            </a:extLst>
          </xdr:cNvPr>
          <xdr:cNvCxnSpPr/>
        </xdr:nvCxnSpPr>
        <xdr:spPr>
          <a:xfrm flipH="1">
            <a:off x="2595843" y="133818126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34" name="Straight Connector 2533">
            <a:extLst>
              <a:ext uri="{FF2B5EF4-FFF2-40B4-BE49-F238E27FC236}">
                <a16:creationId xmlns:a16="http://schemas.microsoft.com/office/drawing/2014/main" id="{763A4FEB-15D4-40E0-9551-9FE21A675926}"/>
              </a:ext>
            </a:extLst>
          </xdr:cNvPr>
          <xdr:cNvCxnSpPr/>
        </xdr:nvCxnSpPr>
        <xdr:spPr>
          <a:xfrm>
            <a:off x="2638706" y="134921625"/>
            <a:ext cx="0" cy="120828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43" name="Straight Connector 2542">
            <a:extLst>
              <a:ext uri="{FF2B5EF4-FFF2-40B4-BE49-F238E27FC236}">
                <a16:creationId xmlns:a16="http://schemas.microsoft.com/office/drawing/2014/main" id="{D9E2A514-24B3-4CD1-9599-47F580970935}"/>
              </a:ext>
            </a:extLst>
          </xdr:cNvPr>
          <xdr:cNvCxnSpPr/>
        </xdr:nvCxnSpPr>
        <xdr:spPr>
          <a:xfrm>
            <a:off x="4473669" y="133775251"/>
            <a:ext cx="0" cy="97688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3" name="Straight Connector 2552">
            <a:extLst>
              <a:ext uri="{FF2B5EF4-FFF2-40B4-BE49-F238E27FC236}">
                <a16:creationId xmlns:a16="http://schemas.microsoft.com/office/drawing/2014/main" id="{21D0DE42-94E0-48A3-AD36-26622C5ECE5F}"/>
              </a:ext>
            </a:extLst>
          </xdr:cNvPr>
          <xdr:cNvCxnSpPr/>
        </xdr:nvCxnSpPr>
        <xdr:spPr>
          <a:xfrm flipH="1">
            <a:off x="4430806" y="133818120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4" name="Straight Connector 2553">
            <a:extLst>
              <a:ext uri="{FF2B5EF4-FFF2-40B4-BE49-F238E27FC236}">
                <a16:creationId xmlns:a16="http://schemas.microsoft.com/office/drawing/2014/main" id="{8F9414C1-BB5A-4D21-8F1F-ADA4BA56312F}"/>
              </a:ext>
            </a:extLst>
          </xdr:cNvPr>
          <xdr:cNvCxnSpPr/>
        </xdr:nvCxnSpPr>
        <xdr:spPr>
          <a:xfrm>
            <a:off x="4473669" y="134921619"/>
            <a:ext cx="0" cy="120828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6" name="Straight Connector 2555">
            <a:extLst>
              <a:ext uri="{FF2B5EF4-FFF2-40B4-BE49-F238E27FC236}">
                <a16:creationId xmlns:a16="http://schemas.microsoft.com/office/drawing/2014/main" id="{C1E742C4-DC91-4ED7-AC79-633B51CA9014}"/>
              </a:ext>
            </a:extLst>
          </xdr:cNvPr>
          <xdr:cNvCxnSpPr/>
        </xdr:nvCxnSpPr>
        <xdr:spPr>
          <a:xfrm>
            <a:off x="865365" y="134236107"/>
            <a:ext cx="49157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0" name="Straight Connector 2559">
            <a:extLst>
              <a:ext uri="{FF2B5EF4-FFF2-40B4-BE49-F238E27FC236}">
                <a16:creationId xmlns:a16="http://schemas.microsoft.com/office/drawing/2014/main" id="{DCEFFC18-FA10-44B4-A9CE-E2B4B27BDD6A}"/>
              </a:ext>
            </a:extLst>
          </xdr:cNvPr>
          <xdr:cNvCxnSpPr/>
        </xdr:nvCxnSpPr>
        <xdr:spPr>
          <a:xfrm flipH="1">
            <a:off x="908229" y="134198006"/>
            <a:ext cx="71157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3" name="Straight Connector 2612">
            <a:extLst>
              <a:ext uri="{FF2B5EF4-FFF2-40B4-BE49-F238E27FC236}">
                <a16:creationId xmlns:a16="http://schemas.microsoft.com/office/drawing/2014/main" id="{E54D61BF-FC5B-630D-ED15-049C5B0DD83B}"/>
              </a:ext>
            </a:extLst>
          </xdr:cNvPr>
          <xdr:cNvCxnSpPr/>
        </xdr:nvCxnSpPr>
        <xdr:spPr>
          <a:xfrm>
            <a:off x="565897" y="134883525"/>
            <a:ext cx="8082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6" name="Straight Connector 2615">
            <a:extLst>
              <a:ext uri="{FF2B5EF4-FFF2-40B4-BE49-F238E27FC236}">
                <a16:creationId xmlns:a16="http://schemas.microsoft.com/office/drawing/2014/main" id="{BAF5650F-FD1D-47E1-151F-AAF88E230F3E}"/>
              </a:ext>
            </a:extLst>
          </xdr:cNvPr>
          <xdr:cNvCxnSpPr/>
        </xdr:nvCxnSpPr>
        <xdr:spPr>
          <a:xfrm>
            <a:off x="627529" y="134799762"/>
            <a:ext cx="0" cy="274403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0" name="Straight Connector 2619">
            <a:extLst>
              <a:ext uri="{FF2B5EF4-FFF2-40B4-BE49-F238E27FC236}">
                <a16:creationId xmlns:a16="http://schemas.microsoft.com/office/drawing/2014/main" id="{9576B338-8A8D-4163-9204-94B4614F683F}"/>
              </a:ext>
            </a:extLst>
          </xdr:cNvPr>
          <xdr:cNvCxnSpPr/>
        </xdr:nvCxnSpPr>
        <xdr:spPr>
          <a:xfrm flipH="1">
            <a:off x="594473" y="134842624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2" name="Straight Connector 2621">
            <a:extLst>
              <a:ext uri="{FF2B5EF4-FFF2-40B4-BE49-F238E27FC236}">
                <a16:creationId xmlns:a16="http://schemas.microsoft.com/office/drawing/2014/main" id="{4BB3F137-04A1-4E14-87D6-02E329A8221F}"/>
              </a:ext>
            </a:extLst>
          </xdr:cNvPr>
          <xdr:cNvCxnSpPr/>
        </xdr:nvCxnSpPr>
        <xdr:spPr>
          <a:xfrm>
            <a:off x="879652" y="136168000"/>
            <a:ext cx="4897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3" name="Straight Connector 2622">
            <a:extLst>
              <a:ext uri="{FF2B5EF4-FFF2-40B4-BE49-F238E27FC236}">
                <a16:creationId xmlns:a16="http://schemas.microsoft.com/office/drawing/2014/main" id="{239F829B-3442-460E-825E-B77BD343D46B}"/>
              </a:ext>
            </a:extLst>
          </xdr:cNvPr>
          <xdr:cNvCxnSpPr/>
        </xdr:nvCxnSpPr>
        <xdr:spPr>
          <a:xfrm flipH="1">
            <a:off x="908228" y="136129900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30" name="Straight Connector 2629">
            <a:extLst>
              <a:ext uri="{FF2B5EF4-FFF2-40B4-BE49-F238E27FC236}">
                <a16:creationId xmlns:a16="http://schemas.microsoft.com/office/drawing/2014/main" id="{4CA85007-B706-4DFD-99F4-C800B2A9A321}"/>
              </a:ext>
            </a:extLst>
          </xdr:cNvPr>
          <xdr:cNvCxnSpPr/>
        </xdr:nvCxnSpPr>
        <xdr:spPr>
          <a:xfrm flipH="1">
            <a:off x="908236" y="134842625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3" name="Straight Connector 2652">
            <a:extLst>
              <a:ext uri="{FF2B5EF4-FFF2-40B4-BE49-F238E27FC236}">
                <a16:creationId xmlns:a16="http://schemas.microsoft.com/office/drawing/2014/main" id="{13BD25E0-3EDC-4C96-806E-75CD2B25C778}"/>
              </a:ext>
            </a:extLst>
          </xdr:cNvPr>
          <xdr:cNvCxnSpPr/>
        </xdr:nvCxnSpPr>
        <xdr:spPr>
          <a:xfrm>
            <a:off x="565887" y="137460038"/>
            <a:ext cx="80821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6" name="Straight Connector 2655">
            <a:extLst>
              <a:ext uri="{FF2B5EF4-FFF2-40B4-BE49-F238E27FC236}">
                <a16:creationId xmlns:a16="http://schemas.microsoft.com/office/drawing/2014/main" id="{3DEE7131-0E5A-42CA-BEBD-CAD0B6EBF63A}"/>
              </a:ext>
            </a:extLst>
          </xdr:cNvPr>
          <xdr:cNvCxnSpPr/>
        </xdr:nvCxnSpPr>
        <xdr:spPr>
          <a:xfrm flipH="1">
            <a:off x="594463" y="137421938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7" name="Straight Connector 2656">
            <a:extLst>
              <a:ext uri="{FF2B5EF4-FFF2-40B4-BE49-F238E27FC236}">
                <a16:creationId xmlns:a16="http://schemas.microsoft.com/office/drawing/2014/main" id="{0849DBFE-D528-4745-8162-067E91335A20}"/>
              </a:ext>
            </a:extLst>
          </xdr:cNvPr>
          <xdr:cNvCxnSpPr/>
        </xdr:nvCxnSpPr>
        <xdr:spPr>
          <a:xfrm flipH="1">
            <a:off x="908226" y="137421939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5" name="Straight Connector 2674">
            <a:extLst>
              <a:ext uri="{FF2B5EF4-FFF2-40B4-BE49-F238E27FC236}">
                <a16:creationId xmlns:a16="http://schemas.microsoft.com/office/drawing/2014/main" id="{E5A6D4C1-D2A2-4450-A8AB-4416BE3237B6}"/>
              </a:ext>
            </a:extLst>
          </xdr:cNvPr>
          <xdr:cNvCxnSpPr/>
        </xdr:nvCxnSpPr>
        <xdr:spPr>
          <a:xfrm>
            <a:off x="879648" y="139649947"/>
            <a:ext cx="23389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6" name="Straight Connector 2675">
            <a:extLst>
              <a:ext uri="{FF2B5EF4-FFF2-40B4-BE49-F238E27FC236}">
                <a16:creationId xmlns:a16="http://schemas.microsoft.com/office/drawing/2014/main" id="{22C78548-6286-4D0E-B2B1-3E96FC1AB287}"/>
              </a:ext>
            </a:extLst>
          </xdr:cNvPr>
          <xdr:cNvCxnSpPr/>
        </xdr:nvCxnSpPr>
        <xdr:spPr>
          <a:xfrm flipH="1">
            <a:off x="908224" y="139611847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0" name="Straight Connector 2679">
            <a:extLst>
              <a:ext uri="{FF2B5EF4-FFF2-40B4-BE49-F238E27FC236}">
                <a16:creationId xmlns:a16="http://schemas.microsoft.com/office/drawing/2014/main" id="{B29EC143-8266-B879-8ED6-406CF1A98BC2}"/>
              </a:ext>
            </a:extLst>
          </xdr:cNvPr>
          <xdr:cNvCxnSpPr/>
        </xdr:nvCxnSpPr>
        <xdr:spPr>
          <a:xfrm>
            <a:off x="1411941" y="137505707"/>
            <a:ext cx="0" cy="201761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3" name="Straight Connector 2682">
            <a:extLst>
              <a:ext uri="{FF2B5EF4-FFF2-40B4-BE49-F238E27FC236}">
                <a16:creationId xmlns:a16="http://schemas.microsoft.com/office/drawing/2014/main" id="{5A30F5A5-8CF0-50E6-3933-62F5310B0CF4}"/>
              </a:ext>
            </a:extLst>
          </xdr:cNvPr>
          <xdr:cNvCxnSpPr/>
        </xdr:nvCxnSpPr>
        <xdr:spPr>
          <a:xfrm>
            <a:off x="1416982" y="139733722"/>
            <a:ext cx="0" cy="46083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5" name="Straight Connector 2684">
            <a:extLst>
              <a:ext uri="{FF2B5EF4-FFF2-40B4-BE49-F238E27FC236}">
                <a16:creationId xmlns:a16="http://schemas.microsoft.com/office/drawing/2014/main" id="{73372D72-EF0C-0F4D-49F0-935029712698}"/>
              </a:ext>
            </a:extLst>
          </xdr:cNvPr>
          <xdr:cNvCxnSpPr/>
        </xdr:nvCxnSpPr>
        <xdr:spPr>
          <a:xfrm>
            <a:off x="1331258" y="140115550"/>
            <a:ext cx="627529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6" name="Straight Connector 2685">
            <a:extLst>
              <a:ext uri="{FF2B5EF4-FFF2-40B4-BE49-F238E27FC236}">
                <a16:creationId xmlns:a16="http://schemas.microsoft.com/office/drawing/2014/main" id="{507C8389-CFAE-4512-85AD-F95621ACFDE4}"/>
              </a:ext>
            </a:extLst>
          </xdr:cNvPr>
          <xdr:cNvCxnSpPr/>
        </xdr:nvCxnSpPr>
        <xdr:spPr>
          <a:xfrm flipH="1">
            <a:off x="1378884" y="140077451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8" name="Straight Connector 2687">
            <a:extLst>
              <a:ext uri="{FF2B5EF4-FFF2-40B4-BE49-F238E27FC236}">
                <a16:creationId xmlns:a16="http://schemas.microsoft.com/office/drawing/2014/main" id="{E81172A8-BC3E-4A6B-8AE9-C854E5D0B9D3}"/>
              </a:ext>
            </a:extLst>
          </xdr:cNvPr>
          <xdr:cNvCxnSpPr/>
        </xdr:nvCxnSpPr>
        <xdr:spPr>
          <a:xfrm>
            <a:off x="3247183" y="139695612"/>
            <a:ext cx="0" cy="7807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9" name="Straight Connector 2688">
            <a:extLst>
              <a:ext uri="{FF2B5EF4-FFF2-40B4-BE49-F238E27FC236}">
                <a16:creationId xmlns:a16="http://schemas.microsoft.com/office/drawing/2014/main" id="{A406726C-4AFA-4B15-B120-B449FC61955A}"/>
              </a:ext>
            </a:extLst>
          </xdr:cNvPr>
          <xdr:cNvCxnSpPr/>
        </xdr:nvCxnSpPr>
        <xdr:spPr>
          <a:xfrm flipH="1">
            <a:off x="3209085" y="140077456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2" name="Straight Connector 2691">
            <a:extLst>
              <a:ext uri="{FF2B5EF4-FFF2-40B4-BE49-F238E27FC236}">
                <a16:creationId xmlns:a16="http://schemas.microsoft.com/office/drawing/2014/main" id="{F0C6A935-3B44-4212-9CE6-D114838EE09B}"/>
              </a:ext>
            </a:extLst>
          </xdr:cNvPr>
          <xdr:cNvCxnSpPr/>
        </xdr:nvCxnSpPr>
        <xdr:spPr>
          <a:xfrm>
            <a:off x="3166220" y="140409706"/>
            <a:ext cx="38080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3" name="Straight Connector 2692">
            <a:extLst>
              <a:ext uri="{FF2B5EF4-FFF2-40B4-BE49-F238E27FC236}">
                <a16:creationId xmlns:a16="http://schemas.microsoft.com/office/drawing/2014/main" id="{49DDF143-CDC9-413C-AEA9-61654221211C}"/>
              </a:ext>
            </a:extLst>
          </xdr:cNvPr>
          <xdr:cNvCxnSpPr/>
        </xdr:nvCxnSpPr>
        <xdr:spPr>
          <a:xfrm flipH="1">
            <a:off x="3209083" y="140368805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4" name="Straight Connector 2693">
            <a:extLst>
              <a:ext uri="{FF2B5EF4-FFF2-40B4-BE49-F238E27FC236}">
                <a16:creationId xmlns:a16="http://schemas.microsoft.com/office/drawing/2014/main" id="{7400C6D6-694C-459F-B724-DC3C9F5B5503}"/>
              </a:ext>
            </a:extLst>
          </xdr:cNvPr>
          <xdr:cNvCxnSpPr/>
        </xdr:nvCxnSpPr>
        <xdr:spPr>
          <a:xfrm>
            <a:off x="5082141" y="139690849"/>
            <a:ext cx="0" cy="4941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5" name="Straight Connector 2694">
            <a:extLst>
              <a:ext uri="{FF2B5EF4-FFF2-40B4-BE49-F238E27FC236}">
                <a16:creationId xmlns:a16="http://schemas.microsoft.com/office/drawing/2014/main" id="{3295219D-12BB-4EC4-834C-5789E85293F2}"/>
              </a:ext>
            </a:extLst>
          </xdr:cNvPr>
          <xdr:cNvCxnSpPr/>
        </xdr:nvCxnSpPr>
        <xdr:spPr>
          <a:xfrm flipH="1">
            <a:off x="5044041" y="140077459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7" name="Straight Connector 2696">
            <a:extLst>
              <a:ext uri="{FF2B5EF4-FFF2-40B4-BE49-F238E27FC236}">
                <a16:creationId xmlns:a16="http://schemas.microsoft.com/office/drawing/2014/main" id="{54BCE265-4F11-4B1E-92A0-0F2203EA6E35}"/>
              </a:ext>
            </a:extLst>
          </xdr:cNvPr>
          <xdr:cNvCxnSpPr/>
        </xdr:nvCxnSpPr>
        <xdr:spPr>
          <a:xfrm>
            <a:off x="6912348" y="139695618"/>
            <a:ext cx="0" cy="78076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8" name="Straight Connector 2697">
            <a:extLst>
              <a:ext uri="{FF2B5EF4-FFF2-40B4-BE49-F238E27FC236}">
                <a16:creationId xmlns:a16="http://schemas.microsoft.com/office/drawing/2014/main" id="{4D4095F0-AA83-4DC7-9C12-89A727F30D29}"/>
              </a:ext>
            </a:extLst>
          </xdr:cNvPr>
          <xdr:cNvCxnSpPr/>
        </xdr:nvCxnSpPr>
        <xdr:spPr>
          <a:xfrm flipH="1">
            <a:off x="6879292" y="140077462"/>
            <a:ext cx="71158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9" name="Straight Connector 2698">
            <a:extLst>
              <a:ext uri="{FF2B5EF4-FFF2-40B4-BE49-F238E27FC236}">
                <a16:creationId xmlns:a16="http://schemas.microsoft.com/office/drawing/2014/main" id="{032BC5D0-CE91-4D4B-90B5-5E4AF2E3BEE8}"/>
              </a:ext>
            </a:extLst>
          </xdr:cNvPr>
          <xdr:cNvCxnSpPr/>
        </xdr:nvCxnSpPr>
        <xdr:spPr>
          <a:xfrm flipH="1">
            <a:off x="6879290" y="140368811"/>
            <a:ext cx="71158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2" name="Straight Connector 2701">
            <a:extLst>
              <a:ext uri="{FF2B5EF4-FFF2-40B4-BE49-F238E27FC236}">
                <a16:creationId xmlns:a16="http://schemas.microsoft.com/office/drawing/2014/main" id="{7ACFFCD0-A56F-41FC-A55C-36D8CB4A8F21}"/>
              </a:ext>
            </a:extLst>
          </xdr:cNvPr>
          <xdr:cNvCxnSpPr/>
        </xdr:nvCxnSpPr>
        <xdr:spPr>
          <a:xfrm>
            <a:off x="7530357" y="137505707"/>
            <a:ext cx="0" cy="267932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3" name="Straight Connector 2702">
            <a:extLst>
              <a:ext uri="{FF2B5EF4-FFF2-40B4-BE49-F238E27FC236}">
                <a16:creationId xmlns:a16="http://schemas.microsoft.com/office/drawing/2014/main" id="{D2314C93-E8A2-4803-BFE8-1B1821EFB72B}"/>
              </a:ext>
            </a:extLst>
          </xdr:cNvPr>
          <xdr:cNvCxnSpPr/>
        </xdr:nvCxnSpPr>
        <xdr:spPr>
          <a:xfrm flipH="1">
            <a:off x="7497300" y="140077456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7" name="Straight Connector 2706">
            <a:extLst>
              <a:ext uri="{FF2B5EF4-FFF2-40B4-BE49-F238E27FC236}">
                <a16:creationId xmlns:a16="http://schemas.microsoft.com/office/drawing/2014/main" id="{EF35D1F5-4320-1E10-5BDB-D3604903B2CC}"/>
              </a:ext>
            </a:extLst>
          </xdr:cNvPr>
          <xdr:cNvCxnSpPr/>
        </xdr:nvCxnSpPr>
        <xdr:spPr>
          <a:xfrm>
            <a:off x="6950457" y="139649949"/>
            <a:ext cx="51350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0" name="Straight Connector 2709">
            <a:extLst>
              <a:ext uri="{FF2B5EF4-FFF2-40B4-BE49-F238E27FC236}">
                <a16:creationId xmlns:a16="http://schemas.microsoft.com/office/drawing/2014/main" id="{BECB706F-F97A-AC28-0FA5-F25DDDB03BE3}"/>
              </a:ext>
            </a:extLst>
          </xdr:cNvPr>
          <xdr:cNvCxnSpPr/>
        </xdr:nvCxnSpPr>
        <xdr:spPr>
          <a:xfrm>
            <a:off x="7582741" y="139649947"/>
            <a:ext cx="47064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2" name="Straight Connector 2711">
            <a:extLst>
              <a:ext uri="{FF2B5EF4-FFF2-40B4-BE49-F238E27FC236}">
                <a16:creationId xmlns:a16="http://schemas.microsoft.com/office/drawing/2014/main" id="{AA6D3F82-095E-F9B6-4533-4406EF29D412}"/>
              </a:ext>
            </a:extLst>
          </xdr:cNvPr>
          <xdr:cNvCxnSpPr/>
        </xdr:nvCxnSpPr>
        <xdr:spPr>
          <a:xfrm flipV="1">
            <a:off x="8001001" y="134159906"/>
            <a:ext cx="0" cy="55738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5" name="Straight Connector 2714">
            <a:extLst>
              <a:ext uri="{FF2B5EF4-FFF2-40B4-BE49-F238E27FC236}">
                <a16:creationId xmlns:a16="http://schemas.microsoft.com/office/drawing/2014/main" id="{EBEAFECD-B3C7-41B7-88BB-D31CB3395360}"/>
              </a:ext>
            </a:extLst>
          </xdr:cNvPr>
          <xdr:cNvCxnSpPr/>
        </xdr:nvCxnSpPr>
        <xdr:spPr>
          <a:xfrm>
            <a:off x="7573223" y="134236107"/>
            <a:ext cx="80345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7" name="Straight Connector 2716">
            <a:extLst>
              <a:ext uri="{FF2B5EF4-FFF2-40B4-BE49-F238E27FC236}">
                <a16:creationId xmlns:a16="http://schemas.microsoft.com/office/drawing/2014/main" id="{D2A42D81-BD9E-48FB-89DC-CFC5E222A94B}"/>
              </a:ext>
            </a:extLst>
          </xdr:cNvPr>
          <xdr:cNvCxnSpPr/>
        </xdr:nvCxnSpPr>
        <xdr:spPr>
          <a:xfrm flipH="1">
            <a:off x="7967943" y="134198005"/>
            <a:ext cx="71157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8" name="Straight Connector 2717">
            <a:extLst>
              <a:ext uri="{FF2B5EF4-FFF2-40B4-BE49-F238E27FC236}">
                <a16:creationId xmlns:a16="http://schemas.microsoft.com/office/drawing/2014/main" id="{6AA1C2E3-993E-4302-B092-EC668FADE301}"/>
              </a:ext>
            </a:extLst>
          </xdr:cNvPr>
          <xdr:cNvCxnSpPr/>
        </xdr:nvCxnSpPr>
        <xdr:spPr>
          <a:xfrm flipV="1">
            <a:off x="8314767" y="134159905"/>
            <a:ext cx="0" cy="33743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9" name="Straight Connector 2718">
            <a:extLst>
              <a:ext uri="{FF2B5EF4-FFF2-40B4-BE49-F238E27FC236}">
                <a16:creationId xmlns:a16="http://schemas.microsoft.com/office/drawing/2014/main" id="{9CCB0F7D-17C6-45A9-A1D6-059D136602B0}"/>
              </a:ext>
            </a:extLst>
          </xdr:cNvPr>
          <xdr:cNvCxnSpPr/>
        </xdr:nvCxnSpPr>
        <xdr:spPr>
          <a:xfrm flipH="1">
            <a:off x="8281708" y="134198004"/>
            <a:ext cx="71158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1" name="Straight Connector 2720">
            <a:extLst>
              <a:ext uri="{FF2B5EF4-FFF2-40B4-BE49-F238E27FC236}">
                <a16:creationId xmlns:a16="http://schemas.microsoft.com/office/drawing/2014/main" id="{A3F7881D-3519-410B-A8DC-40205812E901}"/>
              </a:ext>
            </a:extLst>
          </xdr:cNvPr>
          <xdr:cNvCxnSpPr/>
        </xdr:nvCxnSpPr>
        <xdr:spPr>
          <a:xfrm>
            <a:off x="7554166" y="135143503"/>
            <a:ext cx="5087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2" name="Straight Connector 2721">
            <a:extLst>
              <a:ext uri="{FF2B5EF4-FFF2-40B4-BE49-F238E27FC236}">
                <a16:creationId xmlns:a16="http://schemas.microsoft.com/office/drawing/2014/main" id="{F8B8B74C-236F-4AF1-A5F5-55BA6C21D4EC}"/>
              </a:ext>
            </a:extLst>
          </xdr:cNvPr>
          <xdr:cNvCxnSpPr/>
        </xdr:nvCxnSpPr>
        <xdr:spPr>
          <a:xfrm flipH="1">
            <a:off x="7967948" y="135105400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5" name="Straight Connector 2724">
            <a:extLst>
              <a:ext uri="{FF2B5EF4-FFF2-40B4-BE49-F238E27FC236}">
                <a16:creationId xmlns:a16="http://schemas.microsoft.com/office/drawing/2014/main" id="{B46716CF-AC73-AE0F-0BBE-43E0125F3BF8}"/>
              </a:ext>
            </a:extLst>
          </xdr:cNvPr>
          <xdr:cNvCxnSpPr/>
        </xdr:nvCxnSpPr>
        <xdr:spPr>
          <a:xfrm flipH="1">
            <a:off x="6722401" y="135143502"/>
            <a:ext cx="71774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7" name="Straight Connector 2726">
            <a:extLst>
              <a:ext uri="{FF2B5EF4-FFF2-40B4-BE49-F238E27FC236}">
                <a16:creationId xmlns:a16="http://schemas.microsoft.com/office/drawing/2014/main" id="{F61B6557-609E-46CE-AB17-6C721B7D5DC3}"/>
              </a:ext>
            </a:extLst>
          </xdr:cNvPr>
          <xdr:cNvCxnSpPr/>
        </xdr:nvCxnSpPr>
        <xdr:spPr>
          <a:xfrm>
            <a:off x="7554176" y="135786164"/>
            <a:ext cx="5087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8" name="Straight Connector 2727">
            <a:extLst>
              <a:ext uri="{FF2B5EF4-FFF2-40B4-BE49-F238E27FC236}">
                <a16:creationId xmlns:a16="http://schemas.microsoft.com/office/drawing/2014/main" id="{71E9E459-0D05-4C03-9B11-5D9783C9B418}"/>
              </a:ext>
            </a:extLst>
          </xdr:cNvPr>
          <xdr:cNvCxnSpPr/>
        </xdr:nvCxnSpPr>
        <xdr:spPr>
          <a:xfrm flipH="1">
            <a:off x="7967958" y="135748061"/>
            <a:ext cx="71157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9" name="Straight Connector 2728">
            <a:extLst>
              <a:ext uri="{FF2B5EF4-FFF2-40B4-BE49-F238E27FC236}">
                <a16:creationId xmlns:a16="http://schemas.microsoft.com/office/drawing/2014/main" id="{1AAF3714-7BCB-4BCF-996A-4BB7765670A8}"/>
              </a:ext>
            </a:extLst>
          </xdr:cNvPr>
          <xdr:cNvCxnSpPr/>
        </xdr:nvCxnSpPr>
        <xdr:spPr>
          <a:xfrm flipH="1">
            <a:off x="6722411" y="135786163"/>
            <a:ext cx="71774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0" name="Straight Connector 2729">
            <a:extLst>
              <a:ext uri="{FF2B5EF4-FFF2-40B4-BE49-F238E27FC236}">
                <a16:creationId xmlns:a16="http://schemas.microsoft.com/office/drawing/2014/main" id="{656DC881-4EE9-4107-BDC8-EC47565BA5D0}"/>
              </a:ext>
            </a:extLst>
          </xdr:cNvPr>
          <xdr:cNvCxnSpPr/>
        </xdr:nvCxnSpPr>
        <xdr:spPr>
          <a:xfrm>
            <a:off x="7554190" y="136168002"/>
            <a:ext cx="5087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1" name="Straight Connector 2730">
            <a:extLst>
              <a:ext uri="{FF2B5EF4-FFF2-40B4-BE49-F238E27FC236}">
                <a16:creationId xmlns:a16="http://schemas.microsoft.com/office/drawing/2014/main" id="{0231B140-7D0C-49BB-965D-B4928DA4D212}"/>
              </a:ext>
            </a:extLst>
          </xdr:cNvPr>
          <xdr:cNvCxnSpPr/>
        </xdr:nvCxnSpPr>
        <xdr:spPr>
          <a:xfrm flipH="1">
            <a:off x="7967972" y="136129899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2" name="Straight Connector 2731">
            <a:extLst>
              <a:ext uri="{FF2B5EF4-FFF2-40B4-BE49-F238E27FC236}">
                <a16:creationId xmlns:a16="http://schemas.microsoft.com/office/drawing/2014/main" id="{9D112F34-BF2F-462E-BA66-2740719AAE30}"/>
              </a:ext>
            </a:extLst>
          </xdr:cNvPr>
          <xdr:cNvCxnSpPr/>
        </xdr:nvCxnSpPr>
        <xdr:spPr>
          <a:xfrm flipH="1">
            <a:off x="6370544" y="136168001"/>
            <a:ext cx="106962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4" name="Straight Connector 2733">
            <a:extLst>
              <a:ext uri="{FF2B5EF4-FFF2-40B4-BE49-F238E27FC236}">
                <a16:creationId xmlns:a16="http://schemas.microsoft.com/office/drawing/2014/main" id="{B97CA0F0-9B95-4D79-8284-2D62FD415926}"/>
              </a:ext>
            </a:extLst>
          </xdr:cNvPr>
          <xdr:cNvCxnSpPr/>
        </xdr:nvCxnSpPr>
        <xdr:spPr>
          <a:xfrm>
            <a:off x="7554194" y="137460040"/>
            <a:ext cx="82724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5" name="Straight Connector 2734">
            <a:extLst>
              <a:ext uri="{FF2B5EF4-FFF2-40B4-BE49-F238E27FC236}">
                <a16:creationId xmlns:a16="http://schemas.microsoft.com/office/drawing/2014/main" id="{D0022544-129D-4D48-8C2E-A3D431A9EDDE}"/>
              </a:ext>
            </a:extLst>
          </xdr:cNvPr>
          <xdr:cNvCxnSpPr/>
        </xdr:nvCxnSpPr>
        <xdr:spPr>
          <a:xfrm flipH="1">
            <a:off x="7967976" y="137421937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6" name="Straight Connector 2735">
            <a:extLst>
              <a:ext uri="{FF2B5EF4-FFF2-40B4-BE49-F238E27FC236}">
                <a16:creationId xmlns:a16="http://schemas.microsoft.com/office/drawing/2014/main" id="{6BB35AFC-29A5-4435-8EF7-DD2DE8384F4A}"/>
              </a:ext>
            </a:extLst>
          </xdr:cNvPr>
          <xdr:cNvCxnSpPr/>
        </xdr:nvCxnSpPr>
        <xdr:spPr>
          <a:xfrm flipH="1">
            <a:off x="7967944" y="139611848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7" name="Straight Connector 2736">
            <a:extLst>
              <a:ext uri="{FF2B5EF4-FFF2-40B4-BE49-F238E27FC236}">
                <a16:creationId xmlns:a16="http://schemas.microsoft.com/office/drawing/2014/main" id="{D320DD65-1BF3-414C-97B8-8A4DEB3C1E7A}"/>
              </a:ext>
            </a:extLst>
          </xdr:cNvPr>
          <xdr:cNvCxnSpPr/>
        </xdr:nvCxnSpPr>
        <xdr:spPr>
          <a:xfrm flipH="1">
            <a:off x="8281709" y="137421936"/>
            <a:ext cx="71158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6" name="Straight Connector 2745">
            <a:extLst>
              <a:ext uri="{FF2B5EF4-FFF2-40B4-BE49-F238E27FC236}">
                <a16:creationId xmlns:a16="http://schemas.microsoft.com/office/drawing/2014/main" id="{E842FF40-3480-A175-A77A-E5D2E19EEA7C}"/>
              </a:ext>
            </a:extLst>
          </xdr:cNvPr>
          <xdr:cNvCxnSpPr/>
        </xdr:nvCxnSpPr>
        <xdr:spPr>
          <a:xfrm>
            <a:off x="4402231" y="137204824"/>
            <a:ext cx="136935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8" name="Straight Connector 2747">
            <a:extLst>
              <a:ext uri="{FF2B5EF4-FFF2-40B4-BE49-F238E27FC236}">
                <a16:creationId xmlns:a16="http://schemas.microsoft.com/office/drawing/2014/main" id="{D489068E-4656-47B3-F62C-EFBD577E8CB3}"/>
              </a:ext>
            </a:extLst>
          </xdr:cNvPr>
          <xdr:cNvCxnSpPr/>
        </xdr:nvCxnSpPr>
        <xdr:spPr>
          <a:xfrm>
            <a:off x="4473668" y="136242246"/>
            <a:ext cx="0" cy="104354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0" name="Straight Connector 2749">
            <a:extLst>
              <a:ext uri="{FF2B5EF4-FFF2-40B4-BE49-F238E27FC236}">
                <a16:creationId xmlns:a16="http://schemas.microsoft.com/office/drawing/2014/main" id="{31BFB6F4-BC10-4748-AA7D-6E441559C9BB}"/>
              </a:ext>
            </a:extLst>
          </xdr:cNvPr>
          <xdr:cNvCxnSpPr/>
        </xdr:nvCxnSpPr>
        <xdr:spPr>
          <a:xfrm flipH="1">
            <a:off x="4426044" y="137163922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1" name="Straight Connector 2750">
            <a:extLst>
              <a:ext uri="{FF2B5EF4-FFF2-40B4-BE49-F238E27FC236}">
                <a16:creationId xmlns:a16="http://schemas.microsoft.com/office/drawing/2014/main" id="{37FDE336-443A-4315-84E3-B09BA05930B4}"/>
              </a:ext>
            </a:extLst>
          </xdr:cNvPr>
          <xdr:cNvCxnSpPr/>
        </xdr:nvCxnSpPr>
        <xdr:spPr>
          <a:xfrm>
            <a:off x="5695388" y="136242251"/>
            <a:ext cx="0" cy="104354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2" name="Straight Connector 2751">
            <a:extLst>
              <a:ext uri="{FF2B5EF4-FFF2-40B4-BE49-F238E27FC236}">
                <a16:creationId xmlns:a16="http://schemas.microsoft.com/office/drawing/2014/main" id="{7D294BA7-2BEB-4239-9F24-1DCE19D38CA1}"/>
              </a:ext>
            </a:extLst>
          </xdr:cNvPr>
          <xdr:cNvCxnSpPr/>
        </xdr:nvCxnSpPr>
        <xdr:spPr>
          <a:xfrm flipH="1">
            <a:off x="5657289" y="137163927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4" name="Straight Connector 2753">
            <a:extLst>
              <a:ext uri="{FF2B5EF4-FFF2-40B4-BE49-F238E27FC236}">
                <a16:creationId xmlns:a16="http://schemas.microsoft.com/office/drawing/2014/main" id="{44A6D1A5-DCFD-419A-9CA7-01242522F367}"/>
              </a:ext>
            </a:extLst>
          </xdr:cNvPr>
          <xdr:cNvCxnSpPr/>
        </xdr:nvCxnSpPr>
        <xdr:spPr>
          <a:xfrm flipH="1">
            <a:off x="5044041" y="137163923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763" name="Group 2762">
            <a:extLst>
              <a:ext uri="{FF2B5EF4-FFF2-40B4-BE49-F238E27FC236}">
                <a16:creationId xmlns:a16="http://schemas.microsoft.com/office/drawing/2014/main" id="{A72CF48A-4A04-495A-ACB0-8BF2BCE27FB0}"/>
              </a:ext>
            </a:extLst>
          </xdr:cNvPr>
          <xdr:cNvGrpSpPr/>
        </xdr:nvGrpSpPr>
        <xdr:grpSpPr>
          <a:xfrm>
            <a:off x="2947707" y="137562851"/>
            <a:ext cx="210185" cy="217632"/>
            <a:chOff x="10263188" y="252188663"/>
            <a:chExt cx="214312" cy="214312"/>
          </a:xfrm>
        </xdr:grpSpPr>
        <xdr:sp macro="" textlink="">
          <xdr:nvSpPr>
            <xdr:cNvPr id="2764" name="Oval 2763">
              <a:extLst>
                <a:ext uri="{FF2B5EF4-FFF2-40B4-BE49-F238E27FC236}">
                  <a16:creationId xmlns:a16="http://schemas.microsoft.com/office/drawing/2014/main" id="{BA8CB5F4-838E-B944-F22F-7B98092F8F1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65" name="Straight Connector 2764">
              <a:extLst>
                <a:ext uri="{FF2B5EF4-FFF2-40B4-BE49-F238E27FC236}">
                  <a16:creationId xmlns:a16="http://schemas.microsoft.com/office/drawing/2014/main" id="{D8821EF6-856A-84F5-6EEF-B2F0F727479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66" name="Straight Connector 2765">
              <a:extLst>
                <a:ext uri="{FF2B5EF4-FFF2-40B4-BE49-F238E27FC236}">
                  <a16:creationId xmlns:a16="http://schemas.microsoft.com/office/drawing/2014/main" id="{103484D4-B5DD-866D-6A97-8CC36A167A9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67" name="Group 2766">
            <a:extLst>
              <a:ext uri="{FF2B5EF4-FFF2-40B4-BE49-F238E27FC236}">
                <a16:creationId xmlns:a16="http://schemas.microsoft.com/office/drawing/2014/main" id="{26FF96DB-31B8-4C0F-945A-FAF80DAD0017}"/>
              </a:ext>
            </a:extLst>
          </xdr:cNvPr>
          <xdr:cNvGrpSpPr/>
        </xdr:nvGrpSpPr>
        <xdr:grpSpPr>
          <a:xfrm>
            <a:off x="1074644" y="137436225"/>
            <a:ext cx="210185" cy="220433"/>
            <a:chOff x="10263188" y="252188663"/>
            <a:chExt cx="214312" cy="214312"/>
          </a:xfrm>
        </xdr:grpSpPr>
        <xdr:sp macro="" textlink="">
          <xdr:nvSpPr>
            <xdr:cNvPr id="2768" name="Oval 2767">
              <a:extLst>
                <a:ext uri="{FF2B5EF4-FFF2-40B4-BE49-F238E27FC236}">
                  <a16:creationId xmlns:a16="http://schemas.microsoft.com/office/drawing/2014/main" id="{3C915D02-CE7E-0A56-7CD3-1216E6A8B45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69" name="Straight Connector 2768">
              <a:extLst>
                <a:ext uri="{FF2B5EF4-FFF2-40B4-BE49-F238E27FC236}">
                  <a16:creationId xmlns:a16="http://schemas.microsoft.com/office/drawing/2014/main" id="{3D1C4006-0735-152E-2F5E-3EFCD4E060F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70" name="Straight Connector 2769">
              <a:extLst>
                <a:ext uri="{FF2B5EF4-FFF2-40B4-BE49-F238E27FC236}">
                  <a16:creationId xmlns:a16="http://schemas.microsoft.com/office/drawing/2014/main" id="{F474C690-19CB-DCF8-4F80-EFE46AA6C05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71" name="Group 2770">
            <a:extLst>
              <a:ext uri="{FF2B5EF4-FFF2-40B4-BE49-F238E27FC236}">
                <a16:creationId xmlns:a16="http://schemas.microsoft.com/office/drawing/2014/main" id="{F28CABDE-8F46-4289-923C-A47F0A69E51C}"/>
              </a:ext>
            </a:extLst>
          </xdr:cNvPr>
          <xdr:cNvGrpSpPr/>
        </xdr:nvGrpSpPr>
        <xdr:grpSpPr>
          <a:xfrm>
            <a:off x="2947707" y="139554697"/>
            <a:ext cx="210185" cy="217632"/>
            <a:chOff x="10263188" y="252188663"/>
            <a:chExt cx="214312" cy="214312"/>
          </a:xfrm>
        </xdr:grpSpPr>
        <xdr:sp macro="" textlink="">
          <xdr:nvSpPr>
            <xdr:cNvPr id="2772" name="Oval 2771">
              <a:extLst>
                <a:ext uri="{FF2B5EF4-FFF2-40B4-BE49-F238E27FC236}">
                  <a16:creationId xmlns:a16="http://schemas.microsoft.com/office/drawing/2014/main" id="{7F9ADC2E-B039-C346-65D0-2E580012A7F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73" name="Straight Connector 2772">
              <a:extLst>
                <a:ext uri="{FF2B5EF4-FFF2-40B4-BE49-F238E27FC236}">
                  <a16:creationId xmlns:a16="http://schemas.microsoft.com/office/drawing/2014/main" id="{938478F5-47D3-6FCD-BF34-21C65D48079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74" name="Straight Connector 2773">
              <a:extLst>
                <a:ext uri="{FF2B5EF4-FFF2-40B4-BE49-F238E27FC236}">
                  <a16:creationId xmlns:a16="http://schemas.microsoft.com/office/drawing/2014/main" id="{FBB3E0CC-DBDA-1891-FBE7-F7E590D887F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75" name="Group 2774">
            <a:extLst>
              <a:ext uri="{FF2B5EF4-FFF2-40B4-BE49-F238E27FC236}">
                <a16:creationId xmlns:a16="http://schemas.microsoft.com/office/drawing/2014/main" id="{F27AE1DC-BA42-4DDE-9A0D-D4213DE95EC7}"/>
              </a:ext>
            </a:extLst>
          </xdr:cNvPr>
          <xdr:cNvGrpSpPr/>
        </xdr:nvGrpSpPr>
        <xdr:grpSpPr>
          <a:xfrm>
            <a:off x="6979024" y="139659472"/>
            <a:ext cx="215227" cy="220433"/>
            <a:chOff x="10263188" y="252188663"/>
            <a:chExt cx="214312" cy="214312"/>
          </a:xfrm>
        </xdr:grpSpPr>
        <xdr:sp macro="" textlink="">
          <xdr:nvSpPr>
            <xdr:cNvPr id="2776" name="Oval 2775">
              <a:extLst>
                <a:ext uri="{FF2B5EF4-FFF2-40B4-BE49-F238E27FC236}">
                  <a16:creationId xmlns:a16="http://schemas.microsoft.com/office/drawing/2014/main" id="{891A92F3-E95D-BE4E-DC4A-1AFCA785ECC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77" name="Straight Connector 2776">
              <a:extLst>
                <a:ext uri="{FF2B5EF4-FFF2-40B4-BE49-F238E27FC236}">
                  <a16:creationId xmlns:a16="http://schemas.microsoft.com/office/drawing/2014/main" id="{87868641-991C-9A3C-DBD2-9DDE84A96E5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78" name="Straight Connector 2777">
              <a:extLst>
                <a:ext uri="{FF2B5EF4-FFF2-40B4-BE49-F238E27FC236}">
                  <a16:creationId xmlns:a16="http://schemas.microsoft.com/office/drawing/2014/main" id="{629FD6AB-99C2-DFD8-6F38-652523712F4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79" name="Group 2778">
            <a:extLst>
              <a:ext uri="{FF2B5EF4-FFF2-40B4-BE49-F238E27FC236}">
                <a16:creationId xmlns:a16="http://schemas.microsoft.com/office/drawing/2014/main" id="{E629D007-AD19-4640-ABD0-414254114E70}"/>
              </a:ext>
            </a:extLst>
          </xdr:cNvPr>
          <xdr:cNvGrpSpPr/>
        </xdr:nvGrpSpPr>
        <xdr:grpSpPr>
          <a:xfrm>
            <a:off x="7017124" y="137553326"/>
            <a:ext cx="210184" cy="217632"/>
            <a:chOff x="10263188" y="252188663"/>
            <a:chExt cx="214312" cy="214312"/>
          </a:xfrm>
        </xdr:grpSpPr>
        <xdr:sp macro="" textlink="">
          <xdr:nvSpPr>
            <xdr:cNvPr id="2780" name="Oval 2779">
              <a:extLst>
                <a:ext uri="{FF2B5EF4-FFF2-40B4-BE49-F238E27FC236}">
                  <a16:creationId xmlns:a16="http://schemas.microsoft.com/office/drawing/2014/main" id="{FCC898CD-413C-9E0A-5A32-76CC4E5EC8E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81" name="Straight Connector 2780">
              <a:extLst>
                <a:ext uri="{FF2B5EF4-FFF2-40B4-BE49-F238E27FC236}">
                  <a16:creationId xmlns:a16="http://schemas.microsoft.com/office/drawing/2014/main" id="{CF5BC02C-B372-AEEE-B045-D4865DB52B8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82" name="Straight Connector 2781">
              <a:extLst>
                <a:ext uri="{FF2B5EF4-FFF2-40B4-BE49-F238E27FC236}">
                  <a16:creationId xmlns:a16="http://schemas.microsoft.com/office/drawing/2014/main" id="{1114664B-64FD-BEF9-89D3-99E82796754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83" name="Group 2782">
            <a:extLst>
              <a:ext uri="{FF2B5EF4-FFF2-40B4-BE49-F238E27FC236}">
                <a16:creationId xmlns:a16="http://schemas.microsoft.com/office/drawing/2014/main" id="{308661DD-E2C6-4B82-A99C-2752896C8B4E}"/>
              </a:ext>
            </a:extLst>
          </xdr:cNvPr>
          <xdr:cNvGrpSpPr/>
        </xdr:nvGrpSpPr>
        <xdr:grpSpPr>
          <a:xfrm>
            <a:off x="7625603" y="137360025"/>
            <a:ext cx="215227" cy="217631"/>
            <a:chOff x="10263188" y="252188663"/>
            <a:chExt cx="214312" cy="214312"/>
          </a:xfrm>
        </xdr:grpSpPr>
        <xdr:sp macro="" textlink="">
          <xdr:nvSpPr>
            <xdr:cNvPr id="2784" name="Oval 2783">
              <a:extLst>
                <a:ext uri="{FF2B5EF4-FFF2-40B4-BE49-F238E27FC236}">
                  <a16:creationId xmlns:a16="http://schemas.microsoft.com/office/drawing/2014/main" id="{0ACF1C85-BE3A-40C6-860A-6080D004008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85" name="Straight Connector 2784">
              <a:extLst>
                <a:ext uri="{FF2B5EF4-FFF2-40B4-BE49-F238E27FC236}">
                  <a16:creationId xmlns:a16="http://schemas.microsoft.com/office/drawing/2014/main" id="{221AD03F-ED0D-77F3-D976-2D21851EF5F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86" name="Straight Connector 2785">
              <a:extLst>
                <a:ext uri="{FF2B5EF4-FFF2-40B4-BE49-F238E27FC236}">
                  <a16:creationId xmlns:a16="http://schemas.microsoft.com/office/drawing/2014/main" id="{0E46B8E4-4897-9A1F-BE88-B6FF7350B06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87" name="Group 2786">
            <a:extLst>
              <a:ext uri="{FF2B5EF4-FFF2-40B4-BE49-F238E27FC236}">
                <a16:creationId xmlns:a16="http://schemas.microsoft.com/office/drawing/2014/main" id="{6D302E6A-2A82-4801-A271-FE414A57B3E3}"/>
              </a:ext>
            </a:extLst>
          </xdr:cNvPr>
          <xdr:cNvGrpSpPr/>
        </xdr:nvGrpSpPr>
        <xdr:grpSpPr>
          <a:xfrm>
            <a:off x="1155326" y="134405594"/>
            <a:ext cx="215228" cy="220433"/>
            <a:chOff x="10263188" y="252188663"/>
            <a:chExt cx="214312" cy="214312"/>
          </a:xfrm>
        </xdr:grpSpPr>
        <xdr:sp macro="" textlink="">
          <xdr:nvSpPr>
            <xdr:cNvPr id="2788" name="Oval 2787">
              <a:extLst>
                <a:ext uri="{FF2B5EF4-FFF2-40B4-BE49-F238E27FC236}">
                  <a16:creationId xmlns:a16="http://schemas.microsoft.com/office/drawing/2014/main" id="{43A21A69-D686-B148-2619-EE5502DFAEE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89" name="Straight Connector 2788">
              <a:extLst>
                <a:ext uri="{FF2B5EF4-FFF2-40B4-BE49-F238E27FC236}">
                  <a16:creationId xmlns:a16="http://schemas.microsoft.com/office/drawing/2014/main" id="{FCE18F85-45B3-10E0-5976-3C5AE5E70B1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90" name="Straight Connector 2789">
              <a:extLst>
                <a:ext uri="{FF2B5EF4-FFF2-40B4-BE49-F238E27FC236}">
                  <a16:creationId xmlns:a16="http://schemas.microsoft.com/office/drawing/2014/main" id="{1635A9FD-BB66-CC99-82BF-487E33539E8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91" name="Group 2790">
            <a:extLst>
              <a:ext uri="{FF2B5EF4-FFF2-40B4-BE49-F238E27FC236}">
                <a16:creationId xmlns:a16="http://schemas.microsoft.com/office/drawing/2014/main" id="{45E9C295-8EA7-4C70-BB30-BD441C55A6F4}"/>
              </a:ext>
            </a:extLst>
          </xdr:cNvPr>
          <xdr:cNvGrpSpPr/>
        </xdr:nvGrpSpPr>
        <xdr:grpSpPr>
          <a:xfrm>
            <a:off x="5467350" y="134396069"/>
            <a:ext cx="210185" cy="220433"/>
            <a:chOff x="10263188" y="252188663"/>
            <a:chExt cx="214312" cy="214312"/>
          </a:xfrm>
        </xdr:grpSpPr>
        <xdr:sp macro="" textlink="">
          <xdr:nvSpPr>
            <xdr:cNvPr id="2792" name="Oval 2791">
              <a:extLst>
                <a:ext uri="{FF2B5EF4-FFF2-40B4-BE49-F238E27FC236}">
                  <a16:creationId xmlns:a16="http://schemas.microsoft.com/office/drawing/2014/main" id="{961F4F35-4F88-79E3-B15A-D1D6DA99CC1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93" name="Straight Connector 2792">
              <a:extLst>
                <a:ext uri="{FF2B5EF4-FFF2-40B4-BE49-F238E27FC236}">
                  <a16:creationId xmlns:a16="http://schemas.microsoft.com/office/drawing/2014/main" id="{FF89FECA-6329-BCD9-16C8-747D60A0E24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94" name="Straight Connector 2793">
              <a:extLst>
                <a:ext uri="{FF2B5EF4-FFF2-40B4-BE49-F238E27FC236}">
                  <a16:creationId xmlns:a16="http://schemas.microsoft.com/office/drawing/2014/main" id="{3988FC0F-AF01-031F-49BC-DFFB58C15AA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95" name="Group 2794">
            <a:extLst>
              <a:ext uri="{FF2B5EF4-FFF2-40B4-BE49-F238E27FC236}">
                <a16:creationId xmlns:a16="http://schemas.microsoft.com/office/drawing/2014/main" id="{DA96A8E8-F153-49A8-8D94-D2DAC5AE5513}"/>
              </a:ext>
            </a:extLst>
          </xdr:cNvPr>
          <xdr:cNvGrpSpPr/>
        </xdr:nvGrpSpPr>
        <xdr:grpSpPr>
          <a:xfrm>
            <a:off x="5528982" y="133841938"/>
            <a:ext cx="215228" cy="220433"/>
            <a:chOff x="10263188" y="252188663"/>
            <a:chExt cx="214312" cy="214312"/>
          </a:xfrm>
        </xdr:grpSpPr>
        <xdr:sp macro="" textlink="">
          <xdr:nvSpPr>
            <xdr:cNvPr id="2796" name="Oval 2795">
              <a:extLst>
                <a:ext uri="{FF2B5EF4-FFF2-40B4-BE49-F238E27FC236}">
                  <a16:creationId xmlns:a16="http://schemas.microsoft.com/office/drawing/2014/main" id="{C1379381-4A6D-8A3F-30EF-D635E5457AA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797" name="Straight Connector 2796">
              <a:extLst>
                <a:ext uri="{FF2B5EF4-FFF2-40B4-BE49-F238E27FC236}">
                  <a16:creationId xmlns:a16="http://schemas.microsoft.com/office/drawing/2014/main" id="{1A59DAB3-9388-23F9-F358-F4F2F5609ED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98" name="Straight Connector 2797">
              <a:extLst>
                <a:ext uri="{FF2B5EF4-FFF2-40B4-BE49-F238E27FC236}">
                  <a16:creationId xmlns:a16="http://schemas.microsoft.com/office/drawing/2014/main" id="{E3399F94-BF1D-C0ED-388D-93D801B9C09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99" name="Group 2798">
            <a:extLst>
              <a:ext uri="{FF2B5EF4-FFF2-40B4-BE49-F238E27FC236}">
                <a16:creationId xmlns:a16="http://schemas.microsoft.com/office/drawing/2014/main" id="{621B1D97-B81A-4C56-BC09-9E358129434A}"/>
              </a:ext>
            </a:extLst>
          </xdr:cNvPr>
          <xdr:cNvGrpSpPr/>
        </xdr:nvGrpSpPr>
        <xdr:grpSpPr>
          <a:xfrm>
            <a:off x="7577978" y="133841938"/>
            <a:ext cx="215227" cy="220433"/>
            <a:chOff x="10263188" y="252188663"/>
            <a:chExt cx="214312" cy="214312"/>
          </a:xfrm>
        </xdr:grpSpPr>
        <xdr:sp macro="" textlink="">
          <xdr:nvSpPr>
            <xdr:cNvPr id="2800" name="Oval 2799">
              <a:extLst>
                <a:ext uri="{FF2B5EF4-FFF2-40B4-BE49-F238E27FC236}">
                  <a16:creationId xmlns:a16="http://schemas.microsoft.com/office/drawing/2014/main" id="{E1ACE11D-8DBA-84EB-67FA-D8FD672F69F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01" name="Straight Connector 2800">
              <a:extLst>
                <a:ext uri="{FF2B5EF4-FFF2-40B4-BE49-F238E27FC236}">
                  <a16:creationId xmlns:a16="http://schemas.microsoft.com/office/drawing/2014/main" id="{B804FC15-D2FB-754A-A090-6B689701AD6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02" name="Straight Connector 2801">
              <a:extLst>
                <a:ext uri="{FF2B5EF4-FFF2-40B4-BE49-F238E27FC236}">
                  <a16:creationId xmlns:a16="http://schemas.microsoft.com/office/drawing/2014/main" id="{9B20DD6B-239B-93B4-D124-FE217D3A9D4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03" name="Group 2802">
            <a:extLst>
              <a:ext uri="{FF2B5EF4-FFF2-40B4-BE49-F238E27FC236}">
                <a16:creationId xmlns:a16="http://schemas.microsoft.com/office/drawing/2014/main" id="{6E56F6DA-0A00-49E2-AAF5-748B031CB541}"/>
              </a:ext>
            </a:extLst>
          </xdr:cNvPr>
          <xdr:cNvGrpSpPr/>
        </xdr:nvGrpSpPr>
        <xdr:grpSpPr>
          <a:xfrm>
            <a:off x="5077385" y="137515226"/>
            <a:ext cx="215228" cy="217632"/>
            <a:chOff x="10263188" y="252188663"/>
            <a:chExt cx="214312" cy="214312"/>
          </a:xfrm>
        </xdr:grpSpPr>
        <xdr:sp macro="" textlink="">
          <xdr:nvSpPr>
            <xdr:cNvPr id="2804" name="Oval 2803">
              <a:extLst>
                <a:ext uri="{FF2B5EF4-FFF2-40B4-BE49-F238E27FC236}">
                  <a16:creationId xmlns:a16="http://schemas.microsoft.com/office/drawing/2014/main" id="{CDD59123-9295-8C56-8F5E-B126AD2A8E6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05" name="Straight Connector 2804">
              <a:extLst>
                <a:ext uri="{FF2B5EF4-FFF2-40B4-BE49-F238E27FC236}">
                  <a16:creationId xmlns:a16="http://schemas.microsoft.com/office/drawing/2014/main" id="{9E6CA730-D14A-E818-4196-AB644036FF5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06" name="Straight Connector 2805">
              <a:extLst>
                <a:ext uri="{FF2B5EF4-FFF2-40B4-BE49-F238E27FC236}">
                  <a16:creationId xmlns:a16="http://schemas.microsoft.com/office/drawing/2014/main" id="{CBAB5769-C0DA-689B-074C-E55937C56AA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07" name="Group 2806">
            <a:extLst>
              <a:ext uri="{FF2B5EF4-FFF2-40B4-BE49-F238E27FC236}">
                <a16:creationId xmlns:a16="http://schemas.microsoft.com/office/drawing/2014/main" id="{D2BBA2D5-94AE-4E4B-9D26-21F78D55F6F8}"/>
              </a:ext>
            </a:extLst>
          </xdr:cNvPr>
          <xdr:cNvGrpSpPr/>
        </xdr:nvGrpSpPr>
        <xdr:grpSpPr>
          <a:xfrm>
            <a:off x="4968128" y="136543116"/>
            <a:ext cx="210185" cy="217632"/>
            <a:chOff x="10263188" y="252188663"/>
            <a:chExt cx="214312" cy="214312"/>
          </a:xfrm>
        </xdr:grpSpPr>
        <xdr:sp macro="" textlink="">
          <xdr:nvSpPr>
            <xdr:cNvPr id="2808" name="Oval 2807">
              <a:extLst>
                <a:ext uri="{FF2B5EF4-FFF2-40B4-BE49-F238E27FC236}">
                  <a16:creationId xmlns:a16="http://schemas.microsoft.com/office/drawing/2014/main" id="{13E9D5EB-E2C0-3CC0-F51D-3B049982806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09" name="Straight Connector 2808">
              <a:extLst>
                <a:ext uri="{FF2B5EF4-FFF2-40B4-BE49-F238E27FC236}">
                  <a16:creationId xmlns:a16="http://schemas.microsoft.com/office/drawing/2014/main" id="{C6F96C20-9B32-FF8E-A25F-9E1B9B55D30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10" name="Straight Connector 2809">
              <a:extLst>
                <a:ext uri="{FF2B5EF4-FFF2-40B4-BE49-F238E27FC236}">
                  <a16:creationId xmlns:a16="http://schemas.microsoft.com/office/drawing/2014/main" id="{D34D7208-6124-5594-63B8-FC9242A9046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11" name="Group 2810">
            <a:extLst>
              <a:ext uri="{FF2B5EF4-FFF2-40B4-BE49-F238E27FC236}">
                <a16:creationId xmlns:a16="http://schemas.microsoft.com/office/drawing/2014/main" id="{10A4D0ED-E767-45BB-A2B6-169ABD5B986C}"/>
              </a:ext>
            </a:extLst>
          </xdr:cNvPr>
          <xdr:cNvGrpSpPr/>
        </xdr:nvGrpSpPr>
        <xdr:grpSpPr>
          <a:xfrm>
            <a:off x="2576793" y="135931835"/>
            <a:ext cx="215227" cy="217632"/>
            <a:chOff x="10263188" y="252188663"/>
            <a:chExt cx="214312" cy="214312"/>
          </a:xfrm>
        </xdr:grpSpPr>
        <xdr:sp macro="" textlink="">
          <xdr:nvSpPr>
            <xdr:cNvPr id="2812" name="Oval 2811">
              <a:extLst>
                <a:ext uri="{FF2B5EF4-FFF2-40B4-BE49-F238E27FC236}">
                  <a16:creationId xmlns:a16="http://schemas.microsoft.com/office/drawing/2014/main" id="{2B868B57-06CB-D55C-1773-3F412C0371B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13" name="Straight Connector 2812">
              <a:extLst>
                <a:ext uri="{FF2B5EF4-FFF2-40B4-BE49-F238E27FC236}">
                  <a16:creationId xmlns:a16="http://schemas.microsoft.com/office/drawing/2014/main" id="{617F7FE6-8A7B-4BC4-C19E-725863B3C63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14" name="Straight Connector 2813">
              <a:extLst>
                <a:ext uri="{FF2B5EF4-FFF2-40B4-BE49-F238E27FC236}">
                  <a16:creationId xmlns:a16="http://schemas.microsoft.com/office/drawing/2014/main" id="{0F91FAA2-A7B9-4DD8-3BC1-067B2C8E36E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15" name="Group 2814">
            <a:extLst>
              <a:ext uri="{FF2B5EF4-FFF2-40B4-BE49-F238E27FC236}">
                <a16:creationId xmlns:a16="http://schemas.microsoft.com/office/drawing/2014/main" id="{A8AA2763-D256-4457-B352-9A5294159C2F}"/>
              </a:ext>
            </a:extLst>
          </xdr:cNvPr>
          <xdr:cNvGrpSpPr/>
        </xdr:nvGrpSpPr>
        <xdr:grpSpPr>
          <a:xfrm>
            <a:off x="4430806" y="135931835"/>
            <a:ext cx="215227" cy="217632"/>
            <a:chOff x="10263188" y="252188663"/>
            <a:chExt cx="214312" cy="214312"/>
          </a:xfrm>
        </xdr:grpSpPr>
        <xdr:sp macro="" textlink="">
          <xdr:nvSpPr>
            <xdr:cNvPr id="2816" name="Oval 2815">
              <a:extLst>
                <a:ext uri="{FF2B5EF4-FFF2-40B4-BE49-F238E27FC236}">
                  <a16:creationId xmlns:a16="http://schemas.microsoft.com/office/drawing/2014/main" id="{EFB465ED-8338-DC55-D44F-0A7A7BFE0A3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17" name="Straight Connector 2816">
              <a:extLst>
                <a:ext uri="{FF2B5EF4-FFF2-40B4-BE49-F238E27FC236}">
                  <a16:creationId xmlns:a16="http://schemas.microsoft.com/office/drawing/2014/main" id="{26A7B1AB-0268-7AA3-4EF7-0A99CD9368E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18" name="Straight Connector 2817">
              <a:extLst>
                <a:ext uri="{FF2B5EF4-FFF2-40B4-BE49-F238E27FC236}">
                  <a16:creationId xmlns:a16="http://schemas.microsoft.com/office/drawing/2014/main" id="{EC014254-4D75-99E1-C133-9BE52B9651E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19" name="Group 2818">
            <a:extLst>
              <a:ext uri="{FF2B5EF4-FFF2-40B4-BE49-F238E27FC236}">
                <a16:creationId xmlns:a16="http://schemas.microsoft.com/office/drawing/2014/main" id="{D7F4CA29-2189-4AB6-89A6-BC5FA82B98A7}"/>
              </a:ext>
            </a:extLst>
          </xdr:cNvPr>
          <xdr:cNvGrpSpPr/>
        </xdr:nvGrpSpPr>
        <xdr:grpSpPr>
          <a:xfrm>
            <a:off x="5557557" y="135941360"/>
            <a:ext cx="215228" cy="217632"/>
            <a:chOff x="10263188" y="252188663"/>
            <a:chExt cx="214312" cy="214312"/>
          </a:xfrm>
        </xdr:grpSpPr>
        <xdr:sp macro="" textlink="">
          <xdr:nvSpPr>
            <xdr:cNvPr id="2820" name="Oval 2819">
              <a:extLst>
                <a:ext uri="{FF2B5EF4-FFF2-40B4-BE49-F238E27FC236}">
                  <a16:creationId xmlns:a16="http://schemas.microsoft.com/office/drawing/2014/main" id="{CE6FC113-9DE0-9B63-8615-A8C11759EF0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21" name="Straight Connector 2820">
              <a:extLst>
                <a:ext uri="{FF2B5EF4-FFF2-40B4-BE49-F238E27FC236}">
                  <a16:creationId xmlns:a16="http://schemas.microsoft.com/office/drawing/2014/main" id="{07D39437-7721-B4FE-FA18-263C94ABAB1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22" name="Straight Connector 2821">
              <a:extLst>
                <a:ext uri="{FF2B5EF4-FFF2-40B4-BE49-F238E27FC236}">
                  <a16:creationId xmlns:a16="http://schemas.microsoft.com/office/drawing/2014/main" id="{8295A6D8-C923-3FA0-410A-64F2532EE28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23" name="Group 2822">
            <a:extLst>
              <a:ext uri="{FF2B5EF4-FFF2-40B4-BE49-F238E27FC236}">
                <a16:creationId xmlns:a16="http://schemas.microsoft.com/office/drawing/2014/main" id="{4E899E4D-8232-4A9D-8E0E-376449B1A3AC}"/>
              </a:ext>
            </a:extLst>
          </xdr:cNvPr>
          <xdr:cNvGrpSpPr/>
        </xdr:nvGrpSpPr>
        <xdr:grpSpPr>
          <a:xfrm>
            <a:off x="6284819" y="135969935"/>
            <a:ext cx="215227" cy="220433"/>
            <a:chOff x="10263188" y="252188663"/>
            <a:chExt cx="214312" cy="214312"/>
          </a:xfrm>
        </xdr:grpSpPr>
        <xdr:sp macro="" textlink="">
          <xdr:nvSpPr>
            <xdr:cNvPr id="2824" name="Oval 2823">
              <a:extLst>
                <a:ext uri="{FF2B5EF4-FFF2-40B4-BE49-F238E27FC236}">
                  <a16:creationId xmlns:a16="http://schemas.microsoft.com/office/drawing/2014/main" id="{AA9995AE-7DF8-125B-416E-B0FB563A3CD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25" name="Straight Connector 2824">
              <a:extLst>
                <a:ext uri="{FF2B5EF4-FFF2-40B4-BE49-F238E27FC236}">
                  <a16:creationId xmlns:a16="http://schemas.microsoft.com/office/drawing/2014/main" id="{10086E05-4D50-182B-D097-5AD6679A5CB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26" name="Straight Connector 2825">
              <a:extLst>
                <a:ext uri="{FF2B5EF4-FFF2-40B4-BE49-F238E27FC236}">
                  <a16:creationId xmlns:a16="http://schemas.microsoft.com/office/drawing/2014/main" id="{016C8BED-0B00-89EB-3D46-E5C45DD2F8B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27" name="Group 2826">
            <a:extLst>
              <a:ext uri="{FF2B5EF4-FFF2-40B4-BE49-F238E27FC236}">
                <a16:creationId xmlns:a16="http://schemas.microsoft.com/office/drawing/2014/main" id="{69AD40FA-2F3A-4BB8-A0A3-C23A8512E708}"/>
              </a:ext>
            </a:extLst>
          </xdr:cNvPr>
          <xdr:cNvGrpSpPr/>
        </xdr:nvGrpSpPr>
        <xdr:grpSpPr>
          <a:xfrm>
            <a:off x="6655734" y="135542431"/>
            <a:ext cx="215227" cy="220433"/>
            <a:chOff x="10263188" y="252188663"/>
            <a:chExt cx="214312" cy="214312"/>
          </a:xfrm>
        </xdr:grpSpPr>
        <xdr:sp macro="" textlink="">
          <xdr:nvSpPr>
            <xdr:cNvPr id="2828" name="Oval 2827">
              <a:extLst>
                <a:ext uri="{FF2B5EF4-FFF2-40B4-BE49-F238E27FC236}">
                  <a16:creationId xmlns:a16="http://schemas.microsoft.com/office/drawing/2014/main" id="{1506DCAE-3FED-CF95-94B2-61901C48649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29" name="Straight Connector 2828">
              <a:extLst>
                <a:ext uri="{FF2B5EF4-FFF2-40B4-BE49-F238E27FC236}">
                  <a16:creationId xmlns:a16="http://schemas.microsoft.com/office/drawing/2014/main" id="{0C480193-0452-A87E-3CAF-CAADC515021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30" name="Straight Connector 2829">
              <a:extLst>
                <a:ext uri="{FF2B5EF4-FFF2-40B4-BE49-F238E27FC236}">
                  <a16:creationId xmlns:a16="http://schemas.microsoft.com/office/drawing/2014/main" id="{05629DFC-BC3B-722E-5477-48D7F81839A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31" name="Group 2830">
            <a:extLst>
              <a:ext uri="{FF2B5EF4-FFF2-40B4-BE49-F238E27FC236}">
                <a16:creationId xmlns:a16="http://schemas.microsoft.com/office/drawing/2014/main" id="{898DC8B7-4CB1-4D02-BF13-60635DFA80D3}"/>
              </a:ext>
            </a:extLst>
          </xdr:cNvPr>
          <xdr:cNvGrpSpPr/>
        </xdr:nvGrpSpPr>
        <xdr:grpSpPr>
          <a:xfrm>
            <a:off x="6527426" y="134842624"/>
            <a:ext cx="215228" cy="220432"/>
            <a:chOff x="10263188" y="252188663"/>
            <a:chExt cx="214312" cy="214312"/>
          </a:xfrm>
        </xdr:grpSpPr>
        <xdr:sp macro="" textlink="">
          <xdr:nvSpPr>
            <xdr:cNvPr id="2832" name="Oval 2831">
              <a:extLst>
                <a:ext uri="{FF2B5EF4-FFF2-40B4-BE49-F238E27FC236}">
                  <a16:creationId xmlns:a16="http://schemas.microsoft.com/office/drawing/2014/main" id="{D21DA1F9-44A2-B075-9E54-FF129698F89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33" name="Straight Connector 2832">
              <a:extLst>
                <a:ext uri="{FF2B5EF4-FFF2-40B4-BE49-F238E27FC236}">
                  <a16:creationId xmlns:a16="http://schemas.microsoft.com/office/drawing/2014/main" id="{6E9FC3EB-12D9-F724-1303-CF8D514BBE6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34" name="Straight Connector 2833">
              <a:extLst>
                <a:ext uri="{FF2B5EF4-FFF2-40B4-BE49-F238E27FC236}">
                  <a16:creationId xmlns:a16="http://schemas.microsoft.com/office/drawing/2014/main" id="{6D15251D-E654-6949-EC19-59439E9DA45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932</xdr:row>
      <xdr:rowOff>138113</xdr:rowOff>
    </xdr:from>
    <xdr:to>
      <xdr:col>21</xdr:col>
      <xdr:colOff>119063</xdr:colOff>
      <xdr:row>935</xdr:row>
      <xdr:rowOff>0</xdr:rowOff>
    </xdr:to>
    <xdr:grpSp>
      <xdr:nvGrpSpPr>
        <xdr:cNvPr id="2964" name="Group 2963">
          <a:extLst>
            <a:ext uri="{FF2B5EF4-FFF2-40B4-BE49-F238E27FC236}">
              <a16:creationId xmlns:a16="http://schemas.microsoft.com/office/drawing/2014/main" id="{D21B43EB-6176-490F-9F69-7882D3F569C4}"/>
            </a:ext>
          </a:extLst>
        </xdr:cNvPr>
        <xdr:cNvGrpSpPr/>
      </xdr:nvGrpSpPr>
      <xdr:grpSpPr>
        <a:xfrm>
          <a:off x="3200400" y="139079288"/>
          <a:ext cx="319088" cy="290512"/>
          <a:chOff x="4819650" y="10625138"/>
          <a:chExt cx="319088" cy="290512"/>
        </a:xfrm>
      </xdr:grpSpPr>
      <xdr:sp macro="" textlink="">
        <xdr:nvSpPr>
          <xdr:cNvPr id="2965" name="Oval 2964">
            <a:extLst>
              <a:ext uri="{FF2B5EF4-FFF2-40B4-BE49-F238E27FC236}">
                <a16:creationId xmlns:a16="http://schemas.microsoft.com/office/drawing/2014/main" id="{92C93B29-AFF0-EC05-2B49-40E0529CD609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966" name="Straight Connector 2965">
            <a:extLst>
              <a:ext uri="{FF2B5EF4-FFF2-40B4-BE49-F238E27FC236}">
                <a16:creationId xmlns:a16="http://schemas.microsoft.com/office/drawing/2014/main" id="{F4D52846-3271-0680-704F-64B2CBD56561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67" name="Straight Connector 2966">
            <a:extLst>
              <a:ext uri="{FF2B5EF4-FFF2-40B4-BE49-F238E27FC236}">
                <a16:creationId xmlns:a16="http://schemas.microsoft.com/office/drawing/2014/main" id="{649B852A-D12B-4119-456B-A34D52D2C422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931</xdr:row>
      <xdr:rowOff>76201</xdr:rowOff>
    </xdr:from>
    <xdr:to>
      <xdr:col>7</xdr:col>
      <xdr:colOff>57150</xdr:colOff>
      <xdr:row>934</xdr:row>
      <xdr:rowOff>71438</xdr:rowOff>
    </xdr:to>
    <xdr:grpSp>
      <xdr:nvGrpSpPr>
        <xdr:cNvPr id="2968" name="Group 2967">
          <a:extLst>
            <a:ext uri="{FF2B5EF4-FFF2-40B4-BE49-F238E27FC236}">
              <a16:creationId xmlns:a16="http://schemas.microsoft.com/office/drawing/2014/main" id="{7881591C-5FAF-4692-8482-4B1665C4657A}"/>
            </a:ext>
          </a:extLst>
        </xdr:cNvPr>
        <xdr:cNvGrpSpPr/>
      </xdr:nvGrpSpPr>
      <xdr:grpSpPr>
        <a:xfrm>
          <a:off x="647700" y="138874501"/>
          <a:ext cx="542925" cy="423862"/>
          <a:chOff x="647700" y="9963151"/>
          <a:chExt cx="542925" cy="423862"/>
        </a:xfrm>
      </xdr:grpSpPr>
      <xdr:cxnSp macro="">
        <xdr:nvCxnSpPr>
          <xdr:cNvPr id="2969" name="Straight Connector 2968">
            <a:extLst>
              <a:ext uri="{FF2B5EF4-FFF2-40B4-BE49-F238E27FC236}">
                <a16:creationId xmlns:a16="http://schemas.microsoft.com/office/drawing/2014/main" id="{1639428C-E915-1CC5-155F-730FF14BA4A8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0" name="Straight Connector 2969">
            <a:extLst>
              <a:ext uri="{FF2B5EF4-FFF2-40B4-BE49-F238E27FC236}">
                <a16:creationId xmlns:a16="http://schemas.microsoft.com/office/drawing/2014/main" id="{0EA6EB44-C595-3430-877C-05D58943E12D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71" name="Arc 2970">
            <a:extLst>
              <a:ext uri="{FF2B5EF4-FFF2-40B4-BE49-F238E27FC236}">
                <a16:creationId xmlns:a16="http://schemas.microsoft.com/office/drawing/2014/main" id="{E68CBC29-E91D-6F28-1268-982E04E3F272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4</xdr:col>
      <xdr:colOff>71438</xdr:colOff>
      <xdr:row>935</xdr:row>
      <xdr:rowOff>52379</xdr:rowOff>
    </xdr:from>
    <xdr:to>
      <xdr:col>51</xdr:col>
      <xdr:colOff>76200</xdr:colOff>
      <xdr:row>999</xdr:row>
      <xdr:rowOff>90496</xdr:rowOff>
    </xdr:to>
    <xdr:grpSp>
      <xdr:nvGrpSpPr>
        <xdr:cNvPr id="3098" name="Group 3097">
          <a:extLst>
            <a:ext uri="{FF2B5EF4-FFF2-40B4-BE49-F238E27FC236}">
              <a16:creationId xmlns:a16="http://schemas.microsoft.com/office/drawing/2014/main" id="{3697525F-AEA7-0759-168C-2FC3B7695BF0}"/>
            </a:ext>
          </a:extLst>
        </xdr:cNvPr>
        <xdr:cNvGrpSpPr/>
      </xdr:nvGrpSpPr>
      <xdr:grpSpPr>
        <a:xfrm>
          <a:off x="719138" y="139422179"/>
          <a:ext cx="7615237" cy="9182117"/>
          <a:chOff x="731838" y="136551979"/>
          <a:chExt cx="7764462" cy="8978917"/>
        </a:xfrm>
      </xdr:grpSpPr>
      <xdr:sp macro="" textlink="">
        <xdr:nvSpPr>
          <xdr:cNvPr id="2972" name="Freeform: Shape 2971">
            <a:extLst>
              <a:ext uri="{FF2B5EF4-FFF2-40B4-BE49-F238E27FC236}">
                <a16:creationId xmlns:a16="http://schemas.microsoft.com/office/drawing/2014/main" id="{E6CEB84F-65A1-9DBC-BC54-1E50A7DA44EF}"/>
              </a:ext>
            </a:extLst>
          </xdr:cNvPr>
          <xdr:cNvSpPr/>
        </xdr:nvSpPr>
        <xdr:spPr>
          <a:xfrm>
            <a:off x="1675301" y="137324474"/>
            <a:ext cx="5875650" cy="7402655"/>
          </a:xfrm>
          <a:custGeom>
            <a:avLst/>
            <a:gdLst>
              <a:gd name="csX0" fmla="*/ 1748118 w 5591736"/>
              <a:gd name="csY0" fmla="*/ 0 h 7720853"/>
              <a:gd name="csX1" fmla="*/ 3496236 w 5591736"/>
              <a:gd name="csY1" fmla="*/ 0 h 7720853"/>
              <a:gd name="csX2" fmla="*/ 3496236 w 5591736"/>
              <a:gd name="csY2" fmla="*/ 1479176 h 7720853"/>
              <a:gd name="csX3" fmla="*/ 5591736 w 5591736"/>
              <a:gd name="csY3" fmla="*/ 1479176 h 7720853"/>
              <a:gd name="csX4" fmla="*/ 5591736 w 5591736"/>
              <a:gd name="csY4" fmla="*/ 4403912 h 7720853"/>
              <a:gd name="csX5" fmla="*/ 3496236 w 5591736"/>
              <a:gd name="csY5" fmla="*/ 4403912 h 7720853"/>
              <a:gd name="csX6" fmla="*/ 3496236 w 5591736"/>
              <a:gd name="csY6" fmla="*/ 5883088 h 7720853"/>
              <a:gd name="csX7" fmla="*/ 2442883 w 5591736"/>
              <a:gd name="csY7" fmla="*/ 5883088 h 7720853"/>
              <a:gd name="csX8" fmla="*/ 2442883 w 5591736"/>
              <a:gd name="csY8" fmla="*/ 7720853 h 7720853"/>
              <a:gd name="csX9" fmla="*/ 0 w 5591736"/>
              <a:gd name="csY9" fmla="*/ 7720853 h 7720853"/>
              <a:gd name="csX10" fmla="*/ 0 w 5591736"/>
              <a:gd name="csY10" fmla="*/ 1490382 h 7720853"/>
              <a:gd name="csX11" fmla="*/ 1748118 w 5591736"/>
              <a:gd name="csY11" fmla="*/ 1490382 h 7720853"/>
              <a:gd name="csX12" fmla="*/ 1748118 w 5591736"/>
              <a:gd name="csY12" fmla="*/ 0 h 772085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</a:cxnLst>
            <a:rect l="l" t="t" r="r" b="b"/>
            <a:pathLst>
              <a:path w="5591736" h="7720853">
                <a:moveTo>
                  <a:pt x="1748118" y="0"/>
                </a:moveTo>
                <a:lnTo>
                  <a:pt x="3496236" y="0"/>
                </a:lnTo>
                <a:lnTo>
                  <a:pt x="3496236" y="1479176"/>
                </a:lnTo>
                <a:lnTo>
                  <a:pt x="5591736" y="1479176"/>
                </a:lnTo>
                <a:lnTo>
                  <a:pt x="5591736" y="4403912"/>
                </a:lnTo>
                <a:lnTo>
                  <a:pt x="3496236" y="4403912"/>
                </a:lnTo>
                <a:lnTo>
                  <a:pt x="3496236" y="5883088"/>
                </a:lnTo>
                <a:lnTo>
                  <a:pt x="2442883" y="5883088"/>
                </a:lnTo>
                <a:lnTo>
                  <a:pt x="2442883" y="7720853"/>
                </a:lnTo>
                <a:lnTo>
                  <a:pt x="0" y="7720853"/>
                </a:lnTo>
                <a:lnTo>
                  <a:pt x="0" y="1490382"/>
                </a:lnTo>
                <a:lnTo>
                  <a:pt x="1748118" y="1490382"/>
                </a:lnTo>
                <a:cubicBezTo>
                  <a:pt x="1751853" y="989853"/>
                  <a:pt x="1755589" y="489323"/>
                  <a:pt x="1748118" y="0"/>
                </a:cubicBez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753" name="Picture 2752">
            <a:extLst>
              <a:ext uri="{FF2B5EF4-FFF2-40B4-BE49-F238E27FC236}">
                <a16:creationId xmlns:a16="http://schemas.microsoft.com/office/drawing/2014/main" id="{F729E3A2-C3F0-472F-7614-0FFD5310CF6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910" t="21582" r="45219" b="26619"/>
          <a:stretch>
            <a:fillRect/>
          </a:stretch>
        </xdr:blipFill>
        <xdr:spPr bwMode="auto">
          <a:xfrm rot="16200000">
            <a:off x="765798" y="137947699"/>
            <a:ext cx="7691959" cy="61673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836" name="Straight Connector 2835">
            <a:extLst>
              <a:ext uri="{FF2B5EF4-FFF2-40B4-BE49-F238E27FC236}">
                <a16:creationId xmlns:a16="http://schemas.microsoft.com/office/drawing/2014/main" id="{596B77C8-2613-613E-CCE9-606AB944032B}"/>
              </a:ext>
            </a:extLst>
          </xdr:cNvPr>
          <xdr:cNvCxnSpPr/>
        </xdr:nvCxnSpPr>
        <xdr:spPr>
          <a:xfrm flipV="1">
            <a:off x="1658321" y="136831334"/>
            <a:ext cx="0" cy="18655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1" name="Straight Connector 2840">
            <a:extLst>
              <a:ext uri="{FF2B5EF4-FFF2-40B4-BE49-F238E27FC236}">
                <a16:creationId xmlns:a16="http://schemas.microsoft.com/office/drawing/2014/main" id="{91A12E2D-B052-9DA1-50C6-D11EDD786A18}"/>
              </a:ext>
            </a:extLst>
          </xdr:cNvPr>
          <xdr:cNvCxnSpPr/>
        </xdr:nvCxnSpPr>
        <xdr:spPr>
          <a:xfrm>
            <a:off x="1571098" y="136919468"/>
            <a:ext cx="60309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3" name="Straight Connector 2842">
            <a:extLst>
              <a:ext uri="{FF2B5EF4-FFF2-40B4-BE49-F238E27FC236}">
                <a16:creationId xmlns:a16="http://schemas.microsoft.com/office/drawing/2014/main" id="{BFAA0B42-E744-A393-E740-AC5782ACF835}"/>
              </a:ext>
            </a:extLst>
          </xdr:cNvPr>
          <xdr:cNvCxnSpPr/>
        </xdr:nvCxnSpPr>
        <xdr:spPr>
          <a:xfrm flipH="1">
            <a:off x="1607750" y="136891100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5" name="Straight Connector 2844">
            <a:extLst>
              <a:ext uri="{FF2B5EF4-FFF2-40B4-BE49-F238E27FC236}">
                <a16:creationId xmlns:a16="http://schemas.microsoft.com/office/drawing/2014/main" id="{ACFCC2AC-15B2-450B-9F10-DDED2DB4088E}"/>
              </a:ext>
            </a:extLst>
          </xdr:cNvPr>
          <xdr:cNvCxnSpPr/>
        </xdr:nvCxnSpPr>
        <xdr:spPr>
          <a:xfrm flipV="1">
            <a:off x="3492788" y="136551981"/>
            <a:ext cx="0" cy="74319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6" name="Straight Connector 2845">
            <a:extLst>
              <a:ext uri="{FF2B5EF4-FFF2-40B4-BE49-F238E27FC236}">
                <a16:creationId xmlns:a16="http://schemas.microsoft.com/office/drawing/2014/main" id="{F4C885E3-D4E4-4A49-A391-3D27AA0FF862}"/>
              </a:ext>
            </a:extLst>
          </xdr:cNvPr>
          <xdr:cNvCxnSpPr/>
        </xdr:nvCxnSpPr>
        <xdr:spPr>
          <a:xfrm flipH="1">
            <a:off x="3442217" y="136611747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9" name="Straight Connector 2848">
            <a:extLst>
              <a:ext uri="{FF2B5EF4-FFF2-40B4-BE49-F238E27FC236}">
                <a16:creationId xmlns:a16="http://schemas.microsoft.com/office/drawing/2014/main" id="{88945B90-0474-0856-B39C-0940AAD52D5C}"/>
              </a:ext>
            </a:extLst>
          </xdr:cNvPr>
          <xdr:cNvCxnSpPr/>
        </xdr:nvCxnSpPr>
        <xdr:spPr>
          <a:xfrm>
            <a:off x="3405568" y="136640123"/>
            <a:ext cx="198582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0" name="Straight Connector 2849">
            <a:extLst>
              <a:ext uri="{FF2B5EF4-FFF2-40B4-BE49-F238E27FC236}">
                <a16:creationId xmlns:a16="http://schemas.microsoft.com/office/drawing/2014/main" id="{74387892-01E8-418B-811B-48EA36106C62}"/>
              </a:ext>
            </a:extLst>
          </xdr:cNvPr>
          <xdr:cNvCxnSpPr/>
        </xdr:nvCxnSpPr>
        <xdr:spPr>
          <a:xfrm flipH="1">
            <a:off x="3446795" y="136886118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1" name="Straight Connector 2850">
            <a:extLst>
              <a:ext uri="{FF2B5EF4-FFF2-40B4-BE49-F238E27FC236}">
                <a16:creationId xmlns:a16="http://schemas.microsoft.com/office/drawing/2014/main" id="{17B60860-6DF0-4D11-8397-B3387A740806}"/>
              </a:ext>
            </a:extLst>
          </xdr:cNvPr>
          <xdr:cNvCxnSpPr/>
        </xdr:nvCxnSpPr>
        <xdr:spPr>
          <a:xfrm flipV="1">
            <a:off x="5327256" y="136551979"/>
            <a:ext cx="0" cy="74319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2" name="Straight Connector 2851">
            <a:extLst>
              <a:ext uri="{FF2B5EF4-FFF2-40B4-BE49-F238E27FC236}">
                <a16:creationId xmlns:a16="http://schemas.microsoft.com/office/drawing/2014/main" id="{6134AAE6-41A2-4834-8660-6F12AEEA186B}"/>
              </a:ext>
            </a:extLst>
          </xdr:cNvPr>
          <xdr:cNvCxnSpPr/>
        </xdr:nvCxnSpPr>
        <xdr:spPr>
          <a:xfrm flipH="1">
            <a:off x="5286027" y="136611745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3" name="Straight Connector 2852">
            <a:extLst>
              <a:ext uri="{FF2B5EF4-FFF2-40B4-BE49-F238E27FC236}">
                <a16:creationId xmlns:a16="http://schemas.microsoft.com/office/drawing/2014/main" id="{99995FF8-DADC-4D5D-8BF6-8371238F9F6E}"/>
              </a:ext>
            </a:extLst>
          </xdr:cNvPr>
          <xdr:cNvCxnSpPr/>
        </xdr:nvCxnSpPr>
        <xdr:spPr>
          <a:xfrm flipH="1">
            <a:off x="5290605" y="136886116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6" name="Straight Connector 2855">
            <a:extLst>
              <a:ext uri="{FF2B5EF4-FFF2-40B4-BE49-F238E27FC236}">
                <a16:creationId xmlns:a16="http://schemas.microsoft.com/office/drawing/2014/main" id="{FA3AC80F-6CD0-4A4C-9137-1262A0D15607}"/>
              </a:ext>
            </a:extLst>
          </xdr:cNvPr>
          <xdr:cNvCxnSpPr/>
        </xdr:nvCxnSpPr>
        <xdr:spPr>
          <a:xfrm flipV="1">
            <a:off x="7523999" y="136826343"/>
            <a:ext cx="0" cy="187552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7" name="Straight Connector 2856">
            <a:extLst>
              <a:ext uri="{FF2B5EF4-FFF2-40B4-BE49-F238E27FC236}">
                <a16:creationId xmlns:a16="http://schemas.microsoft.com/office/drawing/2014/main" id="{F82D91FE-D9DB-43E0-A13D-0521FCA72135}"/>
              </a:ext>
            </a:extLst>
          </xdr:cNvPr>
          <xdr:cNvCxnSpPr/>
        </xdr:nvCxnSpPr>
        <xdr:spPr>
          <a:xfrm flipH="1">
            <a:off x="7487352" y="136886110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1" name="Straight Connector 2860">
            <a:extLst>
              <a:ext uri="{FF2B5EF4-FFF2-40B4-BE49-F238E27FC236}">
                <a16:creationId xmlns:a16="http://schemas.microsoft.com/office/drawing/2014/main" id="{8F8CF3F4-CF4F-B098-F5A8-F55685C9B654}"/>
              </a:ext>
            </a:extLst>
          </xdr:cNvPr>
          <xdr:cNvCxnSpPr/>
        </xdr:nvCxnSpPr>
        <xdr:spPr>
          <a:xfrm>
            <a:off x="1731624" y="137338489"/>
            <a:ext cx="170143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4" name="Straight Connector 2863">
            <a:extLst>
              <a:ext uri="{FF2B5EF4-FFF2-40B4-BE49-F238E27FC236}">
                <a16:creationId xmlns:a16="http://schemas.microsoft.com/office/drawing/2014/main" id="{D84B3A48-690F-6CBB-BA67-A7F0E69A846B}"/>
              </a:ext>
            </a:extLst>
          </xdr:cNvPr>
          <xdr:cNvCxnSpPr/>
        </xdr:nvCxnSpPr>
        <xdr:spPr>
          <a:xfrm>
            <a:off x="1075789" y="137338486"/>
            <a:ext cx="4861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6" name="Straight Connector 2865">
            <a:extLst>
              <a:ext uri="{FF2B5EF4-FFF2-40B4-BE49-F238E27FC236}">
                <a16:creationId xmlns:a16="http://schemas.microsoft.com/office/drawing/2014/main" id="{62E1A83B-D78A-D7AC-A1AB-7B524223FF13}"/>
              </a:ext>
            </a:extLst>
          </xdr:cNvPr>
          <xdr:cNvCxnSpPr/>
        </xdr:nvCxnSpPr>
        <xdr:spPr>
          <a:xfrm>
            <a:off x="1158432" y="137260313"/>
            <a:ext cx="0" cy="754232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8" name="Straight Connector 2867">
            <a:extLst>
              <a:ext uri="{FF2B5EF4-FFF2-40B4-BE49-F238E27FC236}">
                <a16:creationId xmlns:a16="http://schemas.microsoft.com/office/drawing/2014/main" id="{276CA2C3-40E3-4A51-95CC-0F352EAE8F46}"/>
              </a:ext>
            </a:extLst>
          </xdr:cNvPr>
          <xdr:cNvCxnSpPr/>
        </xdr:nvCxnSpPr>
        <xdr:spPr>
          <a:xfrm flipH="1">
            <a:off x="1112438" y="137305138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9" name="Straight Connector 2868">
            <a:extLst>
              <a:ext uri="{FF2B5EF4-FFF2-40B4-BE49-F238E27FC236}">
                <a16:creationId xmlns:a16="http://schemas.microsoft.com/office/drawing/2014/main" id="{86A857CE-2A0C-49DD-B6DB-D18DECF13BA2}"/>
              </a:ext>
            </a:extLst>
          </xdr:cNvPr>
          <xdr:cNvCxnSpPr/>
        </xdr:nvCxnSpPr>
        <xdr:spPr>
          <a:xfrm>
            <a:off x="731838" y="138741928"/>
            <a:ext cx="88049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0" name="Straight Connector 2869">
            <a:extLst>
              <a:ext uri="{FF2B5EF4-FFF2-40B4-BE49-F238E27FC236}">
                <a16:creationId xmlns:a16="http://schemas.microsoft.com/office/drawing/2014/main" id="{3244461D-5775-4573-A65E-3A18F540F29B}"/>
              </a:ext>
            </a:extLst>
          </xdr:cNvPr>
          <xdr:cNvCxnSpPr/>
        </xdr:nvCxnSpPr>
        <xdr:spPr>
          <a:xfrm flipH="1">
            <a:off x="1112428" y="138711826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5" name="Straight Connector 2874">
            <a:extLst>
              <a:ext uri="{FF2B5EF4-FFF2-40B4-BE49-F238E27FC236}">
                <a16:creationId xmlns:a16="http://schemas.microsoft.com/office/drawing/2014/main" id="{F503BFA3-86E5-9CE3-EE98-53F02404469D}"/>
              </a:ext>
            </a:extLst>
          </xdr:cNvPr>
          <xdr:cNvCxnSpPr/>
        </xdr:nvCxnSpPr>
        <xdr:spPr>
          <a:xfrm>
            <a:off x="828223" y="138676963"/>
            <a:ext cx="0" cy="61206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6" name="Straight Connector 2875">
            <a:extLst>
              <a:ext uri="{FF2B5EF4-FFF2-40B4-BE49-F238E27FC236}">
                <a16:creationId xmlns:a16="http://schemas.microsoft.com/office/drawing/2014/main" id="{0974AAD0-4E30-4683-B5A5-5337A3CB9A40}"/>
              </a:ext>
            </a:extLst>
          </xdr:cNvPr>
          <xdr:cNvCxnSpPr/>
        </xdr:nvCxnSpPr>
        <xdr:spPr>
          <a:xfrm flipH="1">
            <a:off x="782220" y="138711828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7" name="Straight Connector 2876">
            <a:extLst>
              <a:ext uri="{FF2B5EF4-FFF2-40B4-BE49-F238E27FC236}">
                <a16:creationId xmlns:a16="http://schemas.microsoft.com/office/drawing/2014/main" id="{3B69056B-CD4F-47FB-9791-FC671BC484FD}"/>
              </a:ext>
            </a:extLst>
          </xdr:cNvPr>
          <xdr:cNvCxnSpPr/>
        </xdr:nvCxnSpPr>
        <xdr:spPr>
          <a:xfrm>
            <a:off x="1062039" y="140502664"/>
            <a:ext cx="5319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8" name="Straight Connector 2877">
            <a:extLst>
              <a:ext uri="{FF2B5EF4-FFF2-40B4-BE49-F238E27FC236}">
                <a16:creationId xmlns:a16="http://schemas.microsoft.com/office/drawing/2014/main" id="{B797E98C-CF4B-4B27-B142-E670159F0308}"/>
              </a:ext>
            </a:extLst>
          </xdr:cNvPr>
          <xdr:cNvCxnSpPr/>
        </xdr:nvCxnSpPr>
        <xdr:spPr>
          <a:xfrm flipH="1">
            <a:off x="1112421" y="140462823"/>
            <a:ext cx="82642" cy="796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69" name="Straight Connector 2168">
            <a:extLst>
              <a:ext uri="{FF2B5EF4-FFF2-40B4-BE49-F238E27FC236}">
                <a16:creationId xmlns:a16="http://schemas.microsoft.com/office/drawing/2014/main" id="{F9F9A11F-8057-4B94-934A-EE8993FF47E1}"/>
              </a:ext>
            </a:extLst>
          </xdr:cNvPr>
          <xdr:cNvCxnSpPr/>
        </xdr:nvCxnSpPr>
        <xdr:spPr>
          <a:xfrm>
            <a:off x="1704136" y="140502665"/>
            <a:ext cx="167394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02" name="Straight Connector 2201">
            <a:extLst>
              <a:ext uri="{FF2B5EF4-FFF2-40B4-BE49-F238E27FC236}">
                <a16:creationId xmlns:a16="http://schemas.microsoft.com/office/drawing/2014/main" id="{78A8DECC-A228-4211-8515-9AE3C0DB84DB}"/>
              </a:ext>
            </a:extLst>
          </xdr:cNvPr>
          <xdr:cNvCxnSpPr/>
        </xdr:nvCxnSpPr>
        <xdr:spPr>
          <a:xfrm>
            <a:off x="1062034" y="141210986"/>
            <a:ext cx="5319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6" name="Straight Connector 2375">
            <a:extLst>
              <a:ext uri="{FF2B5EF4-FFF2-40B4-BE49-F238E27FC236}">
                <a16:creationId xmlns:a16="http://schemas.microsoft.com/office/drawing/2014/main" id="{739666E8-070A-43D8-BA9E-CF50D8A8D22C}"/>
              </a:ext>
            </a:extLst>
          </xdr:cNvPr>
          <xdr:cNvCxnSpPr/>
        </xdr:nvCxnSpPr>
        <xdr:spPr>
          <a:xfrm flipH="1">
            <a:off x="1112417" y="141171146"/>
            <a:ext cx="82642" cy="796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7" name="Straight Connector 2376">
            <a:extLst>
              <a:ext uri="{FF2B5EF4-FFF2-40B4-BE49-F238E27FC236}">
                <a16:creationId xmlns:a16="http://schemas.microsoft.com/office/drawing/2014/main" id="{5DACCB4C-3096-4D1B-A66E-BB450AC31FEC}"/>
              </a:ext>
            </a:extLst>
          </xdr:cNvPr>
          <xdr:cNvCxnSpPr/>
        </xdr:nvCxnSpPr>
        <xdr:spPr>
          <a:xfrm>
            <a:off x="1704131" y="141210987"/>
            <a:ext cx="1673945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8" name="Straight Connector 2377">
            <a:extLst>
              <a:ext uri="{FF2B5EF4-FFF2-40B4-BE49-F238E27FC236}">
                <a16:creationId xmlns:a16="http://schemas.microsoft.com/office/drawing/2014/main" id="{581414B3-C174-44F7-89BB-FE7FDF7EC19A}"/>
              </a:ext>
            </a:extLst>
          </xdr:cNvPr>
          <xdr:cNvCxnSpPr/>
        </xdr:nvCxnSpPr>
        <xdr:spPr>
          <a:xfrm>
            <a:off x="1062032" y="141729833"/>
            <a:ext cx="5319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84" name="Straight Connector 2383">
            <a:extLst>
              <a:ext uri="{FF2B5EF4-FFF2-40B4-BE49-F238E27FC236}">
                <a16:creationId xmlns:a16="http://schemas.microsoft.com/office/drawing/2014/main" id="{E4B15E34-A29E-4EF1-9BFD-7C4DC67464F8}"/>
              </a:ext>
            </a:extLst>
          </xdr:cNvPr>
          <xdr:cNvCxnSpPr/>
        </xdr:nvCxnSpPr>
        <xdr:spPr>
          <a:xfrm flipH="1">
            <a:off x="1112415" y="141689993"/>
            <a:ext cx="82642" cy="796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4" name="Straight Connector 2393">
            <a:extLst>
              <a:ext uri="{FF2B5EF4-FFF2-40B4-BE49-F238E27FC236}">
                <a16:creationId xmlns:a16="http://schemas.microsoft.com/office/drawing/2014/main" id="{B115CD46-5A2F-408D-A742-AF221EF6D533}"/>
              </a:ext>
            </a:extLst>
          </xdr:cNvPr>
          <xdr:cNvCxnSpPr/>
        </xdr:nvCxnSpPr>
        <xdr:spPr>
          <a:xfrm>
            <a:off x="1704129" y="141729835"/>
            <a:ext cx="118322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4" name="Straight Connector 2413">
            <a:extLst>
              <a:ext uri="{FF2B5EF4-FFF2-40B4-BE49-F238E27FC236}">
                <a16:creationId xmlns:a16="http://schemas.microsoft.com/office/drawing/2014/main" id="{BF78AF84-52D5-49BF-9540-ED7ECC6A467B}"/>
              </a:ext>
            </a:extLst>
          </xdr:cNvPr>
          <xdr:cNvCxnSpPr/>
        </xdr:nvCxnSpPr>
        <xdr:spPr>
          <a:xfrm>
            <a:off x="1062025" y="143485814"/>
            <a:ext cx="53196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15" name="Straight Connector 2414">
            <a:extLst>
              <a:ext uri="{FF2B5EF4-FFF2-40B4-BE49-F238E27FC236}">
                <a16:creationId xmlns:a16="http://schemas.microsoft.com/office/drawing/2014/main" id="{96CE38E8-0BF0-4714-8AC4-4B7D51122C14}"/>
              </a:ext>
            </a:extLst>
          </xdr:cNvPr>
          <xdr:cNvCxnSpPr/>
        </xdr:nvCxnSpPr>
        <xdr:spPr>
          <a:xfrm flipH="1">
            <a:off x="1112408" y="143455715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1" name="Straight Connector 2420">
            <a:extLst>
              <a:ext uri="{FF2B5EF4-FFF2-40B4-BE49-F238E27FC236}">
                <a16:creationId xmlns:a16="http://schemas.microsoft.com/office/drawing/2014/main" id="{AA6969F0-22D5-4958-B4E6-6AF8DB2B10D4}"/>
              </a:ext>
            </a:extLst>
          </xdr:cNvPr>
          <xdr:cNvCxnSpPr/>
        </xdr:nvCxnSpPr>
        <xdr:spPr>
          <a:xfrm>
            <a:off x="1704122" y="143485815"/>
            <a:ext cx="1183222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82" name="Straight Connector 2481">
            <a:extLst>
              <a:ext uri="{FF2B5EF4-FFF2-40B4-BE49-F238E27FC236}">
                <a16:creationId xmlns:a16="http://schemas.microsoft.com/office/drawing/2014/main" id="{874623E3-6AB0-434C-947D-8B2BD725DEC1}"/>
              </a:ext>
            </a:extLst>
          </xdr:cNvPr>
          <xdr:cNvCxnSpPr/>
        </xdr:nvCxnSpPr>
        <xdr:spPr>
          <a:xfrm>
            <a:off x="741000" y="144717748"/>
            <a:ext cx="83924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83" name="Straight Connector 2482">
            <a:extLst>
              <a:ext uri="{FF2B5EF4-FFF2-40B4-BE49-F238E27FC236}">
                <a16:creationId xmlns:a16="http://schemas.microsoft.com/office/drawing/2014/main" id="{52FF2881-E901-40C4-9532-AACADEF9CEBE}"/>
              </a:ext>
            </a:extLst>
          </xdr:cNvPr>
          <xdr:cNvCxnSpPr/>
        </xdr:nvCxnSpPr>
        <xdr:spPr>
          <a:xfrm flipH="1">
            <a:off x="1112402" y="144682888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25" name="Straight Connector 2524">
            <a:extLst>
              <a:ext uri="{FF2B5EF4-FFF2-40B4-BE49-F238E27FC236}">
                <a16:creationId xmlns:a16="http://schemas.microsoft.com/office/drawing/2014/main" id="{05738AF6-66AA-4696-B6A6-EDED32BB2BAF}"/>
              </a:ext>
            </a:extLst>
          </xdr:cNvPr>
          <xdr:cNvCxnSpPr/>
        </xdr:nvCxnSpPr>
        <xdr:spPr>
          <a:xfrm flipH="1">
            <a:off x="782231" y="144677908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38" name="Straight Connector 2537">
            <a:extLst>
              <a:ext uri="{FF2B5EF4-FFF2-40B4-BE49-F238E27FC236}">
                <a16:creationId xmlns:a16="http://schemas.microsoft.com/office/drawing/2014/main" id="{E7A68A4B-6605-359A-9679-FDDCE4416E3E}"/>
              </a:ext>
            </a:extLst>
          </xdr:cNvPr>
          <xdr:cNvCxnSpPr/>
        </xdr:nvCxnSpPr>
        <xdr:spPr>
          <a:xfrm>
            <a:off x="1658325" y="144767783"/>
            <a:ext cx="0" cy="7631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49" name="Straight Connector 2548">
            <a:extLst>
              <a:ext uri="{FF2B5EF4-FFF2-40B4-BE49-F238E27FC236}">
                <a16:creationId xmlns:a16="http://schemas.microsoft.com/office/drawing/2014/main" id="{A7D72C66-CE90-ADD1-52AC-64B2870F6098}"/>
              </a:ext>
            </a:extLst>
          </xdr:cNvPr>
          <xdr:cNvCxnSpPr/>
        </xdr:nvCxnSpPr>
        <xdr:spPr>
          <a:xfrm>
            <a:off x="1571100" y="145163336"/>
            <a:ext cx="60447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8" name="Straight Connector 2557">
            <a:extLst>
              <a:ext uri="{FF2B5EF4-FFF2-40B4-BE49-F238E27FC236}">
                <a16:creationId xmlns:a16="http://schemas.microsoft.com/office/drawing/2014/main" id="{93E036D5-398A-31B8-BE47-43DE15A3CF5F}"/>
              </a:ext>
            </a:extLst>
          </xdr:cNvPr>
          <xdr:cNvCxnSpPr/>
        </xdr:nvCxnSpPr>
        <xdr:spPr>
          <a:xfrm>
            <a:off x="1566519" y="145442680"/>
            <a:ext cx="27334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3" name="Straight Connector 2562">
            <a:extLst>
              <a:ext uri="{FF2B5EF4-FFF2-40B4-BE49-F238E27FC236}">
                <a16:creationId xmlns:a16="http://schemas.microsoft.com/office/drawing/2014/main" id="{5F07574B-6AF8-49A7-BFB2-6EC2AC97AB14}"/>
              </a:ext>
            </a:extLst>
          </xdr:cNvPr>
          <xdr:cNvCxnSpPr/>
        </xdr:nvCxnSpPr>
        <xdr:spPr>
          <a:xfrm flipH="1">
            <a:off x="1612296" y="145406154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4" name="Straight Connector 2563">
            <a:extLst>
              <a:ext uri="{FF2B5EF4-FFF2-40B4-BE49-F238E27FC236}">
                <a16:creationId xmlns:a16="http://schemas.microsoft.com/office/drawing/2014/main" id="{5F1414BF-B83D-49B1-BCC6-5D39AA700183}"/>
              </a:ext>
            </a:extLst>
          </xdr:cNvPr>
          <xdr:cNvCxnSpPr/>
        </xdr:nvCxnSpPr>
        <xdr:spPr>
          <a:xfrm flipH="1">
            <a:off x="1612294" y="145126811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1" name="Straight Connector 2570">
            <a:extLst>
              <a:ext uri="{FF2B5EF4-FFF2-40B4-BE49-F238E27FC236}">
                <a16:creationId xmlns:a16="http://schemas.microsoft.com/office/drawing/2014/main" id="{6584E7FD-2E72-474A-9C14-EF987ED3B251}"/>
              </a:ext>
            </a:extLst>
          </xdr:cNvPr>
          <xdr:cNvCxnSpPr/>
        </xdr:nvCxnSpPr>
        <xdr:spPr>
          <a:xfrm>
            <a:off x="4221926" y="144767791"/>
            <a:ext cx="0" cy="7631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5" name="Straight Connector 2574">
            <a:extLst>
              <a:ext uri="{FF2B5EF4-FFF2-40B4-BE49-F238E27FC236}">
                <a16:creationId xmlns:a16="http://schemas.microsoft.com/office/drawing/2014/main" id="{D2741932-05E4-4AC2-8C78-083E9B34D5AA}"/>
              </a:ext>
            </a:extLst>
          </xdr:cNvPr>
          <xdr:cNvCxnSpPr/>
        </xdr:nvCxnSpPr>
        <xdr:spPr>
          <a:xfrm flipH="1">
            <a:off x="4185240" y="145406162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6" name="Straight Connector 2575">
            <a:extLst>
              <a:ext uri="{FF2B5EF4-FFF2-40B4-BE49-F238E27FC236}">
                <a16:creationId xmlns:a16="http://schemas.microsoft.com/office/drawing/2014/main" id="{CC41AF9D-0310-4D19-8A1E-804A72E71604}"/>
              </a:ext>
            </a:extLst>
          </xdr:cNvPr>
          <xdr:cNvCxnSpPr/>
        </xdr:nvCxnSpPr>
        <xdr:spPr>
          <a:xfrm flipH="1">
            <a:off x="4185238" y="145126819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8" name="Straight Connector 2577">
            <a:extLst>
              <a:ext uri="{FF2B5EF4-FFF2-40B4-BE49-F238E27FC236}">
                <a16:creationId xmlns:a16="http://schemas.microsoft.com/office/drawing/2014/main" id="{E1E40B35-D16E-4F36-8A7D-3BECB6EFA654}"/>
              </a:ext>
            </a:extLst>
          </xdr:cNvPr>
          <xdr:cNvCxnSpPr/>
        </xdr:nvCxnSpPr>
        <xdr:spPr>
          <a:xfrm>
            <a:off x="5327261" y="143006817"/>
            <a:ext cx="0" cy="22447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9" name="Straight Connector 2578">
            <a:extLst>
              <a:ext uri="{FF2B5EF4-FFF2-40B4-BE49-F238E27FC236}">
                <a16:creationId xmlns:a16="http://schemas.microsoft.com/office/drawing/2014/main" id="{79FC0FBA-0CC9-4C9D-8741-339A05C74974}"/>
              </a:ext>
            </a:extLst>
          </xdr:cNvPr>
          <xdr:cNvCxnSpPr/>
        </xdr:nvCxnSpPr>
        <xdr:spPr>
          <a:xfrm flipH="1">
            <a:off x="5290575" y="145126833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7" name="Straight Connector 2616">
            <a:extLst>
              <a:ext uri="{FF2B5EF4-FFF2-40B4-BE49-F238E27FC236}">
                <a16:creationId xmlns:a16="http://schemas.microsoft.com/office/drawing/2014/main" id="{D6202A4A-9610-4E4F-A0B0-98748EA3B556}"/>
              </a:ext>
            </a:extLst>
          </xdr:cNvPr>
          <xdr:cNvCxnSpPr/>
        </xdr:nvCxnSpPr>
        <xdr:spPr>
          <a:xfrm>
            <a:off x="7524003" y="141605109"/>
            <a:ext cx="0" cy="364647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8" name="Straight Connector 2617">
            <a:extLst>
              <a:ext uri="{FF2B5EF4-FFF2-40B4-BE49-F238E27FC236}">
                <a16:creationId xmlns:a16="http://schemas.microsoft.com/office/drawing/2014/main" id="{78F8E888-D7F3-4943-BCFA-16237A55EFE5}"/>
              </a:ext>
            </a:extLst>
          </xdr:cNvPr>
          <xdr:cNvCxnSpPr/>
        </xdr:nvCxnSpPr>
        <xdr:spPr>
          <a:xfrm flipH="1">
            <a:off x="7487317" y="145126849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5" name="Straight Connector 2624">
            <a:extLst>
              <a:ext uri="{FF2B5EF4-FFF2-40B4-BE49-F238E27FC236}">
                <a16:creationId xmlns:a16="http://schemas.microsoft.com/office/drawing/2014/main" id="{5615357C-08FD-FB06-D725-0A3917964D89}"/>
              </a:ext>
            </a:extLst>
          </xdr:cNvPr>
          <xdr:cNvCxnSpPr/>
        </xdr:nvCxnSpPr>
        <xdr:spPr>
          <a:xfrm>
            <a:off x="4295410" y="144722734"/>
            <a:ext cx="9446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8" name="Straight Connector 2627">
            <a:extLst>
              <a:ext uri="{FF2B5EF4-FFF2-40B4-BE49-F238E27FC236}">
                <a16:creationId xmlns:a16="http://schemas.microsoft.com/office/drawing/2014/main" id="{C94E9B47-B20C-DB1A-A0D3-FD30EB8866A0}"/>
              </a:ext>
            </a:extLst>
          </xdr:cNvPr>
          <xdr:cNvCxnSpPr/>
        </xdr:nvCxnSpPr>
        <xdr:spPr>
          <a:xfrm>
            <a:off x="5395986" y="144722733"/>
            <a:ext cx="203639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2" name="Straight Connector 2651">
            <a:extLst>
              <a:ext uri="{FF2B5EF4-FFF2-40B4-BE49-F238E27FC236}">
                <a16:creationId xmlns:a16="http://schemas.microsoft.com/office/drawing/2014/main" id="{05B64EBC-5132-388F-B024-65CFDC2573A4}"/>
              </a:ext>
            </a:extLst>
          </xdr:cNvPr>
          <xdr:cNvCxnSpPr/>
        </xdr:nvCxnSpPr>
        <xdr:spPr>
          <a:xfrm>
            <a:off x="5377658" y="142957012"/>
            <a:ext cx="208678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8" name="Straight Connector 2657">
            <a:extLst>
              <a:ext uri="{FF2B5EF4-FFF2-40B4-BE49-F238E27FC236}">
                <a16:creationId xmlns:a16="http://schemas.microsoft.com/office/drawing/2014/main" id="{FE2882C3-AA67-C90A-D57B-E9B336E7FC45}"/>
              </a:ext>
            </a:extLst>
          </xdr:cNvPr>
          <xdr:cNvCxnSpPr/>
        </xdr:nvCxnSpPr>
        <xdr:spPr>
          <a:xfrm>
            <a:off x="7574405" y="141550324"/>
            <a:ext cx="92189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0" name="Straight Connector 2659">
            <a:extLst>
              <a:ext uri="{FF2B5EF4-FFF2-40B4-BE49-F238E27FC236}">
                <a16:creationId xmlns:a16="http://schemas.microsoft.com/office/drawing/2014/main" id="{600D0E0D-6679-B786-3389-051B75D38DE4}"/>
              </a:ext>
            </a:extLst>
          </xdr:cNvPr>
          <xdr:cNvCxnSpPr/>
        </xdr:nvCxnSpPr>
        <xdr:spPr>
          <a:xfrm>
            <a:off x="5377655" y="137338488"/>
            <a:ext cx="20408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3" name="Straight Connector 2662">
            <a:extLst>
              <a:ext uri="{FF2B5EF4-FFF2-40B4-BE49-F238E27FC236}">
                <a16:creationId xmlns:a16="http://schemas.microsoft.com/office/drawing/2014/main" id="{B65CA411-FA4E-BAE4-5FCA-36FEA85DB001}"/>
              </a:ext>
            </a:extLst>
          </xdr:cNvPr>
          <xdr:cNvCxnSpPr/>
        </xdr:nvCxnSpPr>
        <xdr:spPr>
          <a:xfrm>
            <a:off x="7620392" y="137338555"/>
            <a:ext cx="54112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5" name="Straight Connector 2664">
            <a:extLst>
              <a:ext uri="{FF2B5EF4-FFF2-40B4-BE49-F238E27FC236}">
                <a16:creationId xmlns:a16="http://schemas.microsoft.com/office/drawing/2014/main" id="{23582924-9E08-57AB-E4D2-8BFC41636AD9}"/>
              </a:ext>
            </a:extLst>
          </xdr:cNvPr>
          <xdr:cNvCxnSpPr/>
        </xdr:nvCxnSpPr>
        <xdr:spPr>
          <a:xfrm>
            <a:off x="8092794" y="137260312"/>
            <a:ext cx="0" cy="75473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7" name="Straight Connector 2666">
            <a:extLst>
              <a:ext uri="{FF2B5EF4-FFF2-40B4-BE49-F238E27FC236}">
                <a16:creationId xmlns:a16="http://schemas.microsoft.com/office/drawing/2014/main" id="{75F6D927-B387-4B44-BE0E-084573057857}"/>
              </a:ext>
            </a:extLst>
          </xdr:cNvPr>
          <xdr:cNvCxnSpPr/>
        </xdr:nvCxnSpPr>
        <xdr:spPr>
          <a:xfrm flipH="1">
            <a:off x="8046806" y="137305136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9" name="Straight Connector 2668">
            <a:extLst>
              <a:ext uri="{FF2B5EF4-FFF2-40B4-BE49-F238E27FC236}">
                <a16:creationId xmlns:a16="http://schemas.microsoft.com/office/drawing/2014/main" id="{D0B2884B-66FE-4EBB-B67F-3763C8C3AC33}"/>
              </a:ext>
            </a:extLst>
          </xdr:cNvPr>
          <xdr:cNvCxnSpPr/>
        </xdr:nvCxnSpPr>
        <xdr:spPr>
          <a:xfrm>
            <a:off x="7569814" y="138741923"/>
            <a:ext cx="92190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1" name="Straight Connector 2670">
            <a:extLst>
              <a:ext uri="{FF2B5EF4-FFF2-40B4-BE49-F238E27FC236}">
                <a16:creationId xmlns:a16="http://schemas.microsoft.com/office/drawing/2014/main" id="{5F9BE33A-4B65-4263-A743-C08CBDC259B2}"/>
              </a:ext>
            </a:extLst>
          </xdr:cNvPr>
          <xdr:cNvCxnSpPr/>
        </xdr:nvCxnSpPr>
        <xdr:spPr>
          <a:xfrm flipH="1">
            <a:off x="8046812" y="138711824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7" name="Straight Connector 2676">
            <a:extLst>
              <a:ext uri="{FF2B5EF4-FFF2-40B4-BE49-F238E27FC236}">
                <a16:creationId xmlns:a16="http://schemas.microsoft.com/office/drawing/2014/main" id="{B056FB46-AEB8-DAE6-192B-1D98662C8DC1}"/>
              </a:ext>
            </a:extLst>
          </xdr:cNvPr>
          <xdr:cNvCxnSpPr/>
        </xdr:nvCxnSpPr>
        <xdr:spPr>
          <a:xfrm>
            <a:off x="8423001" y="138662019"/>
            <a:ext cx="0" cy="29729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8" name="Straight Connector 2677">
            <a:extLst>
              <a:ext uri="{FF2B5EF4-FFF2-40B4-BE49-F238E27FC236}">
                <a16:creationId xmlns:a16="http://schemas.microsoft.com/office/drawing/2014/main" id="{62560246-FE17-4C7A-B079-ACE63A9C13C6}"/>
              </a:ext>
            </a:extLst>
          </xdr:cNvPr>
          <xdr:cNvCxnSpPr/>
        </xdr:nvCxnSpPr>
        <xdr:spPr>
          <a:xfrm flipH="1">
            <a:off x="8377020" y="138711824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1" name="Straight Connector 2680">
            <a:extLst>
              <a:ext uri="{FF2B5EF4-FFF2-40B4-BE49-F238E27FC236}">
                <a16:creationId xmlns:a16="http://schemas.microsoft.com/office/drawing/2014/main" id="{E742D90E-2D6D-438A-AED7-B24704EBAFBF}"/>
              </a:ext>
            </a:extLst>
          </xdr:cNvPr>
          <xdr:cNvCxnSpPr/>
        </xdr:nvCxnSpPr>
        <xdr:spPr>
          <a:xfrm flipH="1">
            <a:off x="8046813" y="141520220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2" name="Straight Connector 2681">
            <a:extLst>
              <a:ext uri="{FF2B5EF4-FFF2-40B4-BE49-F238E27FC236}">
                <a16:creationId xmlns:a16="http://schemas.microsoft.com/office/drawing/2014/main" id="{DEF9BFD5-4429-4774-81CB-7CE94210C185}"/>
              </a:ext>
            </a:extLst>
          </xdr:cNvPr>
          <xdr:cNvCxnSpPr/>
        </xdr:nvCxnSpPr>
        <xdr:spPr>
          <a:xfrm flipH="1">
            <a:off x="8377020" y="141520220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4" name="Straight Connector 2703">
            <a:extLst>
              <a:ext uri="{FF2B5EF4-FFF2-40B4-BE49-F238E27FC236}">
                <a16:creationId xmlns:a16="http://schemas.microsoft.com/office/drawing/2014/main" id="{6E55A010-4125-EC4E-DBC2-0D35A41D27B4}"/>
              </a:ext>
            </a:extLst>
          </xdr:cNvPr>
          <xdr:cNvCxnSpPr/>
        </xdr:nvCxnSpPr>
        <xdr:spPr>
          <a:xfrm>
            <a:off x="7606652" y="144722734"/>
            <a:ext cx="5640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9" name="Straight Connector 2708">
            <a:extLst>
              <a:ext uri="{FF2B5EF4-FFF2-40B4-BE49-F238E27FC236}">
                <a16:creationId xmlns:a16="http://schemas.microsoft.com/office/drawing/2014/main" id="{92B52274-C126-4F6D-B765-8C416A0FAD29}"/>
              </a:ext>
            </a:extLst>
          </xdr:cNvPr>
          <xdr:cNvCxnSpPr/>
        </xdr:nvCxnSpPr>
        <xdr:spPr>
          <a:xfrm flipH="1">
            <a:off x="8046766" y="144682928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1" name="Straight Connector 2710">
            <a:extLst>
              <a:ext uri="{FF2B5EF4-FFF2-40B4-BE49-F238E27FC236}">
                <a16:creationId xmlns:a16="http://schemas.microsoft.com/office/drawing/2014/main" id="{751B9ACC-67BC-4264-BE87-6F2F805C705D}"/>
              </a:ext>
            </a:extLst>
          </xdr:cNvPr>
          <xdr:cNvCxnSpPr/>
        </xdr:nvCxnSpPr>
        <xdr:spPr>
          <a:xfrm>
            <a:off x="7606657" y="142957010"/>
            <a:ext cx="56402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3" name="Straight Connector 2712">
            <a:extLst>
              <a:ext uri="{FF2B5EF4-FFF2-40B4-BE49-F238E27FC236}">
                <a16:creationId xmlns:a16="http://schemas.microsoft.com/office/drawing/2014/main" id="{96EAE0CA-76EF-4AF0-8425-4CF8F071D487}"/>
              </a:ext>
            </a:extLst>
          </xdr:cNvPr>
          <xdr:cNvCxnSpPr/>
        </xdr:nvCxnSpPr>
        <xdr:spPr>
          <a:xfrm flipH="1">
            <a:off x="8046771" y="142926946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4" name="Straight Connector 2713">
            <a:extLst>
              <a:ext uri="{FF2B5EF4-FFF2-40B4-BE49-F238E27FC236}">
                <a16:creationId xmlns:a16="http://schemas.microsoft.com/office/drawing/2014/main" id="{A19808AA-C8AB-4549-ABC5-EFB61B50ADC7}"/>
              </a:ext>
            </a:extLst>
          </xdr:cNvPr>
          <xdr:cNvCxnSpPr/>
        </xdr:nvCxnSpPr>
        <xdr:spPr>
          <a:xfrm>
            <a:off x="7556070" y="140148576"/>
            <a:ext cx="61460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16" name="Straight Connector 2715">
            <a:extLst>
              <a:ext uri="{FF2B5EF4-FFF2-40B4-BE49-F238E27FC236}">
                <a16:creationId xmlns:a16="http://schemas.microsoft.com/office/drawing/2014/main" id="{94AAA952-62E3-45AC-8A74-72AAEB500804}"/>
              </a:ext>
            </a:extLst>
          </xdr:cNvPr>
          <xdr:cNvCxnSpPr/>
        </xdr:nvCxnSpPr>
        <xdr:spPr>
          <a:xfrm flipH="1">
            <a:off x="8046770" y="140118513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4" name="Straight Connector 2723">
            <a:extLst>
              <a:ext uri="{FF2B5EF4-FFF2-40B4-BE49-F238E27FC236}">
                <a16:creationId xmlns:a16="http://schemas.microsoft.com/office/drawing/2014/main" id="{983A8098-2030-3320-B46E-A9294C2E1417}"/>
              </a:ext>
            </a:extLst>
          </xdr:cNvPr>
          <xdr:cNvCxnSpPr/>
        </xdr:nvCxnSpPr>
        <xdr:spPr>
          <a:xfrm>
            <a:off x="3405568" y="140830312"/>
            <a:ext cx="53196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3" name="Straight Connector 2732">
            <a:extLst>
              <a:ext uri="{FF2B5EF4-FFF2-40B4-BE49-F238E27FC236}">
                <a16:creationId xmlns:a16="http://schemas.microsoft.com/office/drawing/2014/main" id="{DB24933F-37F1-1CFB-478A-3C47767AA43E}"/>
              </a:ext>
            </a:extLst>
          </xdr:cNvPr>
          <xdr:cNvCxnSpPr/>
        </xdr:nvCxnSpPr>
        <xdr:spPr>
          <a:xfrm>
            <a:off x="3855068" y="140248226"/>
            <a:ext cx="0" cy="66350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9" name="Straight Connector 2738">
            <a:extLst>
              <a:ext uri="{FF2B5EF4-FFF2-40B4-BE49-F238E27FC236}">
                <a16:creationId xmlns:a16="http://schemas.microsoft.com/office/drawing/2014/main" id="{88FFFB9A-B971-44D2-95C4-DDBEEC0D3A9F}"/>
              </a:ext>
            </a:extLst>
          </xdr:cNvPr>
          <xdr:cNvCxnSpPr/>
        </xdr:nvCxnSpPr>
        <xdr:spPr>
          <a:xfrm flipH="1">
            <a:off x="3818417" y="140796955"/>
            <a:ext cx="73300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0" name="Straight Connector 2739">
            <a:extLst>
              <a:ext uri="{FF2B5EF4-FFF2-40B4-BE49-F238E27FC236}">
                <a16:creationId xmlns:a16="http://schemas.microsoft.com/office/drawing/2014/main" id="{74C5DFAE-8864-46BF-AA68-BE3790D034BA}"/>
              </a:ext>
            </a:extLst>
          </xdr:cNvPr>
          <xdr:cNvCxnSpPr/>
        </xdr:nvCxnSpPr>
        <xdr:spPr>
          <a:xfrm flipH="1">
            <a:off x="3446799" y="140796955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2" name="Straight Connector 2741">
            <a:extLst>
              <a:ext uri="{FF2B5EF4-FFF2-40B4-BE49-F238E27FC236}">
                <a16:creationId xmlns:a16="http://schemas.microsoft.com/office/drawing/2014/main" id="{97178D92-A917-4FBA-A3D8-FB2D2EF2F15F}"/>
              </a:ext>
            </a:extLst>
          </xdr:cNvPr>
          <xdr:cNvCxnSpPr/>
        </xdr:nvCxnSpPr>
        <xdr:spPr>
          <a:xfrm flipV="1">
            <a:off x="4423673" y="136831318"/>
            <a:ext cx="0" cy="4588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3" name="Straight Connector 2742">
            <a:extLst>
              <a:ext uri="{FF2B5EF4-FFF2-40B4-BE49-F238E27FC236}">
                <a16:creationId xmlns:a16="http://schemas.microsoft.com/office/drawing/2014/main" id="{529A54B1-FB5D-4A82-9558-9A389FCDC346}"/>
              </a:ext>
            </a:extLst>
          </xdr:cNvPr>
          <xdr:cNvCxnSpPr/>
        </xdr:nvCxnSpPr>
        <xdr:spPr>
          <a:xfrm flipH="1">
            <a:off x="4382445" y="136891084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5" name="Straight Connector 2744">
            <a:extLst>
              <a:ext uri="{FF2B5EF4-FFF2-40B4-BE49-F238E27FC236}">
                <a16:creationId xmlns:a16="http://schemas.microsoft.com/office/drawing/2014/main" id="{7373D057-0708-4617-AA44-ECB6B9A037E7}"/>
              </a:ext>
            </a:extLst>
          </xdr:cNvPr>
          <xdr:cNvCxnSpPr/>
        </xdr:nvCxnSpPr>
        <xdr:spPr>
          <a:xfrm>
            <a:off x="2956070" y="144742875"/>
            <a:ext cx="0" cy="5086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7" name="Straight Connector 2746">
            <a:extLst>
              <a:ext uri="{FF2B5EF4-FFF2-40B4-BE49-F238E27FC236}">
                <a16:creationId xmlns:a16="http://schemas.microsoft.com/office/drawing/2014/main" id="{D1BFE115-F0C6-4698-B473-97AACE3AA94F}"/>
              </a:ext>
            </a:extLst>
          </xdr:cNvPr>
          <xdr:cNvCxnSpPr/>
        </xdr:nvCxnSpPr>
        <xdr:spPr>
          <a:xfrm flipH="1">
            <a:off x="2919384" y="145126828"/>
            <a:ext cx="82642" cy="699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2888" name="Group 2887">
            <a:extLst>
              <a:ext uri="{FF2B5EF4-FFF2-40B4-BE49-F238E27FC236}">
                <a16:creationId xmlns:a16="http://schemas.microsoft.com/office/drawing/2014/main" id="{D82F7F19-6B02-49FE-B372-3DF516D84248}"/>
              </a:ext>
            </a:extLst>
          </xdr:cNvPr>
          <xdr:cNvGrpSpPr/>
        </xdr:nvGrpSpPr>
        <xdr:grpSpPr>
          <a:xfrm>
            <a:off x="4295405" y="137933774"/>
            <a:ext cx="221228" cy="214921"/>
            <a:chOff x="10263188" y="252188663"/>
            <a:chExt cx="214312" cy="214312"/>
          </a:xfrm>
        </xdr:grpSpPr>
        <xdr:sp macro="" textlink="">
          <xdr:nvSpPr>
            <xdr:cNvPr id="2889" name="Oval 2888">
              <a:extLst>
                <a:ext uri="{FF2B5EF4-FFF2-40B4-BE49-F238E27FC236}">
                  <a16:creationId xmlns:a16="http://schemas.microsoft.com/office/drawing/2014/main" id="{A0FE8302-C2BC-9649-C9B0-2D76D84E5A5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90" name="Straight Connector 2889">
              <a:extLst>
                <a:ext uri="{FF2B5EF4-FFF2-40B4-BE49-F238E27FC236}">
                  <a16:creationId xmlns:a16="http://schemas.microsoft.com/office/drawing/2014/main" id="{F639C697-FA29-E405-0365-2BB2A639993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91" name="Straight Connector 2890">
              <a:extLst>
                <a:ext uri="{FF2B5EF4-FFF2-40B4-BE49-F238E27FC236}">
                  <a16:creationId xmlns:a16="http://schemas.microsoft.com/office/drawing/2014/main" id="{330B790B-6737-FA99-704E-3A5AB422BAD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92" name="Group 2891">
            <a:extLst>
              <a:ext uri="{FF2B5EF4-FFF2-40B4-BE49-F238E27FC236}">
                <a16:creationId xmlns:a16="http://schemas.microsoft.com/office/drawing/2014/main" id="{23E6BE1C-0E3E-4EA6-9D87-9EB5692131F0}"/>
              </a:ext>
            </a:extLst>
          </xdr:cNvPr>
          <xdr:cNvGrpSpPr/>
        </xdr:nvGrpSpPr>
        <xdr:grpSpPr>
          <a:xfrm>
            <a:off x="4405353" y="139350423"/>
            <a:ext cx="230571" cy="214921"/>
            <a:chOff x="10263188" y="252188663"/>
            <a:chExt cx="214312" cy="214312"/>
          </a:xfrm>
        </xdr:grpSpPr>
        <xdr:sp macro="" textlink="">
          <xdr:nvSpPr>
            <xdr:cNvPr id="2893" name="Oval 2892">
              <a:extLst>
                <a:ext uri="{FF2B5EF4-FFF2-40B4-BE49-F238E27FC236}">
                  <a16:creationId xmlns:a16="http://schemas.microsoft.com/office/drawing/2014/main" id="{AE4BAEBE-7664-C321-36EE-B1C3935C986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94" name="Straight Connector 2893">
              <a:extLst>
                <a:ext uri="{FF2B5EF4-FFF2-40B4-BE49-F238E27FC236}">
                  <a16:creationId xmlns:a16="http://schemas.microsoft.com/office/drawing/2014/main" id="{180B28CE-3FD0-3FE9-B9B4-F40E3C13731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95" name="Straight Connector 2894">
              <a:extLst>
                <a:ext uri="{FF2B5EF4-FFF2-40B4-BE49-F238E27FC236}">
                  <a16:creationId xmlns:a16="http://schemas.microsoft.com/office/drawing/2014/main" id="{522DB5B1-D85D-BC6F-3D72-A0B3FAC4EA2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896" name="Group 2895">
            <a:extLst>
              <a:ext uri="{FF2B5EF4-FFF2-40B4-BE49-F238E27FC236}">
                <a16:creationId xmlns:a16="http://schemas.microsoft.com/office/drawing/2014/main" id="{60319B56-A38A-4506-B5FD-2D30C1AAFB53}"/>
              </a:ext>
            </a:extLst>
          </xdr:cNvPr>
          <xdr:cNvGrpSpPr/>
        </xdr:nvGrpSpPr>
        <xdr:grpSpPr>
          <a:xfrm>
            <a:off x="5900451" y="139879231"/>
            <a:ext cx="230571" cy="214921"/>
            <a:chOff x="10263188" y="252188663"/>
            <a:chExt cx="214312" cy="214312"/>
          </a:xfrm>
        </xdr:grpSpPr>
        <xdr:sp macro="" textlink="">
          <xdr:nvSpPr>
            <xdr:cNvPr id="2897" name="Oval 2896">
              <a:extLst>
                <a:ext uri="{FF2B5EF4-FFF2-40B4-BE49-F238E27FC236}">
                  <a16:creationId xmlns:a16="http://schemas.microsoft.com/office/drawing/2014/main" id="{2156E577-BEC5-EDFD-CB33-EBB4D742987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898" name="Straight Connector 2897">
              <a:extLst>
                <a:ext uri="{FF2B5EF4-FFF2-40B4-BE49-F238E27FC236}">
                  <a16:creationId xmlns:a16="http://schemas.microsoft.com/office/drawing/2014/main" id="{DD0841E6-8397-3DEE-C705-F6276494A8A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99" name="Straight Connector 2898">
              <a:extLst>
                <a:ext uri="{FF2B5EF4-FFF2-40B4-BE49-F238E27FC236}">
                  <a16:creationId xmlns:a16="http://schemas.microsoft.com/office/drawing/2014/main" id="{1A79558E-2E35-9F24-3D9D-CAEB82D1B1D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00" name="Group 2899">
            <a:extLst>
              <a:ext uri="{FF2B5EF4-FFF2-40B4-BE49-F238E27FC236}">
                <a16:creationId xmlns:a16="http://schemas.microsoft.com/office/drawing/2014/main" id="{8DE3B4E5-5CFB-41A4-ABF8-1FD3294D7FDD}"/>
              </a:ext>
            </a:extLst>
          </xdr:cNvPr>
          <xdr:cNvGrpSpPr/>
        </xdr:nvGrpSpPr>
        <xdr:grpSpPr>
          <a:xfrm>
            <a:off x="3754100" y="139852595"/>
            <a:ext cx="230571" cy="211675"/>
            <a:chOff x="10263188" y="252188663"/>
            <a:chExt cx="214312" cy="214312"/>
          </a:xfrm>
        </xdr:grpSpPr>
        <xdr:sp macro="" textlink="">
          <xdr:nvSpPr>
            <xdr:cNvPr id="2901" name="Oval 2900">
              <a:extLst>
                <a:ext uri="{FF2B5EF4-FFF2-40B4-BE49-F238E27FC236}">
                  <a16:creationId xmlns:a16="http://schemas.microsoft.com/office/drawing/2014/main" id="{59D652EA-E373-CFDF-8379-3EB9858A650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02" name="Straight Connector 2901">
              <a:extLst>
                <a:ext uri="{FF2B5EF4-FFF2-40B4-BE49-F238E27FC236}">
                  <a16:creationId xmlns:a16="http://schemas.microsoft.com/office/drawing/2014/main" id="{AAD27FED-9055-0433-B278-B071F86E4D0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03" name="Straight Connector 2902">
              <a:extLst>
                <a:ext uri="{FF2B5EF4-FFF2-40B4-BE49-F238E27FC236}">
                  <a16:creationId xmlns:a16="http://schemas.microsoft.com/office/drawing/2014/main" id="{E47B7B7F-9C61-D0EC-9A7F-61D23FBDFAE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04" name="Group 2903">
            <a:extLst>
              <a:ext uri="{FF2B5EF4-FFF2-40B4-BE49-F238E27FC236}">
                <a16:creationId xmlns:a16="http://schemas.microsoft.com/office/drawing/2014/main" id="{0945ABE9-B59A-4EE7-9DAA-FC2E341DF677}"/>
              </a:ext>
            </a:extLst>
          </xdr:cNvPr>
          <xdr:cNvGrpSpPr/>
        </xdr:nvGrpSpPr>
        <xdr:grpSpPr>
          <a:xfrm>
            <a:off x="3240464" y="140228304"/>
            <a:ext cx="230571" cy="205179"/>
            <a:chOff x="10263188" y="252188663"/>
            <a:chExt cx="214312" cy="214312"/>
          </a:xfrm>
        </xdr:grpSpPr>
        <xdr:sp macro="" textlink="">
          <xdr:nvSpPr>
            <xdr:cNvPr id="2905" name="Oval 2904">
              <a:extLst>
                <a:ext uri="{FF2B5EF4-FFF2-40B4-BE49-F238E27FC236}">
                  <a16:creationId xmlns:a16="http://schemas.microsoft.com/office/drawing/2014/main" id="{4103478E-5253-5021-3092-BBA154ADDBE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06" name="Straight Connector 2905">
              <a:extLst>
                <a:ext uri="{FF2B5EF4-FFF2-40B4-BE49-F238E27FC236}">
                  <a16:creationId xmlns:a16="http://schemas.microsoft.com/office/drawing/2014/main" id="{63BF4F36-E181-9851-5F5C-07E9FA3252F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07" name="Straight Connector 2906">
              <a:extLst>
                <a:ext uri="{FF2B5EF4-FFF2-40B4-BE49-F238E27FC236}">
                  <a16:creationId xmlns:a16="http://schemas.microsoft.com/office/drawing/2014/main" id="{9844ADD8-A8AA-5AF7-5233-C917EB2C667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08" name="Group 2907">
            <a:extLst>
              <a:ext uri="{FF2B5EF4-FFF2-40B4-BE49-F238E27FC236}">
                <a16:creationId xmlns:a16="http://schemas.microsoft.com/office/drawing/2014/main" id="{FF84106C-77D3-46CD-9668-8D09538E4E30}"/>
              </a:ext>
            </a:extLst>
          </xdr:cNvPr>
          <xdr:cNvGrpSpPr/>
        </xdr:nvGrpSpPr>
        <xdr:grpSpPr>
          <a:xfrm>
            <a:off x="3506535" y="140996613"/>
            <a:ext cx="221228" cy="214921"/>
            <a:chOff x="10263188" y="252188663"/>
            <a:chExt cx="214312" cy="214312"/>
          </a:xfrm>
        </xdr:grpSpPr>
        <xdr:sp macro="" textlink="">
          <xdr:nvSpPr>
            <xdr:cNvPr id="2909" name="Oval 2908">
              <a:extLst>
                <a:ext uri="{FF2B5EF4-FFF2-40B4-BE49-F238E27FC236}">
                  <a16:creationId xmlns:a16="http://schemas.microsoft.com/office/drawing/2014/main" id="{D779531C-C9B2-F1B9-C61B-1CFC4D71406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10" name="Straight Connector 2909">
              <a:extLst>
                <a:ext uri="{FF2B5EF4-FFF2-40B4-BE49-F238E27FC236}">
                  <a16:creationId xmlns:a16="http://schemas.microsoft.com/office/drawing/2014/main" id="{922CD485-BCEA-5A66-9640-1DADE0EC2EF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11" name="Straight Connector 2910">
              <a:extLst>
                <a:ext uri="{FF2B5EF4-FFF2-40B4-BE49-F238E27FC236}">
                  <a16:creationId xmlns:a16="http://schemas.microsoft.com/office/drawing/2014/main" id="{6AAB662C-0939-D851-5EB8-E7460A503A4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12" name="Group 2911">
            <a:extLst>
              <a:ext uri="{FF2B5EF4-FFF2-40B4-BE49-F238E27FC236}">
                <a16:creationId xmlns:a16="http://schemas.microsoft.com/office/drawing/2014/main" id="{B82452B7-7871-47A7-A306-C741BB0B95ED}"/>
              </a:ext>
            </a:extLst>
          </xdr:cNvPr>
          <xdr:cNvGrpSpPr/>
        </xdr:nvGrpSpPr>
        <xdr:grpSpPr>
          <a:xfrm>
            <a:off x="2745153" y="141495319"/>
            <a:ext cx="230571" cy="205179"/>
            <a:chOff x="10263188" y="252188663"/>
            <a:chExt cx="214312" cy="214312"/>
          </a:xfrm>
        </xdr:grpSpPr>
        <xdr:sp macro="" textlink="">
          <xdr:nvSpPr>
            <xdr:cNvPr id="2913" name="Oval 2912">
              <a:extLst>
                <a:ext uri="{FF2B5EF4-FFF2-40B4-BE49-F238E27FC236}">
                  <a16:creationId xmlns:a16="http://schemas.microsoft.com/office/drawing/2014/main" id="{EDAFB607-F5F5-1101-2A08-182C683F76B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14" name="Straight Connector 2913">
              <a:extLst>
                <a:ext uri="{FF2B5EF4-FFF2-40B4-BE49-F238E27FC236}">
                  <a16:creationId xmlns:a16="http://schemas.microsoft.com/office/drawing/2014/main" id="{6249B1AF-F4FF-2F06-8E54-CA3819FF635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15" name="Straight Connector 2914">
              <a:extLst>
                <a:ext uri="{FF2B5EF4-FFF2-40B4-BE49-F238E27FC236}">
                  <a16:creationId xmlns:a16="http://schemas.microsoft.com/office/drawing/2014/main" id="{FC5DD0A0-03B0-4912-FE7C-82BAE98D4A6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16" name="Group 2915">
            <a:extLst>
              <a:ext uri="{FF2B5EF4-FFF2-40B4-BE49-F238E27FC236}">
                <a16:creationId xmlns:a16="http://schemas.microsoft.com/office/drawing/2014/main" id="{499685E9-99E7-43AE-9613-428CEDF5FE8D}"/>
              </a:ext>
            </a:extLst>
          </xdr:cNvPr>
          <xdr:cNvGrpSpPr/>
        </xdr:nvGrpSpPr>
        <xdr:grpSpPr>
          <a:xfrm>
            <a:off x="2974573" y="143221416"/>
            <a:ext cx="221228" cy="214921"/>
            <a:chOff x="10263188" y="252188663"/>
            <a:chExt cx="214312" cy="214312"/>
          </a:xfrm>
        </xdr:grpSpPr>
        <xdr:sp macro="" textlink="">
          <xdr:nvSpPr>
            <xdr:cNvPr id="2917" name="Oval 2916">
              <a:extLst>
                <a:ext uri="{FF2B5EF4-FFF2-40B4-BE49-F238E27FC236}">
                  <a16:creationId xmlns:a16="http://schemas.microsoft.com/office/drawing/2014/main" id="{B4B27219-AFA7-DBB8-D9BF-403985D84D3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18" name="Straight Connector 2917">
              <a:extLst>
                <a:ext uri="{FF2B5EF4-FFF2-40B4-BE49-F238E27FC236}">
                  <a16:creationId xmlns:a16="http://schemas.microsoft.com/office/drawing/2014/main" id="{B9E7DA8D-7464-7CF2-AF41-5338DB3C340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19" name="Straight Connector 2918">
              <a:extLst>
                <a:ext uri="{FF2B5EF4-FFF2-40B4-BE49-F238E27FC236}">
                  <a16:creationId xmlns:a16="http://schemas.microsoft.com/office/drawing/2014/main" id="{35AA7B46-6BF8-297C-26EB-28BAFF8CBEE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20" name="Group 2919">
            <a:extLst>
              <a:ext uri="{FF2B5EF4-FFF2-40B4-BE49-F238E27FC236}">
                <a16:creationId xmlns:a16="http://schemas.microsoft.com/office/drawing/2014/main" id="{12F24229-F151-44DC-85AB-43E72D508B23}"/>
              </a:ext>
            </a:extLst>
          </xdr:cNvPr>
          <xdr:cNvGrpSpPr/>
        </xdr:nvGrpSpPr>
        <xdr:grpSpPr>
          <a:xfrm>
            <a:off x="1277542" y="144747855"/>
            <a:ext cx="230571" cy="214921"/>
            <a:chOff x="10263188" y="252188663"/>
            <a:chExt cx="214312" cy="214312"/>
          </a:xfrm>
        </xdr:grpSpPr>
        <xdr:sp macro="" textlink="">
          <xdr:nvSpPr>
            <xdr:cNvPr id="2921" name="Oval 2920">
              <a:extLst>
                <a:ext uri="{FF2B5EF4-FFF2-40B4-BE49-F238E27FC236}">
                  <a16:creationId xmlns:a16="http://schemas.microsoft.com/office/drawing/2014/main" id="{F46BA39A-4E48-D658-3658-1BDA4742C0A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22" name="Straight Connector 2921">
              <a:extLst>
                <a:ext uri="{FF2B5EF4-FFF2-40B4-BE49-F238E27FC236}">
                  <a16:creationId xmlns:a16="http://schemas.microsoft.com/office/drawing/2014/main" id="{FBA02D4E-4CB4-A391-F2F5-763EE61CA35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23" name="Straight Connector 2922">
              <a:extLst>
                <a:ext uri="{FF2B5EF4-FFF2-40B4-BE49-F238E27FC236}">
                  <a16:creationId xmlns:a16="http://schemas.microsoft.com/office/drawing/2014/main" id="{996833C4-62E4-20EB-F0B2-8530BBA2190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24" name="Group 2923">
            <a:extLst>
              <a:ext uri="{FF2B5EF4-FFF2-40B4-BE49-F238E27FC236}">
                <a16:creationId xmlns:a16="http://schemas.microsoft.com/office/drawing/2014/main" id="{9CFEC7D0-CA89-481B-9031-F907D5F9FB27}"/>
              </a:ext>
            </a:extLst>
          </xdr:cNvPr>
          <xdr:cNvGrpSpPr/>
        </xdr:nvGrpSpPr>
        <xdr:grpSpPr>
          <a:xfrm>
            <a:off x="4368703" y="144578080"/>
            <a:ext cx="221228" cy="205179"/>
            <a:chOff x="10263188" y="252188663"/>
            <a:chExt cx="214312" cy="214312"/>
          </a:xfrm>
        </xdr:grpSpPr>
        <xdr:sp macro="" textlink="">
          <xdr:nvSpPr>
            <xdr:cNvPr id="2925" name="Oval 2924">
              <a:extLst>
                <a:ext uri="{FF2B5EF4-FFF2-40B4-BE49-F238E27FC236}">
                  <a16:creationId xmlns:a16="http://schemas.microsoft.com/office/drawing/2014/main" id="{0F435076-7825-7DD2-E33A-73B4D262AFB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26" name="Straight Connector 2925">
              <a:extLst>
                <a:ext uri="{FF2B5EF4-FFF2-40B4-BE49-F238E27FC236}">
                  <a16:creationId xmlns:a16="http://schemas.microsoft.com/office/drawing/2014/main" id="{C644074D-BF6E-E56F-CE02-D6362605105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27" name="Straight Connector 2926">
              <a:extLst>
                <a:ext uri="{FF2B5EF4-FFF2-40B4-BE49-F238E27FC236}">
                  <a16:creationId xmlns:a16="http://schemas.microsoft.com/office/drawing/2014/main" id="{23AED8D3-6447-3E6A-C24C-63C84BF5F37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28" name="Group 2927">
            <a:extLst>
              <a:ext uri="{FF2B5EF4-FFF2-40B4-BE49-F238E27FC236}">
                <a16:creationId xmlns:a16="http://schemas.microsoft.com/office/drawing/2014/main" id="{B4A2FA93-D164-41B8-BD3C-AAB8ADCBB6B8}"/>
              </a:ext>
            </a:extLst>
          </xdr:cNvPr>
          <xdr:cNvGrpSpPr/>
        </xdr:nvGrpSpPr>
        <xdr:grpSpPr>
          <a:xfrm>
            <a:off x="4341217" y="143071782"/>
            <a:ext cx="221228" cy="214921"/>
            <a:chOff x="10263188" y="252188663"/>
            <a:chExt cx="214312" cy="214312"/>
          </a:xfrm>
        </xdr:grpSpPr>
        <xdr:sp macro="" textlink="">
          <xdr:nvSpPr>
            <xdr:cNvPr id="2929" name="Oval 2928">
              <a:extLst>
                <a:ext uri="{FF2B5EF4-FFF2-40B4-BE49-F238E27FC236}">
                  <a16:creationId xmlns:a16="http://schemas.microsoft.com/office/drawing/2014/main" id="{0BC36DDB-B046-DD4C-3650-48AF393E3A6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30" name="Straight Connector 2929">
              <a:extLst>
                <a:ext uri="{FF2B5EF4-FFF2-40B4-BE49-F238E27FC236}">
                  <a16:creationId xmlns:a16="http://schemas.microsoft.com/office/drawing/2014/main" id="{24A40A17-A452-9A6D-0AFC-6A11CF41B89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31" name="Straight Connector 2930">
              <a:extLst>
                <a:ext uri="{FF2B5EF4-FFF2-40B4-BE49-F238E27FC236}">
                  <a16:creationId xmlns:a16="http://schemas.microsoft.com/office/drawing/2014/main" id="{8926218C-AA8A-473E-8E90-FD764E8B03C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32" name="Group 2931">
            <a:extLst>
              <a:ext uri="{FF2B5EF4-FFF2-40B4-BE49-F238E27FC236}">
                <a16:creationId xmlns:a16="http://schemas.microsoft.com/office/drawing/2014/main" id="{3897556F-F45A-4B6A-B0DF-303A2D20CA99}"/>
              </a:ext>
            </a:extLst>
          </xdr:cNvPr>
          <xdr:cNvGrpSpPr/>
        </xdr:nvGrpSpPr>
        <xdr:grpSpPr>
          <a:xfrm>
            <a:off x="5451131" y="142921930"/>
            <a:ext cx="221228" cy="205179"/>
            <a:chOff x="10263188" y="252188663"/>
            <a:chExt cx="214312" cy="214312"/>
          </a:xfrm>
        </xdr:grpSpPr>
        <xdr:sp macro="" textlink="">
          <xdr:nvSpPr>
            <xdr:cNvPr id="2933" name="Oval 2932">
              <a:extLst>
                <a:ext uri="{FF2B5EF4-FFF2-40B4-BE49-F238E27FC236}">
                  <a16:creationId xmlns:a16="http://schemas.microsoft.com/office/drawing/2014/main" id="{2F422F91-B35F-01CE-D00B-F81AC0CAFA7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34" name="Straight Connector 2933">
              <a:extLst>
                <a:ext uri="{FF2B5EF4-FFF2-40B4-BE49-F238E27FC236}">
                  <a16:creationId xmlns:a16="http://schemas.microsoft.com/office/drawing/2014/main" id="{16ED4674-CBA7-2D42-D0F9-68B542DE4CD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35" name="Straight Connector 2934">
              <a:extLst>
                <a:ext uri="{FF2B5EF4-FFF2-40B4-BE49-F238E27FC236}">
                  <a16:creationId xmlns:a16="http://schemas.microsoft.com/office/drawing/2014/main" id="{21F73D93-8794-9A33-F80A-8120E491C9C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36" name="Group 2935">
            <a:extLst>
              <a:ext uri="{FF2B5EF4-FFF2-40B4-BE49-F238E27FC236}">
                <a16:creationId xmlns:a16="http://schemas.microsoft.com/office/drawing/2014/main" id="{2DB6BC05-C9DB-44DD-AED2-EFBB61841A0D}"/>
              </a:ext>
            </a:extLst>
          </xdr:cNvPr>
          <xdr:cNvGrpSpPr/>
        </xdr:nvGrpSpPr>
        <xdr:grpSpPr>
          <a:xfrm>
            <a:off x="5469456" y="141671516"/>
            <a:ext cx="221228" cy="208500"/>
            <a:chOff x="10263188" y="252188663"/>
            <a:chExt cx="214312" cy="214312"/>
          </a:xfrm>
        </xdr:grpSpPr>
        <xdr:sp macro="" textlink="">
          <xdr:nvSpPr>
            <xdr:cNvPr id="2937" name="Oval 2936">
              <a:extLst>
                <a:ext uri="{FF2B5EF4-FFF2-40B4-BE49-F238E27FC236}">
                  <a16:creationId xmlns:a16="http://schemas.microsoft.com/office/drawing/2014/main" id="{50BC107B-4BE5-F420-D908-87F08C4B94B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38" name="Straight Connector 2937">
              <a:extLst>
                <a:ext uri="{FF2B5EF4-FFF2-40B4-BE49-F238E27FC236}">
                  <a16:creationId xmlns:a16="http://schemas.microsoft.com/office/drawing/2014/main" id="{E5CC8C31-BACD-153A-C514-558593E24AF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39" name="Straight Connector 2938">
              <a:extLst>
                <a:ext uri="{FF2B5EF4-FFF2-40B4-BE49-F238E27FC236}">
                  <a16:creationId xmlns:a16="http://schemas.microsoft.com/office/drawing/2014/main" id="{59226934-5A2F-28A6-3B2F-832BB3B37EA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40" name="Group 2939">
            <a:extLst>
              <a:ext uri="{FF2B5EF4-FFF2-40B4-BE49-F238E27FC236}">
                <a16:creationId xmlns:a16="http://schemas.microsoft.com/office/drawing/2014/main" id="{823D2C79-7526-4863-A709-3B3FC7CF894C}"/>
              </a:ext>
            </a:extLst>
          </xdr:cNvPr>
          <xdr:cNvGrpSpPr/>
        </xdr:nvGrpSpPr>
        <xdr:grpSpPr>
          <a:xfrm>
            <a:off x="7689105" y="141425592"/>
            <a:ext cx="221228" cy="214921"/>
            <a:chOff x="10263188" y="252188663"/>
            <a:chExt cx="214312" cy="214312"/>
          </a:xfrm>
        </xdr:grpSpPr>
        <xdr:sp macro="" textlink="">
          <xdr:nvSpPr>
            <xdr:cNvPr id="2941" name="Oval 2940">
              <a:extLst>
                <a:ext uri="{FF2B5EF4-FFF2-40B4-BE49-F238E27FC236}">
                  <a16:creationId xmlns:a16="http://schemas.microsoft.com/office/drawing/2014/main" id="{454374F0-2BB7-6F65-DC43-E0DDC7D2FED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42" name="Straight Connector 2941">
              <a:extLst>
                <a:ext uri="{FF2B5EF4-FFF2-40B4-BE49-F238E27FC236}">
                  <a16:creationId xmlns:a16="http://schemas.microsoft.com/office/drawing/2014/main" id="{839E9F2C-439C-8F85-FF1C-F2E3F66AE53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43" name="Straight Connector 2942">
              <a:extLst>
                <a:ext uri="{FF2B5EF4-FFF2-40B4-BE49-F238E27FC236}">
                  <a16:creationId xmlns:a16="http://schemas.microsoft.com/office/drawing/2014/main" id="{8DB04B62-9B05-D0BD-F90E-7DAC5F7D080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44" name="Group 2943">
            <a:extLst>
              <a:ext uri="{FF2B5EF4-FFF2-40B4-BE49-F238E27FC236}">
                <a16:creationId xmlns:a16="http://schemas.microsoft.com/office/drawing/2014/main" id="{E01C3164-6E71-4237-862A-566B439C015D}"/>
              </a:ext>
            </a:extLst>
          </xdr:cNvPr>
          <xdr:cNvGrpSpPr/>
        </xdr:nvGrpSpPr>
        <xdr:grpSpPr>
          <a:xfrm>
            <a:off x="7606644" y="138292808"/>
            <a:ext cx="221228" cy="205179"/>
            <a:chOff x="10263188" y="252188663"/>
            <a:chExt cx="214312" cy="214312"/>
          </a:xfrm>
        </xdr:grpSpPr>
        <xdr:sp macro="" textlink="">
          <xdr:nvSpPr>
            <xdr:cNvPr id="2945" name="Oval 2944">
              <a:extLst>
                <a:ext uri="{FF2B5EF4-FFF2-40B4-BE49-F238E27FC236}">
                  <a16:creationId xmlns:a16="http://schemas.microsoft.com/office/drawing/2014/main" id="{B3D4E71E-32E8-0327-B51E-7B5EE0AEB0B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46" name="Straight Connector 2945">
              <a:extLst>
                <a:ext uri="{FF2B5EF4-FFF2-40B4-BE49-F238E27FC236}">
                  <a16:creationId xmlns:a16="http://schemas.microsoft.com/office/drawing/2014/main" id="{F9E1AB6B-2F28-A1B0-DE5E-67B7579D8F0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47" name="Straight Connector 2946">
              <a:extLst>
                <a:ext uri="{FF2B5EF4-FFF2-40B4-BE49-F238E27FC236}">
                  <a16:creationId xmlns:a16="http://schemas.microsoft.com/office/drawing/2014/main" id="{9F99D633-8A51-5CDB-ED1F-EEBA345C1B8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48" name="Group 2947">
            <a:extLst>
              <a:ext uri="{FF2B5EF4-FFF2-40B4-BE49-F238E27FC236}">
                <a16:creationId xmlns:a16="http://schemas.microsoft.com/office/drawing/2014/main" id="{EE650E38-C9D7-4D6E-9C7E-7BA45FDDD876}"/>
              </a:ext>
            </a:extLst>
          </xdr:cNvPr>
          <xdr:cNvGrpSpPr/>
        </xdr:nvGrpSpPr>
        <xdr:grpSpPr>
          <a:xfrm>
            <a:off x="1351023" y="138292808"/>
            <a:ext cx="221228" cy="205179"/>
            <a:chOff x="10263188" y="252188663"/>
            <a:chExt cx="214312" cy="214312"/>
          </a:xfrm>
        </xdr:grpSpPr>
        <xdr:sp macro="" textlink="">
          <xdr:nvSpPr>
            <xdr:cNvPr id="2949" name="Oval 2948">
              <a:extLst>
                <a:ext uri="{FF2B5EF4-FFF2-40B4-BE49-F238E27FC236}">
                  <a16:creationId xmlns:a16="http://schemas.microsoft.com/office/drawing/2014/main" id="{830F782D-6D03-F9CA-8DB3-21245DD0633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50" name="Straight Connector 2949">
              <a:extLst>
                <a:ext uri="{FF2B5EF4-FFF2-40B4-BE49-F238E27FC236}">
                  <a16:creationId xmlns:a16="http://schemas.microsoft.com/office/drawing/2014/main" id="{810208EC-8F78-7990-E660-0F8E54BF894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51" name="Straight Connector 2950">
              <a:extLst>
                <a:ext uri="{FF2B5EF4-FFF2-40B4-BE49-F238E27FC236}">
                  <a16:creationId xmlns:a16="http://schemas.microsoft.com/office/drawing/2014/main" id="{DE999C30-7C50-D287-3BC3-B7BDAE07642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52" name="Group 2951">
            <a:extLst>
              <a:ext uri="{FF2B5EF4-FFF2-40B4-BE49-F238E27FC236}">
                <a16:creationId xmlns:a16="http://schemas.microsoft.com/office/drawing/2014/main" id="{35BD640B-5D38-4B86-86C1-406B65A2EE06}"/>
              </a:ext>
            </a:extLst>
          </xdr:cNvPr>
          <xdr:cNvGrpSpPr/>
        </xdr:nvGrpSpPr>
        <xdr:grpSpPr>
          <a:xfrm>
            <a:off x="3112009" y="138262924"/>
            <a:ext cx="230571" cy="205179"/>
            <a:chOff x="10263188" y="252188663"/>
            <a:chExt cx="214312" cy="214312"/>
          </a:xfrm>
        </xdr:grpSpPr>
        <xdr:sp macro="" textlink="">
          <xdr:nvSpPr>
            <xdr:cNvPr id="2953" name="Oval 2952">
              <a:extLst>
                <a:ext uri="{FF2B5EF4-FFF2-40B4-BE49-F238E27FC236}">
                  <a16:creationId xmlns:a16="http://schemas.microsoft.com/office/drawing/2014/main" id="{3831F70D-CEAF-2B3B-C0BF-258A1F63C4C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54" name="Straight Connector 2953">
              <a:extLst>
                <a:ext uri="{FF2B5EF4-FFF2-40B4-BE49-F238E27FC236}">
                  <a16:creationId xmlns:a16="http://schemas.microsoft.com/office/drawing/2014/main" id="{63A60549-B8E1-988E-D8AA-ED9F9CB777C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55" name="Straight Connector 2954">
              <a:extLst>
                <a:ext uri="{FF2B5EF4-FFF2-40B4-BE49-F238E27FC236}">
                  <a16:creationId xmlns:a16="http://schemas.microsoft.com/office/drawing/2014/main" id="{00B20B58-30B3-FA11-0A40-46F876C6A32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56" name="Group 2955">
            <a:extLst>
              <a:ext uri="{FF2B5EF4-FFF2-40B4-BE49-F238E27FC236}">
                <a16:creationId xmlns:a16="http://schemas.microsoft.com/office/drawing/2014/main" id="{F3C87CD3-9834-4169-88BB-FBD889DAA97F}"/>
              </a:ext>
            </a:extLst>
          </xdr:cNvPr>
          <xdr:cNvGrpSpPr/>
        </xdr:nvGrpSpPr>
        <xdr:grpSpPr>
          <a:xfrm>
            <a:off x="3148840" y="136995909"/>
            <a:ext cx="221228" cy="205179"/>
            <a:chOff x="10263188" y="252188663"/>
            <a:chExt cx="214312" cy="214312"/>
          </a:xfrm>
        </xdr:grpSpPr>
        <xdr:sp macro="" textlink="">
          <xdr:nvSpPr>
            <xdr:cNvPr id="2957" name="Oval 2956">
              <a:extLst>
                <a:ext uri="{FF2B5EF4-FFF2-40B4-BE49-F238E27FC236}">
                  <a16:creationId xmlns:a16="http://schemas.microsoft.com/office/drawing/2014/main" id="{8A3C1217-1ADC-A8B0-64BA-1A2CAA8385C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58" name="Straight Connector 2957">
              <a:extLst>
                <a:ext uri="{FF2B5EF4-FFF2-40B4-BE49-F238E27FC236}">
                  <a16:creationId xmlns:a16="http://schemas.microsoft.com/office/drawing/2014/main" id="{6820F47E-1C5D-FE02-DBF1-4837DD3DCC2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59" name="Straight Connector 2958">
              <a:extLst>
                <a:ext uri="{FF2B5EF4-FFF2-40B4-BE49-F238E27FC236}">
                  <a16:creationId xmlns:a16="http://schemas.microsoft.com/office/drawing/2014/main" id="{A0F1173E-93E1-EA84-6020-804480D0464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60" name="Group 2959">
            <a:extLst>
              <a:ext uri="{FF2B5EF4-FFF2-40B4-BE49-F238E27FC236}">
                <a16:creationId xmlns:a16="http://schemas.microsoft.com/office/drawing/2014/main" id="{420F3BBF-F4E2-414E-817C-201239BF174D}"/>
              </a:ext>
            </a:extLst>
          </xdr:cNvPr>
          <xdr:cNvGrpSpPr/>
        </xdr:nvGrpSpPr>
        <xdr:grpSpPr>
          <a:xfrm>
            <a:off x="5386814" y="136936142"/>
            <a:ext cx="230571" cy="214921"/>
            <a:chOff x="10263188" y="252188663"/>
            <a:chExt cx="214312" cy="214312"/>
          </a:xfrm>
        </xdr:grpSpPr>
        <xdr:sp macro="" textlink="">
          <xdr:nvSpPr>
            <xdr:cNvPr id="2961" name="Oval 2960">
              <a:extLst>
                <a:ext uri="{FF2B5EF4-FFF2-40B4-BE49-F238E27FC236}">
                  <a16:creationId xmlns:a16="http://schemas.microsoft.com/office/drawing/2014/main" id="{EB719609-C787-C704-041A-B0DFD485787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62" name="Straight Connector 2961">
              <a:extLst>
                <a:ext uri="{FF2B5EF4-FFF2-40B4-BE49-F238E27FC236}">
                  <a16:creationId xmlns:a16="http://schemas.microsoft.com/office/drawing/2014/main" id="{A2FA6E4F-9ACE-D523-841E-1FBD3659E63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63" name="Straight Connector 2962">
              <a:extLst>
                <a:ext uri="{FF2B5EF4-FFF2-40B4-BE49-F238E27FC236}">
                  <a16:creationId xmlns:a16="http://schemas.microsoft.com/office/drawing/2014/main" id="{1A71AEB7-D4AE-BFCD-02CA-11CF9C43DC9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975" name="Group 2974">
            <a:extLst>
              <a:ext uri="{FF2B5EF4-FFF2-40B4-BE49-F238E27FC236}">
                <a16:creationId xmlns:a16="http://schemas.microsoft.com/office/drawing/2014/main" id="{2FDB82B3-6FC5-463C-97FE-B876AA181CB1}"/>
              </a:ext>
            </a:extLst>
          </xdr:cNvPr>
          <xdr:cNvGrpSpPr/>
        </xdr:nvGrpSpPr>
        <xdr:grpSpPr>
          <a:xfrm>
            <a:off x="5496439" y="138262318"/>
            <a:ext cx="221228" cy="205179"/>
            <a:chOff x="10263188" y="252188663"/>
            <a:chExt cx="214312" cy="214312"/>
          </a:xfrm>
        </xdr:grpSpPr>
        <xdr:sp macro="" textlink="">
          <xdr:nvSpPr>
            <xdr:cNvPr id="2976" name="Oval 2975">
              <a:extLst>
                <a:ext uri="{FF2B5EF4-FFF2-40B4-BE49-F238E27FC236}">
                  <a16:creationId xmlns:a16="http://schemas.microsoft.com/office/drawing/2014/main" id="{22336F92-C516-2509-D638-608B491E370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977" name="Straight Connector 2976">
              <a:extLst>
                <a:ext uri="{FF2B5EF4-FFF2-40B4-BE49-F238E27FC236}">
                  <a16:creationId xmlns:a16="http://schemas.microsoft.com/office/drawing/2014/main" id="{51F30756-F972-152C-DD91-DB4F09154F6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78" name="Straight Connector 2977">
              <a:extLst>
                <a:ext uri="{FF2B5EF4-FFF2-40B4-BE49-F238E27FC236}">
                  <a16:creationId xmlns:a16="http://schemas.microsoft.com/office/drawing/2014/main" id="{470C6277-3AB3-0CAF-9164-BD17BC3D67B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1004</xdr:row>
      <xdr:rowOff>138113</xdr:rowOff>
    </xdr:from>
    <xdr:to>
      <xdr:col>21</xdr:col>
      <xdr:colOff>119063</xdr:colOff>
      <xdr:row>1007</xdr:row>
      <xdr:rowOff>0</xdr:rowOff>
    </xdr:to>
    <xdr:grpSp>
      <xdr:nvGrpSpPr>
        <xdr:cNvPr id="3024" name="Group 3023">
          <a:extLst>
            <a:ext uri="{FF2B5EF4-FFF2-40B4-BE49-F238E27FC236}">
              <a16:creationId xmlns:a16="http://schemas.microsoft.com/office/drawing/2014/main" id="{374F88F7-6F76-4E5A-AB14-B2A6268BD311}"/>
            </a:ext>
          </a:extLst>
        </xdr:cNvPr>
        <xdr:cNvGrpSpPr/>
      </xdr:nvGrpSpPr>
      <xdr:grpSpPr>
        <a:xfrm>
          <a:off x="3200400" y="149728238"/>
          <a:ext cx="319088" cy="290512"/>
          <a:chOff x="4819650" y="10625138"/>
          <a:chExt cx="319088" cy="290512"/>
        </a:xfrm>
      </xdr:grpSpPr>
      <xdr:sp macro="" textlink="">
        <xdr:nvSpPr>
          <xdr:cNvPr id="3025" name="Oval 3024">
            <a:extLst>
              <a:ext uri="{FF2B5EF4-FFF2-40B4-BE49-F238E27FC236}">
                <a16:creationId xmlns:a16="http://schemas.microsoft.com/office/drawing/2014/main" id="{F34F007F-0BAF-AA78-B0BE-959F5671A6CB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026" name="Straight Connector 3025">
            <a:extLst>
              <a:ext uri="{FF2B5EF4-FFF2-40B4-BE49-F238E27FC236}">
                <a16:creationId xmlns:a16="http://schemas.microsoft.com/office/drawing/2014/main" id="{F17D5069-AD25-8047-9882-0FC2C933B7A8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7" name="Straight Connector 3026">
            <a:extLst>
              <a:ext uri="{FF2B5EF4-FFF2-40B4-BE49-F238E27FC236}">
                <a16:creationId xmlns:a16="http://schemas.microsoft.com/office/drawing/2014/main" id="{4ACB2C30-711A-6CEE-ACD4-A2F38B0BED59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1003</xdr:row>
      <xdr:rowOff>76201</xdr:rowOff>
    </xdr:from>
    <xdr:to>
      <xdr:col>7</xdr:col>
      <xdr:colOff>57150</xdr:colOff>
      <xdr:row>1006</xdr:row>
      <xdr:rowOff>71438</xdr:rowOff>
    </xdr:to>
    <xdr:grpSp>
      <xdr:nvGrpSpPr>
        <xdr:cNvPr id="3028" name="Group 3027">
          <a:extLst>
            <a:ext uri="{FF2B5EF4-FFF2-40B4-BE49-F238E27FC236}">
              <a16:creationId xmlns:a16="http://schemas.microsoft.com/office/drawing/2014/main" id="{5176ADD4-05B2-42D0-956A-CF4FB114C1E0}"/>
            </a:ext>
          </a:extLst>
        </xdr:cNvPr>
        <xdr:cNvGrpSpPr/>
      </xdr:nvGrpSpPr>
      <xdr:grpSpPr>
        <a:xfrm>
          <a:off x="647700" y="149523451"/>
          <a:ext cx="542925" cy="423862"/>
          <a:chOff x="647700" y="9963151"/>
          <a:chExt cx="542925" cy="423862"/>
        </a:xfrm>
      </xdr:grpSpPr>
      <xdr:cxnSp macro="">
        <xdr:nvCxnSpPr>
          <xdr:cNvPr id="3029" name="Straight Connector 3028">
            <a:extLst>
              <a:ext uri="{FF2B5EF4-FFF2-40B4-BE49-F238E27FC236}">
                <a16:creationId xmlns:a16="http://schemas.microsoft.com/office/drawing/2014/main" id="{DF933ECA-C574-AA19-02D9-124F6D2A2978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0" name="Straight Connector 3029">
            <a:extLst>
              <a:ext uri="{FF2B5EF4-FFF2-40B4-BE49-F238E27FC236}">
                <a16:creationId xmlns:a16="http://schemas.microsoft.com/office/drawing/2014/main" id="{84BE0A72-4FB2-452D-E4B3-93C05FA4FCE6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31" name="Arc 3030">
            <a:extLst>
              <a:ext uri="{FF2B5EF4-FFF2-40B4-BE49-F238E27FC236}">
                <a16:creationId xmlns:a16="http://schemas.microsoft.com/office/drawing/2014/main" id="{251552F0-1EEB-B529-4830-B0B9A46777B3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76196</xdr:colOff>
      <xdr:row>1007</xdr:row>
      <xdr:rowOff>61913</xdr:rowOff>
    </xdr:from>
    <xdr:to>
      <xdr:col>56</xdr:col>
      <xdr:colOff>80963</xdr:colOff>
      <xdr:row>1050</xdr:row>
      <xdr:rowOff>95250</xdr:rowOff>
    </xdr:to>
    <xdr:grpSp>
      <xdr:nvGrpSpPr>
        <xdr:cNvPr id="3216" name="Group 3215">
          <a:extLst>
            <a:ext uri="{FF2B5EF4-FFF2-40B4-BE49-F238E27FC236}">
              <a16:creationId xmlns:a16="http://schemas.microsoft.com/office/drawing/2014/main" id="{75F37D45-8152-C6C6-6CAE-AD7A607FEE25}"/>
            </a:ext>
          </a:extLst>
        </xdr:cNvPr>
        <xdr:cNvGrpSpPr/>
      </xdr:nvGrpSpPr>
      <xdr:grpSpPr>
        <a:xfrm>
          <a:off x="400046" y="150080663"/>
          <a:ext cx="8748717" cy="6176962"/>
          <a:chOff x="400046" y="150080663"/>
          <a:chExt cx="8748717" cy="6176962"/>
        </a:xfrm>
      </xdr:grpSpPr>
      <xdr:sp macro="" textlink="">
        <xdr:nvSpPr>
          <xdr:cNvPr id="3032" name="Freeform: Shape 3031">
            <a:extLst>
              <a:ext uri="{FF2B5EF4-FFF2-40B4-BE49-F238E27FC236}">
                <a16:creationId xmlns:a16="http://schemas.microsoft.com/office/drawing/2014/main" id="{5863BB4E-DA6B-43FA-9FBA-97E381E64406}"/>
              </a:ext>
            </a:extLst>
          </xdr:cNvPr>
          <xdr:cNvSpPr/>
        </xdr:nvSpPr>
        <xdr:spPr>
          <a:xfrm>
            <a:off x="1228725" y="150733125"/>
            <a:ext cx="7124700" cy="4743450"/>
          </a:xfrm>
          <a:custGeom>
            <a:avLst/>
            <a:gdLst>
              <a:gd name="csX0" fmla="*/ 2371725 w 7124700"/>
              <a:gd name="csY0" fmla="*/ 0 h 4743450"/>
              <a:gd name="csX1" fmla="*/ 4743450 w 7124700"/>
              <a:gd name="csY1" fmla="*/ 0 h 4743450"/>
              <a:gd name="csX2" fmla="*/ 4743450 w 7124700"/>
              <a:gd name="csY2" fmla="*/ 1971675 h 4743450"/>
              <a:gd name="csX3" fmla="*/ 7124700 w 7124700"/>
              <a:gd name="csY3" fmla="*/ 1971675 h 4743450"/>
              <a:gd name="csX4" fmla="*/ 7124700 w 7124700"/>
              <a:gd name="csY4" fmla="*/ 4743450 h 4743450"/>
              <a:gd name="csX5" fmla="*/ 0 w 7124700"/>
              <a:gd name="csY5" fmla="*/ 4743450 h 4743450"/>
              <a:gd name="csX6" fmla="*/ 0 w 7124700"/>
              <a:gd name="csY6" fmla="*/ 1181100 h 4743450"/>
              <a:gd name="csX7" fmla="*/ 2371725 w 7124700"/>
              <a:gd name="csY7" fmla="*/ 1181100 h 4743450"/>
              <a:gd name="csX8" fmla="*/ 2371725 w 7124700"/>
              <a:gd name="csY8" fmla="*/ 0 h 474345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</a:cxnLst>
            <a:rect l="l" t="t" r="r" b="b"/>
            <a:pathLst>
              <a:path w="7124700" h="4743450">
                <a:moveTo>
                  <a:pt x="2371725" y="0"/>
                </a:moveTo>
                <a:lnTo>
                  <a:pt x="4743450" y="0"/>
                </a:lnTo>
                <a:lnTo>
                  <a:pt x="4743450" y="1971675"/>
                </a:lnTo>
                <a:lnTo>
                  <a:pt x="7124700" y="1971675"/>
                </a:lnTo>
                <a:lnTo>
                  <a:pt x="7124700" y="4743450"/>
                </a:lnTo>
                <a:lnTo>
                  <a:pt x="0" y="4743450"/>
                </a:lnTo>
                <a:lnTo>
                  <a:pt x="0" y="1181100"/>
                </a:lnTo>
                <a:lnTo>
                  <a:pt x="2371725" y="1181100"/>
                </a:lnTo>
                <a:lnTo>
                  <a:pt x="2371725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835" name="Picture 2834">
            <a:extLst>
              <a:ext uri="{FF2B5EF4-FFF2-40B4-BE49-F238E27FC236}">
                <a16:creationId xmlns:a16="http://schemas.microsoft.com/office/drawing/2014/main" id="{24417A8C-2A67-566C-8070-94A11373F15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93" t="7339" r="55706" b="26618"/>
          <a:stretch>
            <a:fillRect/>
          </a:stretch>
        </xdr:blipFill>
        <xdr:spPr bwMode="auto">
          <a:xfrm rot="16200000">
            <a:off x="2307977" y="149399625"/>
            <a:ext cx="4966198" cy="74009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862" name="Straight Connector 2861">
            <a:extLst>
              <a:ext uri="{FF2B5EF4-FFF2-40B4-BE49-F238E27FC236}">
                <a16:creationId xmlns:a16="http://schemas.microsoft.com/office/drawing/2014/main" id="{4BF5036F-5FB9-50DC-3E43-A8E7B0C09844}"/>
              </a:ext>
            </a:extLst>
          </xdr:cNvPr>
          <xdr:cNvCxnSpPr/>
        </xdr:nvCxnSpPr>
        <xdr:spPr>
          <a:xfrm>
            <a:off x="3524251" y="150161625"/>
            <a:ext cx="49006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38" name="Straight Connector 2837">
            <a:extLst>
              <a:ext uri="{FF2B5EF4-FFF2-40B4-BE49-F238E27FC236}">
                <a16:creationId xmlns:a16="http://schemas.microsoft.com/office/drawing/2014/main" id="{8C4646EF-E3EF-C51F-9A7D-E3F455B9D3EE}"/>
              </a:ext>
            </a:extLst>
          </xdr:cNvPr>
          <xdr:cNvCxnSpPr/>
        </xdr:nvCxnSpPr>
        <xdr:spPr>
          <a:xfrm flipV="1">
            <a:off x="1204911" y="150375938"/>
            <a:ext cx="0" cy="14954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2" name="Straight Connector 2841">
            <a:extLst>
              <a:ext uri="{FF2B5EF4-FFF2-40B4-BE49-F238E27FC236}">
                <a16:creationId xmlns:a16="http://schemas.microsoft.com/office/drawing/2014/main" id="{58398C16-81F8-39F9-E77B-EE183DDE9736}"/>
              </a:ext>
            </a:extLst>
          </xdr:cNvPr>
          <xdr:cNvCxnSpPr/>
        </xdr:nvCxnSpPr>
        <xdr:spPr>
          <a:xfrm>
            <a:off x="1133478" y="150447382"/>
            <a:ext cx="72770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8" name="Straight Connector 2847">
            <a:extLst>
              <a:ext uri="{FF2B5EF4-FFF2-40B4-BE49-F238E27FC236}">
                <a16:creationId xmlns:a16="http://schemas.microsoft.com/office/drawing/2014/main" id="{9F6AFF87-D165-199B-D505-86A62B9634B4}"/>
              </a:ext>
            </a:extLst>
          </xdr:cNvPr>
          <xdr:cNvCxnSpPr/>
        </xdr:nvCxnSpPr>
        <xdr:spPr>
          <a:xfrm flipH="1">
            <a:off x="1157287" y="15040451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4" name="Straight Connector 2853">
            <a:extLst>
              <a:ext uri="{FF2B5EF4-FFF2-40B4-BE49-F238E27FC236}">
                <a16:creationId xmlns:a16="http://schemas.microsoft.com/office/drawing/2014/main" id="{5F8FF904-98C9-4D86-960A-E362BB821B63}"/>
              </a:ext>
            </a:extLst>
          </xdr:cNvPr>
          <xdr:cNvCxnSpPr/>
        </xdr:nvCxnSpPr>
        <xdr:spPr>
          <a:xfrm flipV="1">
            <a:off x="3590924" y="150090186"/>
            <a:ext cx="0" cy="6000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5" name="Straight Connector 2854">
            <a:extLst>
              <a:ext uri="{FF2B5EF4-FFF2-40B4-BE49-F238E27FC236}">
                <a16:creationId xmlns:a16="http://schemas.microsoft.com/office/drawing/2014/main" id="{81E5F79E-70F4-4A5A-9BC9-4A80E48907BC}"/>
              </a:ext>
            </a:extLst>
          </xdr:cNvPr>
          <xdr:cNvCxnSpPr/>
        </xdr:nvCxnSpPr>
        <xdr:spPr>
          <a:xfrm flipH="1">
            <a:off x="3543301" y="150118759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9" name="Straight Connector 2858">
            <a:extLst>
              <a:ext uri="{FF2B5EF4-FFF2-40B4-BE49-F238E27FC236}">
                <a16:creationId xmlns:a16="http://schemas.microsoft.com/office/drawing/2014/main" id="{6C272214-5D7E-4D12-AB3D-CF374E8A1BC5}"/>
              </a:ext>
            </a:extLst>
          </xdr:cNvPr>
          <xdr:cNvCxnSpPr/>
        </xdr:nvCxnSpPr>
        <xdr:spPr>
          <a:xfrm flipH="1">
            <a:off x="3548061" y="15039975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3" name="Straight Connector 2862">
            <a:extLst>
              <a:ext uri="{FF2B5EF4-FFF2-40B4-BE49-F238E27FC236}">
                <a16:creationId xmlns:a16="http://schemas.microsoft.com/office/drawing/2014/main" id="{BC238F2F-7102-40A5-BCEB-74681A97610B}"/>
              </a:ext>
            </a:extLst>
          </xdr:cNvPr>
          <xdr:cNvCxnSpPr/>
        </xdr:nvCxnSpPr>
        <xdr:spPr>
          <a:xfrm flipV="1">
            <a:off x="5967411" y="150090183"/>
            <a:ext cx="0" cy="6000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5" name="Straight Connector 2864">
            <a:extLst>
              <a:ext uri="{FF2B5EF4-FFF2-40B4-BE49-F238E27FC236}">
                <a16:creationId xmlns:a16="http://schemas.microsoft.com/office/drawing/2014/main" id="{3249455B-DF2B-4C21-B055-722CC60D63A7}"/>
              </a:ext>
            </a:extLst>
          </xdr:cNvPr>
          <xdr:cNvCxnSpPr/>
        </xdr:nvCxnSpPr>
        <xdr:spPr>
          <a:xfrm flipH="1">
            <a:off x="5919788" y="150118756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67" name="Straight Connector 2866">
            <a:extLst>
              <a:ext uri="{FF2B5EF4-FFF2-40B4-BE49-F238E27FC236}">
                <a16:creationId xmlns:a16="http://schemas.microsoft.com/office/drawing/2014/main" id="{68AB718C-9271-4673-8310-5D56FAC8967E}"/>
              </a:ext>
            </a:extLst>
          </xdr:cNvPr>
          <xdr:cNvCxnSpPr/>
        </xdr:nvCxnSpPr>
        <xdr:spPr>
          <a:xfrm flipH="1">
            <a:off x="5924548" y="150399749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1" name="Straight Connector 2870">
            <a:extLst>
              <a:ext uri="{FF2B5EF4-FFF2-40B4-BE49-F238E27FC236}">
                <a16:creationId xmlns:a16="http://schemas.microsoft.com/office/drawing/2014/main" id="{D6FCA282-37A5-4248-99B4-9264C3B0B922}"/>
              </a:ext>
            </a:extLst>
          </xdr:cNvPr>
          <xdr:cNvCxnSpPr/>
        </xdr:nvCxnSpPr>
        <xdr:spPr>
          <a:xfrm flipV="1">
            <a:off x="4776789" y="150375920"/>
            <a:ext cx="0" cy="3286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2" name="Straight Connector 2871">
            <a:extLst>
              <a:ext uri="{FF2B5EF4-FFF2-40B4-BE49-F238E27FC236}">
                <a16:creationId xmlns:a16="http://schemas.microsoft.com/office/drawing/2014/main" id="{E25CC989-190D-477E-9D36-9B25C72214A5}"/>
              </a:ext>
            </a:extLst>
          </xdr:cNvPr>
          <xdr:cNvCxnSpPr/>
        </xdr:nvCxnSpPr>
        <xdr:spPr>
          <a:xfrm flipH="1">
            <a:off x="4729166" y="150404493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0" name="Straight Connector 2879">
            <a:extLst>
              <a:ext uri="{FF2B5EF4-FFF2-40B4-BE49-F238E27FC236}">
                <a16:creationId xmlns:a16="http://schemas.microsoft.com/office/drawing/2014/main" id="{1B925FE8-8D7A-4891-AE98-997844A954CD}"/>
              </a:ext>
            </a:extLst>
          </xdr:cNvPr>
          <xdr:cNvCxnSpPr/>
        </xdr:nvCxnSpPr>
        <xdr:spPr>
          <a:xfrm flipV="1">
            <a:off x="8348661" y="150080663"/>
            <a:ext cx="0" cy="25812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1" name="Straight Connector 2880">
            <a:extLst>
              <a:ext uri="{FF2B5EF4-FFF2-40B4-BE49-F238E27FC236}">
                <a16:creationId xmlns:a16="http://schemas.microsoft.com/office/drawing/2014/main" id="{BF0D3DC7-C074-45D4-8661-0F589CACCA5F}"/>
              </a:ext>
            </a:extLst>
          </xdr:cNvPr>
          <xdr:cNvCxnSpPr/>
        </xdr:nvCxnSpPr>
        <xdr:spPr>
          <a:xfrm flipH="1">
            <a:off x="8301038" y="150404499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3" name="Straight Connector 2882">
            <a:extLst>
              <a:ext uri="{FF2B5EF4-FFF2-40B4-BE49-F238E27FC236}">
                <a16:creationId xmlns:a16="http://schemas.microsoft.com/office/drawing/2014/main" id="{8A15EF45-D01A-4E5A-A313-9D22E8FA01FF}"/>
              </a:ext>
            </a:extLst>
          </xdr:cNvPr>
          <xdr:cNvCxnSpPr/>
        </xdr:nvCxnSpPr>
        <xdr:spPr>
          <a:xfrm flipV="1">
            <a:off x="6962766" y="150375919"/>
            <a:ext cx="0" cy="22050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4" name="Straight Connector 2883">
            <a:extLst>
              <a:ext uri="{FF2B5EF4-FFF2-40B4-BE49-F238E27FC236}">
                <a16:creationId xmlns:a16="http://schemas.microsoft.com/office/drawing/2014/main" id="{E08BD0E2-9A55-4C12-9E3F-C3B462827677}"/>
              </a:ext>
            </a:extLst>
          </xdr:cNvPr>
          <xdr:cNvCxnSpPr/>
        </xdr:nvCxnSpPr>
        <xdr:spPr>
          <a:xfrm flipH="1">
            <a:off x="6915143" y="15040449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7" name="Straight Connector 2886">
            <a:extLst>
              <a:ext uri="{FF2B5EF4-FFF2-40B4-BE49-F238E27FC236}">
                <a16:creationId xmlns:a16="http://schemas.microsoft.com/office/drawing/2014/main" id="{1491AD80-8774-4EE0-B7B5-0325E95598EA}"/>
              </a:ext>
            </a:extLst>
          </xdr:cNvPr>
          <xdr:cNvCxnSpPr/>
        </xdr:nvCxnSpPr>
        <xdr:spPr>
          <a:xfrm flipH="1">
            <a:off x="8301037" y="150118748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2" name="Straight Connector 2981">
            <a:extLst>
              <a:ext uri="{FF2B5EF4-FFF2-40B4-BE49-F238E27FC236}">
                <a16:creationId xmlns:a16="http://schemas.microsoft.com/office/drawing/2014/main" id="{4B104DC5-E704-9D35-745F-9AA90B64C8F6}"/>
              </a:ext>
            </a:extLst>
          </xdr:cNvPr>
          <xdr:cNvCxnSpPr/>
        </xdr:nvCxnSpPr>
        <xdr:spPr>
          <a:xfrm>
            <a:off x="6962771" y="152785761"/>
            <a:ext cx="0" cy="1123952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5" name="Straight Connector 2984">
            <a:extLst>
              <a:ext uri="{FF2B5EF4-FFF2-40B4-BE49-F238E27FC236}">
                <a16:creationId xmlns:a16="http://schemas.microsoft.com/office/drawing/2014/main" id="{811426B6-A3CA-54A2-CAA3-6100BF7B7CCB}"/>
              </a:ext>
            </a:extLst>
          </xdr:cNvPr>
          <xdr:cNvCxnSpPr/>
        </xdr:nvCxnSpPr>
        <xdr:spPr>
          <a:xfrm>
            <a:off x="6015040" y="150728361"/>
            <a:ext cx="8667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8" name="Straight Connector 2987">
            <a:extLst>
              <a:ext uri="{FF2B5EF4-FFF2-40B4-BE49-F238E27FC236}">
                <a16:creationId xmlns:a16="http://schemas.microsoft.com/office/drawing/2014/main" id="{F0A02473-BCA9-E471-2BC1-8DAA4AB21A32}"/>
              </a:ext>
            </a:extLst>
          </xdr:cNvPr>
          <xdr:cNvCxnSpPr/>
        </xdr:nvCxnSpPr>
        <xdr:spPr>
          <a:xfrm>
            <a:off x="7034216" y="150728363"/>
            <a:ext cx="12239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0" name="Straight Connector 2989">
            <a:extLst>
              <a:ext uri="{FF2B5EF4-FFF2-40B4-BE49-F238E27FC236}">
                <a16:creationId xmlns:a16="http://schemas.microsoft.com/office/drawing/2014/main" id="{EE978701-A324-88A4-8F69-CF226C07EF52}"/>
              </a:ext>
            </a:extLst>
          </xdr:cNvPr>
          <xdr:cNvCxnSpPr/>
        </xdr:nvCxnSpPr>
        <xdr:spPr>
          <a:xfrm>
            <a:off x="8367713" y="150728363"/>
            <a:ext cx="4572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2" name="Straight Connector 2991">
            <a:extLst>
              <a:ext uri="{FF2B5EF4-FFF2-40B4-BE49-F238E27FC236}">
                <a16:creationId xmlns:a16="http://schemas.microsoft.com/office/drawing/2014/main" id="{050E08DE-71C2-6A49-8484-76D7F5617666}"/>
              </a:ext>
            </a:extLst>
          </xdr:cNvPr>
          <xdr:cNvCxnSpPr/>
        </xdr:nvCxnSpPr>
        <xdr:spPr>
          <a:xfrm>
            <a:off x="8743950" y="150656925"/>
            <a:ext cx="0" cy="49149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4" name="Straight Connector 2993">
            <a:extLst>
              <a:ext uri="{FF2B5EF4-FFF2-40B4-BE49-F238E27FC236}">
                <a16:creationId xmlns:a16="http://schemas.microsoft.com/office/drawing/2014/main" id="{F562AC45-0134-4EA7-8B30-2E1007080D4C}"/>
              </a:ext>
            </a:extLst>
          </xdr:cNvPr>
          <xdr:cNvCxnSpPr/>
        </xdr:nvCxnSpPr>
        <xdr:spPr>
          <a:xfrm flipH="1">
            <a:off x="8701088" y="150680725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5" name="Straight Connector 2994">
            <a:extLst>
              <a:ext uri="{FF2B5EF4-FFF2-40B4-BE49-F238E27FC236}">
                <a16:creationId xmlns:a16="http://schemas.microsoft.com/office/drawing/2014/main" id="{B8CC7BBB-2687-4100-A676-4682AABA5960}"/>
              </a:ext>
            </a:extLst>
          </xdr:cNvPr>
          <xdr:cNvCxnSpPr/>
        </xdr:nvCxnSpPr>
        <xdr:spPr>
          <a:xfrm>
            <a:off x="8367719" y="152709567"/>
            <a:ext cx="7810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6" name="Straight Connector 2995">
            <a:extLst>
              <a:ext uri="{FF2B5EF4-FFF2-40B4-BE49-F238E27FC236}">
                <a16:creationId xmlns:a16="http://schemas.microsoft.com/office/drawing/2014/main" id="{90DE5DEE-C2E2-4B1E-A427-2414994CB1EF}"/>
              </a:ext>
            </a:extLst>
          </xdr:cNvPr>
          <xdr:cNvCxnSpPr/>
        </xdr:nvCxnSpPr>
        <xdr:spPr>
          <a:xfrm flipH="1">
            <a:off x="8696331" y="15266669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7" name="Straight Connector 2996">
            <a:extLst>
              <a:ext uri="{FF2B5EF4-FFF2-40B4-BE49-F238E27FC236}">
                <a16:creationId xmlns:a16="http://schemas.microsoft.com/office/drawing/2014/main" id="{12C32F78-8558-4662-AC49-661442341EE4}"/>
              </a:ext>
            </a:extLst>
          </xdr:cNvPr>
          <xdr:cNvCxnSpPr/>
        </xdr:nvCxnSpPr>
        <xdr:spPr>
          <a:xfrm>
            <a:off x="8367730" y="154090691"/>
            <a:ext cx="45720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8" name="Straight Connector 2997">
            <a:extLst>
              <a:ext uri="{FF2B5EF4-FFF2-40B4-BE49-F238E27FC236}">
                <a16:creationId xmlns:a16="http://schemas.microsoft.com/office/drawing/2014/main" id="{E90BFFCD-9315-41ED-9E28-9ACAF895CA7F}"/>
              </a:ext>
            </a:extLst>
          </xdr:cNvPr>
          <xdr:cNvCxnSpPr/>
        </xdr:nvCxnSpPr>
        <xdr:spPr>
          <a:xfrm flipH="1">
            <a:off x="8701105" y="154043053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2" name="Straight Connector 3001">
            <a:extLst>
              <a:ext uri="{FF2B5EF4-FFF2-40B4-BE49-F238E27FC236}">
                <a16:creationId xmlns:a16="http://schemas.microsoft.com/office/drawing/2014/main" id="{38F31D68-1689-31EC-D92D-94B989E6FA61}"/>
              </a:ext>
            </a:extLst>
          </xdr:cNvPr>
          <xdr:cNvCxnSpPr/>
        </xdr:nvCxnSpPr>
        <xdr:spPr>
          <a:xfrm>
            <a:off x="9067800" y="152633363"/>
            <a:ext cx="0" cy="29337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3" name="Straight Connector 3002">
            <a:extLst>
              <a:ext uri="{FF2B5EF4-FFF2-40B4-BE49-F238E27FC236}">
                <a16:creationId xmlns:a16="http://schemas.microsoft.com/office/drawing/2014/main" id="{3E18BFF8-C03F-4C31-9576-114640C3A11B}"/>
              </a:ext>
            </a:extLst>
          </xdr:cNvPr>
          <xdr:cNvCxnSpPr/>
        </xdr:nvCxnSpPr>
        <xdr:spPr>
          <a:xfrm flipH="1">
            <a:off x="9020181" y="15266669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4" name="Straight Connector 3003">
            <a:extLst>
              <a:ext uri="{FF2B5EF4-FFF2-40B4-BE49-F238E27FC236}">
                <a16:creationId xmlns:a16="http://schemas.microsoft.com/office/drawing/2014/main" id="{49403D9A-1C65-4DA2-8C63-D6DF7C551DBD}"/>
              </a:ext>
            </a:extLst>
          </xdr:cNvPr>
          <xdr:cNvCxnSpPr/>
        </xdr:nvCxnSpPr>
        <xdr:spPr>
          <a:xfrm>
            <a:off x="8367718" y="155476587"/>
            <a:ext cx="7810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5" name="Straight Connector 3004">
            <a:extLst>
              <a:ext uri="{FF2B5EF4-FFF2-40B4-BE49-F238E27FC236}">
                <a16:creationId xmlns:a16="http://schemas.microsoft.com/office/drawing/2014/main" id="{5A1EB037-C889-478D-83D1-31F187411EF5}"/>
              </a:ext>
            </a:extLst>
          </xdr:cNvPr>
          <xdr:cNvCxnSpPr/>
        </xdr:nvCxnSpPr>
        <xdr:spPr>
          <a:xfrm flipH="1">
            <a:off x="8696330" y="15543371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6" name="Straight Connector 3005">
            <a:extLst>
              <a:ext uri="{FF2B5EF4-FFF2-40B4-BE49-F238E27FC236}">
                <a16:creationId xmlns:a16="http://schemas.microsoft.com/office/drawing/2014/main" id="{262E04D9-8C79-4F48-9C94-0418EB40FC52}"/>
              </a:ext>
            </a:extLst>
          </xdr:cNvPr>
          <xdr:cNvCxnSpPr/>
        </xdr:nvCxnSpPr>
        <xdr:spPr>
          <a:xfrm flipH="1">
            <a:off x="9020180" y="15543371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97" name="Straight Connector 2396">
            <a:extLst>
              <a:ext uri="{FF2B5EF4-FFF2-40B4-BE49-F238E27FC236}">
                <a16:creationId xmlns:a16="http://schemas.microsoft.com/office/drawing/2014/main" id="{2B8E2BCB-C686-DF9E-A71D-590A5EC5E42F}"/>
              </a:ext>
            </a:extLst>
          </xdr:cNvPr>
          <xdr:cNvCxnSpPr/>
        </xdr:nvCxnSpPr>
        <xdr:spPr>
          <a:xfrm>
            <a:off x="1204913" y="155514683"/>
            <a:ext cx="0" cy="7429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81" name="Straight Connector 2480">
            <a:extLst>
              <a:ext uri="{FF2B5EF4-FFF2-40B4-BE49-F238E27FC236}">
                <a16:creationId xmlns:a16="http://schemas.microsoft.com/office/drawing/2014/main" id="{479427C5-D481-32DE-7242-5F1E0F4E18D2}"/>
              </a:ext>
            </a:extLst>
          </xdr:cNvPr>
          <xdr:cNvCxnSpPr/>
        </xdr:nvCxnSpPr>
        <xdr:spPr>
          <a:xfrm>
            <a:off x="1152528" y="155876625"/>
            <a:ext cx="72675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14" name="Straight Connector 2513">
            <a:extLst>
              <a:ext uri="{FF2B5EF4-FFF2-40B4-BE49-F238E27FC236}">
                <a16:creationId xmlns:a16="http://schemas.microsoft.com/office/drawing/2014/main" id="{57681156-7B6E-803F-2F9C-A608E376A578}"/>
              </a:ext>
            </a:extLst>
          </xdr:cNvPr>
          <xdr:cNvCxnSpPr/>
        </xdr:nvCxnSpPr>
        <xdr:spPr>
          <a:xfrm>
            <a:off x="1128713" y="156162375"/>
            <a:ext cx="73009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18" name="Straight Connector 2517">
            <a:extLst>
              <a:ext uri="{FF2B5EF4-FFF2-40B4-BE49-F238E27FC236}">
                <a16:creationId xmlns:a16="http://schemas.microsoft.com/office/drawing/2014/main" id="{CB8FD10F-1ACC-4680-8D12-B2E82D478CD0}"/>
              </a:ext>
            </a:extLst>
          </xdr:cNvPr>
          <xdr:cNvCxnSpPr/>
        </xdr:nvCxnSpPr>
        <xdr:spPr>
          <a:xfrm flipH="1">
            <a:off x="1162048" y="15611475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27" name="Straight Connector 2526">
            <a:extLst>
              <a:ext uri="{FF2B5EF4-FFF2-40B4-BE49-F238E27FC236}">
                <a16:creationId xmlns:a16="http://schemas.microsoft.com/office/drawing/2014/main" id="{DB797EDE-6834-442F-9E3A-0EBBEB01864A}"/>
              </a:ext>
            </a:extLst>
          </xdr:cNvPr>
          <xdr:cNvCxnSpPr/>
        </xdr:nvCxnSpPr>
        <xdr:spPr>
          <a:xfrm flipH="1">
            <a:off x="1157285" y="15583376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39" name="Straight Connector 2538">
            <a:extLst>
              <a:ext uri="{FF2B5EF4-FFF2-40B4-BE49-F238E27FC236}">
                <a16:creationId xmlns:a16="http://schemas.microsoft.com/office/drawing/2014/main" id="{0FC16169-99B2-41EC-9A5B-6B79017CE94C}"/>
              </a:ext>
            </a:extLst>
          </xdr:cNvPr>
          <xdr:cNvCxnSpPr/>
        </xdr:nvCxnSpPr>
        <xdr:spPr>
          <a:xfrm>
            <a:off x="2990852" y="155514675"/>
            <a:ext cx="0" cy="4572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51" name="Straight Connector 2550">
            <a:extLst>
              <a:ext uri="{FF2B5EF4-FFF2-40B4-BE49-F238E27FC236}">
                <a16:creationId xmlns:a16="http://schemas.microsoft.com/office/drawing/2014/main" id="{065299A5-7F00-4BCE-B9E1-4288EB01FCF8}"/>
              </a:ext>
            </a:extLst>
          </xdr:cNvPr>
          <xdr:cNvCxnSpPr/>
        </xdr:nvCxnSpPr>
        <xdr:spPr>
          <a:xfrm flipH="1">
            <a:off x="2947987" y="155829007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77" name="Straight Connector 2576">
            <a:extLst>
              <a:ext uri="{FF2B5EF4-FFF2-40B4-BE49-F238E27FC236}">
                <a16:creationId xmlns:a16="http://schemas.microsoft.com/office/drawing/2014/main" id="{D304552D-3E62-43A2-A8F0-BCEBDDFEF212}"/>
              </a:ext>
            </a:extLst>
          </xdr:cNvPr>
          <xdr:cNvCxnSpPr/>
        </xdr:nvCxnSpPr>
        <xdr:spPr>
          <a:xfrm>
            <a:off x="2990852" y="153800175"/>
            <a:ext cx="0" cy="1585913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4" name="Straight Connector 2613">
            <a:extLst>
              <a:ext uri="{FF2B5EF4-FFF2-40B4-BE49-F238E27FC236}">
                <a16:creationId xmlns:a16="http://schemas.microsoft.com/office/drawing/2014/main" id="{9F49B676-5AB6-4C83-9BFF-78F6B07C2EEA}"/>
              </a:ext>
            </a:extLst>
          </xdr:cNvPr>
          <xdr:cNvCxnSpPr/>
        </xdr:nvCxnSpPr>
        <xdr:spPr>
          <a:xfrm>
            <a:off x="4181479" y="155514679"/>
            <a:ext cx="0" cy="4572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5" name="Straight Connector 2614">
            <a:extLst>
              <a:ext uri="{FF2B5EF4-FFF2-40B4-BE49-F238E27FC236}">
                <a16:creationId xmlns:a16="http://schemas.microsoft.com/office/drawing/2014/main" id="{18B8258A-3E31-4245-A7A8-597B146D7F7E}"/>
              </a:ext>
            </a:extLst>
          </xdr:cNvPr>
          <xdr:cNvCxnSpPr/>
        </xdr:nvCxnSpPr>
        <xdr:spPr>
          <a:xfrm flipH="1">
            <a:off x="4138614" y="155829011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9" name="Straight Connector 2618">
            <a:extLst>
              <a:ext uri="{FF2B5EF4-FFF2-40B4-BE49-F238E27FC236}">
                <a16:creationId xmlns:a16="http://schemas.microsoft.com/office/drawing/2014/main" id="{CA2070EB-8504-4DAE-BDA1-A7C87BDD941C}"/>
              </a:ext>
            </a:extLst>
          </xdr:cNvPr>
          <xdr:cNvCxnSpPr/>
        </xdr:nvCxnSpPr>
        <xdr:spPr>
          <a:xfrm>
            <a:off x="4181479" y="153800179"/>
            <a:ext cx="0" cy="1585913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1" name="Straight Connector 2620">
            <a:extLst>
              <a:ext uri="{FF2B5EF4-FFF2-40B4-BE49-F238E27FC236}">
                <a16:creationId xmlns:a16="http://schemas.microsoft.com/office/drawing/2014/main" id="{C26D72AA-9962-4EAB-A0CF-30582FD26A08}"/>
              </a:ext>
            </a:extLst>
          </xdr:cNvPr>
          <xdr:cNvCxnSpPr/>
        </xdr:nvCxnSpPr>
        <xdr:spPr>
          <a:xfrm>
            <a:off x="4581528" y="155514683"/>
            <a:ext cx="0" cy="4572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4" name="Straight Connector 2623">
            <a:extLst>
              <a:ext uri="{FF2B5EF4-FFF2-40B4-BE49-F238E27FC236}">
                <a16:creationId xmlns:a16="http://schemas.microsoft.com/office/drawing/2014/main" id="{16C961E7-D9ED-444E-AA24-DB5A1B8F9C3B}"/>
              </a:ext>
            </a:extLst>
          </xdr:cNvPr>
          <xdr:cNvCxnSpPr/>
        </xdr:nvCxnSpPr>
        <xdr:spPr>
          <a:xfrm flipH="1">
            <a:off x="4538663" y="155829015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26" name="Straight Connector 2625">
            <a:extLst>
              <a:ext uri="{FF2B5EF4-FFF2-40B4-BE49-F238E27FC236}">
                <a16:creationId xmlns:a16="http://schemas.microsoft.com/office/drawing/2014/main" id="{05D0F558-8446-4B90-8C7C-B51CA4D82AA1}"/>
              </a:ext>
            </a:extLst>
          </xdr:cNvPr>
          <xdr:cNvCxnSpPr/>
        </xdr:nvCxnSpPr>
        <xdr:spPr>
          <a:xfrm>
            <a:off x="4581528" y="154185938"/>
            <a:ext cx="0" cy="120015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4" name="Straight Connector 2653">
            <a:extLst>
              <a:ext uri="{FF2B5EF4-FFF2-40B4-BE49-F238E27FC236}">
                <a16:creationId xmlns:a16="http://schemas.microsoft.com/office/drawing/2014/main" id="{4B5967B6-B317-47F8-B0A4-C49FDAA2406C}"/>
              </a:ext>
            </a:extLst>
          </xdr:cNvPr>
          <xdr:cNvCxnSpPr/>
        </xdr:nvCxnSpPr>
        <xdr:spPr>
          <a:xfrm>
            <a:off x="6962779" y="155514689"/>
            <a:ext cx="0" cy="45720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5" name="Straight Connector 2654">
            <a:extLst>
              <a:ext uri="{FF2B5EF4-FFF2-40B4-BE49-F238E27FC236}">
                <a16:creationId xmlns:a16="http://schemas.microsoft.com/office/drawing/2014/main" id="{F7E867CF-80C2-49D4-96AE-5F9B39A016EB}"/>
              </a:ext>
            </a:extLst>
          </xdr:cNvPr>
          <xdr:cNvCxnSpPr/>
        </xdr:nvCxnSpPr>
        <xdr:spPr>
          <a:xfrm flipH="1">
            <a:off x="6919914" y="155829021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59" name="Straight Connector 2658">
            <a:extLst>
              <a:ext uri="{FF2B5EF4-FFF2-40B4-BE49-F238E27FC236}">
                <a16:creationId xmlns:a16="http://schemas.microsoft.com/office/drawing/2014/main" id="{C3094094-956A-494F-913C-3B903596A627}"/>
              </a:ext>
            </a:extLst>
          </xdr:cNvPr>
          <xdr:cNvCxnSpPr/>
        </xdr:nvCxnSpPr>
        <xdr:spPr>
          <a:xfrm>
            <a:off x="6962779" y="154185944"/>
            <a:ext cx="0" cy="120015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1" name="Straight Connector 2660">
            <a:extLst>
              <a:ext uri="{FF2B5EF4-FFF2-40B4-BE49-F238E27FC236}">
                <a16:creationId xmlns:a16="http://schemas.microsoft.com/office/drawing/2014/main" id="{EFE0F8EE-0463-4500-9C0D-DBB4528D90A1}"/>
              </a:ext>
            </a:extLst>
          </xdr:cNvPr>
          <xdr:cNvCxnSpPr/>
        </xdr:nvCxnSpPr>
        <xdr:spPr>
          <a:xfrm>
            <a:off x="8348667" y="155514680"/>
            <a:ext cx="0" cy="74294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2" name="Straight Connector 2661">
            <a:extLst>
              <a:ext uri="{FF2B5EF4-FFF2-40B4-BE49-F238E27FC236}">
                <a16:creationId xmlns:a16="http://schemas.microsoft.com/office/drawing/2014/main" id="{B4C88108-6914-4CA5-B739-6539CE25703B}"/>
              </a:ext>
            </a:extLst>
          </xdr:cNvPr>
          <xdr:cNvCxnSpPr/>
        </xdr:nvCxnSpPr>
        <xdr:spPr>
          <a:xfrm flipH="1">
            <a:off x="8305802" y="156114749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4" name="Straight Connector 2663">
            <a:extLst>
              <a:ext uri="{FF2B5EF4-FFF2-40B4-BE49-F238E27FC236}">
                <a16:creationId xmlns:a16="http://schemas.microsoft.com/office/drawing/2014/main" id="{E7669321-208B-4CBB-9BF8-3E5E07396ED6}"/>
              </a:ext>
            </a:extLst>
          </xdr:cNvPr>
          <xdr:cNvCxnSpPr/>
        </xdr:nvCxnSpPr>
        <xdr:spPr>
          <a:xfrm flipH="1">
            <a:off x="8301039" y="155833759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4" name="Straight Connector 2673">
            <a:extLst>
              <a:ext uri="{FF2B5EF4-FFF2-40B4-BE49-F238E27FC236}">
                <a16:creationId xmlns:a16="http://schemas.microsoft.com/office/drawing/2014/main" id="{84246692-851D-DAC5-984E-40196FFFC83D}"/>
              </a:ext>
            </a:extLst>
          </xdr:cNvPr>
          <xdr:cNvCxnSpPr/>
        </xdr:nvCxnSpPr>
        <xdr:spPr>
          <a:xfrm>
            <a:off x="1304925" y="150728362"/>
            <a:ext cx="224789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87" name="Straight Connector 2686">
            <a:extLst>
              <a:ext uri="{FF2B5EF4-FFF2-40B4-BE49-F238E27FC236}">
                <a16:creationId xmlns:a16="http://schemas.microsoft.com/office/drawing/2014/main" id="{8591D816-3CF8-CB3C-00BC-B26354E80E8D}"/>
              </a:ext>
            </a:extLst>
          </xdr:cNvPr>
          <xdr:cNvCxnSpPr/>
        </xdr:nvCxnSpPr>
        <xdr:spPr>
          <a:xfrm>
            <a:off x="728663" y="150728362"/>
            <a:ext cx="4476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6" name="Straight Connector 2695">
            <a:extLst>
              <a:ext uri="{FF2B5EF4-FFF2-40B4-BE49-F238E27FC236}">
                <a16:creationId xmlns:a16="http://schemas.microsoft.com/office/drawing/2014/main" id="{5920D4B0-3CFD-B033-FE74-CCB36531F41B}"/>
              </a:ext>
            </a:extLst>
          </xdr:cNvPr>
          <xdr:cNvCxnSpPr/>
        </xdr:nvCxnSpPr>
        <xdr:spPr>
          <a:xfrm>
            <a:off x="809626" y="150656925"/>
            <a:ext cx="0" cy="49101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1" name="Straight Connector 2700">
            <a:extLst>
              <a:ext uri="{FF2B5EF4-FFF2-40B4-BE49-F238E27FC236}">
                <a16:creationId xmlns:a16="http://schemas.microsoft.com/office/drawing/2014/main" id="{D3E89CEB-1A06-4F27-90A3-56E2890A803F}"/>
              </a:ext>
            </a:extLst>
          </xdr:cNvPr>
          <xdr:cNvCxnSpPr/>
        </xdr:nvCxnSpPr>
        <xdr:spPr>
          <a:xfrm flipH="1">
            <a:off x="762001" y="150685500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5" name="Straight Connector 2704">
            <a:extLst>
              <a:ext uri="{FF2B5EF4-FFF2-40B4-BE49-F238E27FC236}">
                <a16:creationId xmlns:a16="http://schemas.microsoft.com/office/drawing/2014/main" id="{D59F25E8-3036-470C-9D3E-918E7A9CD1DB}"/>
              </a:ext>
            </a:extLst>
          </xdr:cNvPr>
          <xdr:cNvCxnSpPr/>
        </xdr:nvCxnSpPr>
        <xdr:spPr>
          <a:xfrm>
            <a:off x="400050" y="151914224"/>
            <a:ext cx="7762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6" name="Straight Connector 2705">
            <a:extLst>
              <a:ext uri="{FF2B5EF4-FFF2-40B4-BE49-F238E27FC236}">
                <a16:creationId xmlns:a16="http://schemas.microsoft.com/office/drawing/2014/main" id="{1F7D11CE-D0D8-4056-B5C8-CCCD3AAFA211}"/>
              </a:ext>
            </a:extLst>
          </xdr:cNvPr>
          <xdr:cNvCxnSpPr/>
        </xdr:nvCxnSpPr>
        <xdr:spPr>
          <a:xfrm flipH="1">
            <a:off x="761994" y="15187136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0" name="Straight Connector 2719">
            <a:extLst>
              <a:ext uri="{FF2B5EF4-FFF2-40B4-BE49-F238E27FC236}">
                <a16:creationId xmlns:a16="http://schemas.microsoft.com/office/drawing/2014/main" id="{E7D26B28-96B1-4D5D-BF27-10F607B95B3E}"/>
              </a:ext>
            </a:extLst>
          </xdr:cNvPr>
          <xdr:cNvCxnSpPr/>
        </xdr:nvCxnSpPr>
        <xdr:spPr>
          <a:xfrm>
            <a:off x="728639" y="153695401"/>
            <a:ext cx="4476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3" name="Straight Connector 2722">
            <a:extLst>
              <a:ext uri="{FF2B5EF4-FFF2-40B4-BE49-F238E27FC236}">
                <a16:creationId xmlns:a16="http://schemas.microsoft.com/office/drawing/2014/main" id="{02E6974F-8912-4CAC-AF50-07C3CE6C99E6}"/>
              </a:ext>
            </a:extLst>
          </xdr:cNvPr>
          <xdr:cNvCxnSpPr/>
        </xdr:nvCxnSpPr>
        <xdr:spPr>
          <a:xfrm flipH="1">
            <a:off x="761977" y="153652539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1" name="Straight Connector 2740">
            <a:extLst>
              <a:ext uri="{FF2B5EF4-FFF2-40B4-BE49-F238E27FC236}">
                <a16:creationId xmlns:a16="http://schemas.microsoft.com/office/drawing/2014/main" id="{96E2573E-296D-8F3D-0F71-1E3E68D822FA}"/>
              </a:ext>
            </a:extLst>
          </xdr:cNvPr>
          <xdr:cNvCxnSpPr/>
        </xdr:nvCxnSpPr>
        <xdr:spPr>
          <a:xfrm>
            <a:off x="485775" y="151828500"/>
            <a:ext cx="0" cy="371951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44" name="Straight Connector 2743">
            <a:extLst>
              <a:ext uri="{FF2B5EF4-FFF2-40B4-BE49-F238E27FC236}">
                <a16:creationId xmlns:a16="http://schemas.microsoft.com/office/drawing/2014/main" id="{EB113738-65FA-408A-8B66-4505B62C51D9}"/>
              </a:ext>
            </a:extLst>
          </xdr:cNvPr>
          <xdr:cNvCxnSpPr/>
        </xdr:nvCxnSpPr>
        <xdr:spPr>
          <a:xfrm flipH="1">
            <a:off x="438150" y="151871362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0" name="Straight Connector 3009">
            <a:extLst>
              <a:ext uri="{FF2B5EF4-FFF2-40B4-BE49-F238E27FC236}">
                <a16:creationId xmlns:a16="http://schemas.microsoft.com/office/drawing/2014/main" id="{ED9515EF-CE1C-4874-8A3E-2F1CB7F2C514}"/>
              </a:ext>
            </a:extLst>
          </xdr:cNvPr>
          <xdr:cNvCxnSpPr/>
        </xdr:nvCxnSpPr>
        <xdr:spPr>
          <a:xfrm>
            <a:off x="400046" y="155476575"/>
            <a:ext cx="7762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1" name="Straight Connector 3010">
            <a:extLst>
              <a:ext uri="{FF2B5EF4-FFF2-40B4-BE49-F238E27FC236}">
                <a16:creationId xmlns:a16="http://schemas.microsoft.com/office/drawing/2014/main" id="{39A201C7-72EF-4C4B-B9DE-7B435A8DCF94}"/>
              </a:ext>
            </a:extLst>
          </xdr:cNvPr>
          <xdr:cNvCxnSpPr/>
        </xdr:nvCxnSpPr>
        <xdr:spPr>
          <a:xfrm flipH="1">
            <a:off x="761990" y="155433713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2" name="Straight Connector 3011">
            <a:extLst>
              <a:ext uri="{FF2B5EF4-FFF2-40B4-BE49-F238E27FC236}">
                <a16:creationId xmlns:a16="http://schemas.microsoft.com/office/drawing/2014/main" id="{053C4AB7-166C-4A72-94A4-770053FD4B9F}"/>
              </a:ext>
            </a:extLst>
          </xdr:cNvPr>
          <xdr:cNvCxnSpPr/>
        </xdr:nvCxnSpPr>
        <xdr:spPr>
          <a:xfrm flipH="1">
            <a:off x="438146" y="155433713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6" name="Straight Connector 3015">
            <a:extLst>
              <a:ext uri="{FF2B5EF4-FFF2-40B4-BE49-F238E27FC236}">
                <a16:creationId xmlns:a16="http://schemas.microsoft.com/office/drawing/2014/main" id="{FCD93708-9422-7AE7-FF6C-E309187BB6CD}"/>
              </a:ext>
            </a:extLst>
          </xdr:cNvPr>
          <xdr:cNvCxnSpPr/>
        </xdr:nvCxnSpPr>
        <xdr:spPr>
          <a:xfrm flipV="1">
            <a:off x="3886200" y="153009600"/>
            <a:ext cx="0" cy="78105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8" name="Straight Connector 3017">
            <a:extLst>
              <a:ext uri="{FF2B5EF4-FFF2-40B4-BE49-F238E27FC236}">
                <a16:creationId xmlns:a16="http://schemas.microsoft.com/office/drawing/2014/main" id="{AEE7388B-6DC7-6266-E6A8-21183292EB1B}"/>
              </a:ext>
            </a:extLst>
          </xdr:cNvPr>
          <xdr:cNvCxnSpPr/>
        </xdr:nvCxnSpPr>
        <xdr:spPr>
          <a:xfrm>
            <a:off x="3795716" y="153100088"/>
            <a:ext cx="86677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1" name="Straight Connector 3020">
            <a:extLst>
              <a:ext uri="{FF2B5EF4-FFF2-40B4-BE49-F238E27FC236}">
                <a16:creationId xmlns:a16="http://schemas.microsoft.com/office/drawing/2014/main" id="{5CF47C69-9724-418C-87DB-99E26FC19CD9}"/>
              </a:ext>
            </a:extLst>
          </xdr:cNvPr>
          <xdr:cNvCxnSpPr/>
        </xdr:nvCxnSpPr>
        <xdr:spPr>
          <a:xfrm flipH="1">
            <a:off x="3838575" y="153057225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2" name="Straight Connector 3021">
            <a:extLst>
              <a:ext uri="{FF2B5EF4-FFF2-40B4-BE49-F238E27FC236}">
                <a16:creationId xmlns:a16="http://schemas.microsoft.com/office/drawing/2014/main" id="{4D11DEB0-BED3-4B5B-BCB3-92D85326BECF}"/>
              </a:ext>
            </a:extLst>
          </xdr:cNvPr>
          <xdr:cNvCxnSpPr/>
        </xdr:nvCxnSpPr>
        <xdr:spPr>
          <a:xfrm flipH="1">
            <a:off x="3838575" y="153652537"/>
            <a:ext cx="90487" cy="90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041" name="Group 3040">
            <a:extLst>
              <a:ext uri="{FF2B5EF4-FFF2-40B4-BE49-F238E27FC236}">
                <a16:creationId xmlns:a16="http://schemas.microsoft.com/office/drawing/2014/main" id="{A42A4820-E087-47EB-96DF-6AD2C10A2B98}"/>
              </a:ext>
            </a:extLst>
          </xdr:cNvPr>
          <xdr:cNvGrpSpPr/>
        </xdr:nvGrpSpPr>
        <xdr:grpSpPr>
          <a:xfrm>
            <a:off x="4057650" y="153428700"/>
            <a:ext cx="218053" cy="211529"/>
            <a:chOff x="10263188" y="252188663"/>
            <a:chExt cx="214312" cy="214312"/>
          </a:xfrm>
        </xdr:grpSpPr>
        <xdr:sp macro="" textlink="">
          <xdr:nvSpPr>
            <xdr:cNvPr id="3042" name="Oval 3041">
              <a:extLst>
                <a:ext uri="{FF2B5EF4-FFF2-40B4-BE49-F238E27FC236}">
                  <a16:creationId xmlns:a16="http://schemas.microsoft.com/office/drawing/2014/main" id="{B4A0B755-0ADA-A0DB-B1F3-74BB18DBE41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43" name="Straight Connector 3042">
              <a:extLst>
                <a:ext uri="{FF2B5EF4-FFF2-40B4-BE49-F238E27FC236}">
                  <a16:creationId xmlns:a16="http://schemas.microsoft.com/office/drawing/2014/main" id="{43CF930F-8C69-9DD0-15FD-4DD8B3BF195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44" name="Straight Connector 3043">
              <a:extLst>
                <a:ext uri="{FF2B5EF4-FFF2-40B4-BE49-F238E27FC236}">
                  <a16:creationId xmlns:a16="http://schemas.microsoft.com/office/drawing/2014/main" id="{7FCE2E15-4017-3BA4-A7B4-52835F94BF0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45" name="Group 3044">
            <a:extLst>
              <a:ext uri="{FF2B5EF4-FFF2-40B4-BE49-F238E27FC236}">
                <a16:creationId xmlns:a16="http://schemas.microsoft.com/office/drawing/2014/main" id="{434F0C45-6183-41D5-A3AA-59CB097A405B}"/>
              </a:ext>
            </a:extLst>
          </xdr:cNvPr>
          <xdr:cNvGrpSpPr/>
        </xdr:nvGrpSpPr>
        <xdr:grpSpPr>
          <a:xfrm>
            <a:off x="4772025" y="152876250"/>
            <a:ext cx="218053" cy="211529"/>
            <a:chOff x="10263188" y="252188663"/>
            <a:chExt cx="214312" cy="214312"/>
          </a:xfrm>
        </xdr:grpSpPr>
        <xdr:sp macro="" textlink="">
          <xdr:nvSpPr>
            <xdr:cNvPr id="3046" name="Oval 3045">
              <a:extLst>
                <a:ext uri="{FF2B5EF4-FFF2-40B4-BE49-F238E27FC236}">
                  <a16:creationId xmlns:a16="http://schemas.microsoft.com/office/drawing/2014/main" id="{4817DE1E-42DB-80E3-F695-87F8FABF59A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47" name="Straight Connector 3046">
              <a:extLst>
                <a:ext uri="{FF2B5EF4-FFF2-40B4-BE49-F238E27FC236}">
                  <a16:creationId xmlns:a16="http://schemas.microsoft.com/office/drawing/2014/main" id="{7FE99AA3-C937-6BD5-2284-037C0D99083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48" name="Straight Connector 3047">
              <a:extLst>
                <a:ext uri="{FF2B5EF4-FFF2-40B4-BE49-F238E27FC236}">
                  <a16:creationId xmlns:a16="http://schemas.microsoft.com/office/drawing/2014/main" id="{05158A8E-92BC-D5B3-2398-9E9E5B43D74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49" name="Group 3048">
            <a:extLst>
              <a:ext uri="{FF2B5EF4-FFF2-40B4-BE49-F238E27FC236}">
                <a16:creationId xmlns:a16="http://schemas.microsoft.com/office/drawing/2014/main" id="{C0B41674-36A6-44C4-BF78-E95D7F39F481}"/>
              </a:ext>
            </a:extLst>
          </xdr:cNvPr>
          <xdr:cNvGrpSpPr/>
        </xdr:nvGrpSpPr>
        <xdr:grpSpPr>
          <a:xfrm>
            <a:off x="2886075" y="153476325"/>
            <a:ext cx="218053" cy="211529"/>
            <a:chOff x="10263188" y="252188663"/>
            <a:chExt cx="214312" cy="214312"/>
          </a:xfrm>
        </xdr:grpSpPr>
        <xdr:sp macro="" textlink="">
          <xdr:nvSpPr>
            <xdr:cNvPr id="3050" name="Oval 3049">
              <a:extLst>
                <a:ext uri="{FF2B5EF4-FFF2-40B4-BE49-F238E27FC236}">
                  <a16:creationId xmlns:a16="http://schemas.microsoft.com/office/drawing/2014/main" id="{0AC1D3BD-23A6-2F49-E05E-12C68D67CF8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51" name="Straight Connector 3050">
              <a:extLst>
                <a:ext uri="{FF2B5EF4-FFF2-40B4-BE49-F238E27FC236}">
                  <a16:creationId xmlns:a16="http://schemas.microsoft.com/office/drawing/2014/main" id="{DB18DBFB-C36F-FADA-5DF6-F28ECB42A02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52" name="Straight Connector 3051">
              <a:extLst>
                <a:ext uri="{FF2B5EF4-FFF2-40B4-BE49-F238E27FC236}">
                  <a16:creationId xmlns:a16="http://schemas.microsoft.com/office/drawing/2014/main" id="{A84E8C69-34D8-BDE8-8682-8D06C50BCBA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53" name="Group 3052">
            <a:extLst>
              <a:ext uri="{FF2B5EF4-FFF2-40B4-BE49-F238E27FC236}">
                <a16:creationId xmlns:a16="http://schemas.microsoft.com/office/drawing/2014/main" id="{3AA8A7E8-8A7D-4F20-8FE0-E675ADAC6C45}"/>
              </a:ext>
            </a:extLst>
          </xdr:cNvPr>
          <xdr:cNvGrpSpPr/>
        </xdr:nvGrpSpPr>
        <xdr:grpSpPr>
          <a:xfrm>
            <a:off x="4505325" y="153866850"/>
            <a:ext cx="218053" cy="211529"/>
            <a:chOff x="10263188" y="252188663"/>
            <a:chExt cx="214312" cy="214312"/>
          </a:xfrm>
        </xdr:grpSpPr>
        <xdr:sp macro="" textlink="">
          <xdr:nvSpPr>
            <xdr:cNvPr id="3054" name="Oval 3053">
              <a:extLst>
                <a:ext uri="{FF2B5EF4-FFF2-40B4-BE49-F238E27FC236}">
                  <a16:creationId xmlns:a16="http://schemas.microsoft.com/office/drawing/2014/main" id="{142A26FE-00A7-8053-C687-5F39A41BBD7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55" name="Straight Connector 3054">
              <a:extLst>
                <a:ext uri="{FF2B5EF4-FFF2-40B4-BE49-F238E27FC236}">
                  <a16:creationId xmlns:a16="http://schemas.microsoft.com/office/drawing/2014/main" id="{8DF0D186-EABA-9B03-A909-1CAAD384D11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56" name="Straight Connector 3055">
              <a:extLst>
                <a:ext uri="{FF2B5EF4-FFF2-40B4-BE49-F238E27FC236}">
                  <a16:creationId xmlns:a16="http://schemas.microsoft.com/office/drawing/2014/main" id="{D5313CBE-5366-A56F-059A-6C0E9156DDC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57" name="Group 3056">
            <a:extLst>
              <a:ext uri="{FF2B5EF4-FFF2-40B4-BE49-F238E27FC236}">
                <a16:creationId xmlns:a16="http://schemas.microsoft.com/office/drawing/2014/main" id="{0385EBA5-9F8B-47DB-A603-1FCFBD7C7524}"/>
              </a:ext>
            </a:extLst>
          </xdr:cNvPr>
          <xdr:cNvGrpSpPr/>
        </xdr:nvGrpSpPr>
        <xdr:grpSpPr>
          <a:xfrm>
            <a:off x="6858000" y="153866850"/>
            <a:ext cx="218053" cy="211529"/>
            <a:chOff x="10263188" y="252188663"/>
            <a:chExt cx="214312" cy="214312"/>
          </a:xfrm>
        </xdr:grpSpPr>
        <xdr:sp macro="" textlink="">
          <xdr:nvSpPr>
            <xdr:cNvPr id="3058" name="Oval 3057">
              <a:extLst>
                <a:ext uri="{FF2B5EF4-FFF2-40B4-BE49-F238E27FC236}">
                  <a16:creationId xmlns:a16="http://schemas.microsoft.com/office/drawing/2014/main" id="{EBC45779-40D8-9114-0A2B-FF4D2B9AFB6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59" name="Straight Connector 3058">
              <a:extLst>
                <a:ext uri="{FF2B5EF4-FFF2-40B4-BE49-F238E27FC236}">
                  <a16:creationId xmlns:a16="http://schemas.microsoft.com/office/drawing/2014/main" id="{9FCD1F91-A275-571A-4FDF-4D09436A59B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60" name="Straight Connector 3059">
              <a:extLst>
                <a:ext uri="{FF2B5EF4-FFF2-40B4-BE49-F238E27FC236}">
                  <a16:creationId xmlns:a16="http://schemas.microsoft.com/office/drawing/2014/main" id="{AF614758-C207-057D-2D7D-F58D4F9BC2E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61" name="Group 3060">
            <a:extLst>
              <a:ext uri="{FF2B5EF4-FFF2-40B4-BE49-F238E27FC236}">
                <a16:creationId xmlns:a16="http://schemas.microsoft.com/office/drawing/2014/main" id="{FDE48568-3E66-4B41-8089-5066E2E82EF4}"/>
              </a:ext>
            </a:extLst>
          </xdr:cNvPr>
          <xdr:cNvGrpSpPr/>
        </xdr:nvGrpSpPr>
        <xdr:grpSpPr>
          <a:xfrm>
            <a:off x="4686300" y="151666575"/>
            <a:ext cx="218053" cy="211529"/>
            <a:chOff x="10263188" y="252188663"/>
            <a:chExt cx="214312" cy="214312"/>
          </a:xfrm>
        </xdr:grpSpPr>
        <xdr:sp macro="" textlink="">
          <xdr:nvSpPr>
            <xdr:cNvPr id="3062" name="Oval 3061">
              <a:extLst>
                <a:ext uri="{FF2B5EF4-FFF2-40B4-BE49-F238E27FC236}">
                  <a16:creationId xmlns:a16="http://schemas.microsoft.com/office/drawing/2014/main" id="{6DE4DC7E-631C-E5D0-3FFA-586C5937556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63" name="Straight Connector 3062">
              <a:extLst>
                <a:ext uri="{FF2B5EF4-FFF2-40B4-BE49-F238E27FC236}">
                  <a16:creationId xmlns:a16="http://schemas.microsoft.com/office/drawing/2014/main" id="{66FF9582-154C-1013-9B84-87D88817B1E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64" name="Straight Connector 3063">
              <a:extLst>
                <a:ext uri="{FF2B5EF4-FFF2-40B4-BE49-F238E27FC236}">
                  <a16:creationId xmlns:a16="http://schemas.microsoft.com/office/drawing/2014/main" id="{1F481802-15D9-53F8-F183-B968C760CFB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65" name="Group 3064">
            <a:extLst>
              <a:ext uri="{FF2B5EF4-FFF2-40B4-BE49-F238E27FC236}">
                <a16:creationId xmlns:a16="http://schemas.microsoft.com/office/drawing/2014/main" id="{B3AFB545-7DE1-4EA5-B769-DBA9AE6FACD5}"/>
              </a:ext>
            </a:extLst>
          </xdr:cNvPr>
          <xdr:cNvGrpSpPr/>
        </xdr:nvGrpSpPr>
        <xdr:grpSpPr>
          <a:xfrm>
            <a:off x="962025" y="151552275"/>
            <a:ext cx="218053" cy="211529"/>
            <a:chOff x="10263188" y="252188663"/>
            <a:chExt cx="214312" cy="214312"/>
          </a:xfrm>
        </xdr:grpSpPr>
        <xdr:sp macro="" textlink="">
          <xdr:nvSpPr>
            <xdr:cNvPr id="3066" name="Oval 3065">
              <a:extLst>
                <a:ext uri="{FF2B5EF4-FFF2-40B4-BE49-F238E27FC236}">
                  <a16:creationId xmlns:a16="http://schemas.microsoft.com/office/drawing/2014/main" id="{AFAFDAA4-3CFB-B85B-8C44-07540627F4B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67" name="Straight Connector 3066">
              <a:extLst>
                <a:ext uri="{FF2B5EF4-FFF2-40B4-BE49-F238E27FC236}">
                  <a16:creationId xmlns:a16="http://schemas.microsoft.com/office/drawing/2014/main" id="{3F2EDB16-B1ED-EE7D-E8DD-78C4AB92600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68" name="Straight Connector 3067">
              <a:extLst>
                <a:ext uri="{FF2B5EF4-FFF2-40B4-BE49-F238E27FC236}">
                  <a16:creationId xmlns:a16="http://schemas.microsoft.com/office/drawing/2014/main" id="{62B195C0-1C5A-3136-DA2B-1E440321FDE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69" name="Group 3068">
            <a:extLst>
              <a:ext uri="{FF2B5EF4-FFF2-40B4-BE49-F238E27FC236}">
                <a16:creationId xmlns:a16="http://schemas.microsoft.com/office/drawing/2014/main" id="{4EFE44CB-92BB-4C7E-8A71-E70AF6051ED4}"/>
              </a:ext>
            </a:extLst>
          </xdr:cNvPr>
          <xdr:cNvGrpSpPr/>
        </xdr:nvGrpSpPr>
        <xdr:grpSpPr>
          <a:xfrm>
            <a:off x="904875" y="155381325"/>
            <a:ext cx="218053" cy="211529"/>
            <a:chOff x="10263188" y="252188663"/>
            <a:chExt cx="214312" cy="214312"/>
          </a:xfrm>
        </xdr:grpSpPr>
        <xdr:sp macro="" textlink="">
          <xdr:nvSpPr>
            <xdr:cNvPr id="3070" name="Oval 3069">
              <a:extLst>
                <a:ext uri="{FF2B5EF4-FFF2-40B4-BE49-F238E27FC236}">
                  <a16:creationId xmlns:a16="http://schemas.microsoft.com/office/drawing/2014/main" id="{F339816A-10EF-EF92-FF1E-D47F845E9B9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71" name="Straight Connector 3070">
              <a:extLst>
                <a:ext uri="{FF2B5EF4-FFF2-40B4-BE49-F238E27FC236}">
                  <a16:creationId xmlns:a16="http://schemas.microsoft.com/office/drawing/2014/main" id="{58F295A3-2134-E301-4690-6FD2CD21F4F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72" name="Straight Connector 3071">
              <a:extLst>
                <a:ext uri="{FF2B5EF4-FFF2-40B4-BE49-F238E27FC236}">
                  <a16:creationId xmlns:a16="http://schemas.microsoft.com/office/drawing/2014/main" id="{A5DEDB4C-A2E2-7E94-63A5-00768A847EE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73" name="Group 3072">
            <a:extLst>
              <a:ext uri="{FF2B5EF4-FFF2-40B4-BE49-F238E27FC236}">
                <a16:creationId xmlns:a16="http://schemas.microsoft.com/office/drawing/2014/main" id="{020A8B8B-623F-4D59-B496-C273D8F3E25A}"/>
              </a:ext>
            </a:extLst>
          </xdr:cNvPr>
          <xdr:cNvGrpSpPr/>
        </xdr:nvGrpSpPr>
        <xdr:grpSpPr>
          <a:xfrm>
            <a:off x="3305175" y="150418800"/>
            <a:ext cx="218053" cy="211529"/>
            <a:chOff x="10263188" y="252188663"/>
            <a:chExt cx="214312" cy="214312"/>
          </a:xfrm>
        </xdr:grpSpPr>
        <xdr:sp macro="" textlink="">
          <xdr:nvSpPr>
            <xdr:cNvPr id="3074" name="Oval 3073">
              <a:extLst>
                <a:ext uri="{FF2B5EF4-FFF2-40B4-BE49-F238E27FC236}">
                  <a16:creationId xmlns:a16="http://schemas.microsoft.com/office/drawing/2014/main" id="{C300A841-3277-99B0-20D4-6A6A96B540B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75" name="Straight Connector 3074">
              <a:extLst>
                <a:ext uri="{FF2B5EF4-FFF2-40B4-BE49-F238E27FC236}">
                  <a16:creationId xmlns:a16="http://schemas.microsoft.com/office/drawing/2014/main" id="{A796BB64-39CE-D1D7-E05B-7918FD82BF0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76" name="Straight Connector 3075">
              <a:extLst>
                <a:ext uri="{FF2B5EF4-FFF2-40B4-BE49-F238E27FC236}">
                  <a16:creationId xmlns:a16="http://schemas.microsoft.com/office/drawing/2014/main" id="{4165B5B0-B3E3-B597-4E28-3E60638CE67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77" name="Group 3076">
            <a:extLst>
              <a:ext uri="{FF2B5EF4-FFF2-40B4-BE49-F238E27FC236}">
                <a16:creationId xmlns:a16="http://schemas.microsoft.com/office/drawing/2014/main" id="{2FF5BDB6-0F29-47C2-B196-9DFE2172F354}"/>
              </a:ext>
            </a:extLst>
          </xdr:cNvPr>
          <xdr:cNvGrpSpPr/>
        </xdr:nvGrpSpPr>
        <xdr:grpSpPr>
          <a:xfrm>
            <a:off x="3200400" y="151514175"/>
            <a:ext cx="218053" cy="211529"/>
            <a:chOff x="10263188" y="252188663"/>
            <a:chExt cx="214312" cy="214312"/>
          </a:xfrm>
        </xdr:grpSpPr>
        <xdr:sp macro="" textlink="">
          <xdr:nvSpPr>
            <xdr:cNvPr id="3078" name="Oval 3077">
              <a:extLst>
                <a:ext uri="{FF2B5EF4-FFF2-40B4-BE49-F238E27FC236}">
                  <a16:creationId xmlns:a16="http://schemas.microsoft.com/office/drawing/2014/main" id="{ABB69847-B74B-55E0-2D31-07643C6A381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79" name="Straight Connector 3078">
              <a:extLst>
                <a:ext uri="{FF2B5EF4-FFF2-40B4-BE49-F238E27FC236}">
                  <a16:creationId xmlns:a16="http://schemas.microsoft.com/office/drawing/2014/main" id="{41314E55-1EE4-3750-0758-7B3FD222C2C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80" name="Straight Connector 3079">
              <a:extLst>
                <a:ext uri="{FF2B5EF4-FFF2-40B4-BE49-F238E27FC236}">
                  <a16:creationId xmlns:a16="http://schemas.microsoft.com/office/drawing/2014/main" id="{58A171BD-2C47-ED84-B0F9-25E76C49A69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81" name="Group 3080">
            <a:extLst>
              <a:ext uri="{FF2B5EF4-FFF2-40B4-BE49-F238E27FC236}">
                <a16:creationId xmlns:a16="http://schemas.microsoft.com/office/drawing/2014/main" id="{574975BA-3048-44F3-BE25-D540C541E0CD}"/>
              </a:ext>
            </a:extLst>
          </xdr:cNvPr>
          <xdr:cNvGrpSpPr/>
        </xdr:nvGrpSpPr>
        <xdr:grpSpPr>
          <a:xfrm>
            <a:off x="6067425" y="150428325"/>
            <a:ext cx="218053" cy="211529"/>
            <a:chOff x="10263188" y="252188663"/>
            <a:chExt cx="214312" cy="214312"/>
          </a:xfrm>
        </xdr:grpSpPr>
        <xdr:sp macro="" textlink="">
          <xdr:nvSpPr>
            <xdr:cNvPr id="3082" name="Oval 3081">
              <a:extLst>
                <a:ext uri="{FF2B5EF4-FFF2-40B4-BE49-F238E27FC236}">
                  <a16:creationId xmlns:a16="http://schemas.microsoft.com/office/drawing/2014/main" id="{88764121-B666-37E0-BAD0-5ABDBE8F2C4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83" name="Straight Connector 3082">
              <a:extLst>
                <a:ext uri="{FF2B5EF4-FFF2-40B4-BE49-F238E27FC236}">
                  <a16:creationId xmlns:a16="http://schemas.microsoft.com/office/drawing/2014/main" id="{F9BCE699-B72A-ACE0-A634-44E0355CC84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84" name="Straight Connector 3083">
              <a:extLst>
                <a:ext uri="{FF2B5EF4-FFF2-40B4-BE49-F238E27FC236}">
                  <a16:creationId xmlns:a16="http://schemas.microsoft.com/office/drawing/2014/main" id="{C4E3652A-4D02-8E1A-CBA7-2DF23FCC4B6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85" name="Group 3084">
            <a:extLst>
              <a:ext uri="{FF2B5EF4-FFF2-40B4-BE49-F238E27FC236}">
                <a16:creationId xmlns:a16="http://schemas.microsoft.com/office/drawing/2014/main" id="{7691D0C0-77BB-48C4-85C3-163153D50ABE}"/>
              </a:ext>
            </a:extLst>
          </xdr:cNvPr>
          <xdr:cNvGrpSpPr/>
        </xdr:nvGrpSpPr>
        <xdr:grpSpPr>
          <a:xfrm>
            <a:off x="6096000" y="152266650"/>
            <a:ext cx="218053" cy="211529"/>
            <a:chOff x="10263188" y="252188663"/>
            <a:chExt cx="214312" cy="214312"/>
          </a:xfrm>
        </xdr:grpSpPr>
        <xdr:sp macro="" textlink="">
          <xdr:nvSpPr>
            <xdr:cNvPr id="3086" name="Oval 3085">
              <a:extLst>
                <a:ext uri="{FF2B5EF4-FFF2-40B4-BE49-F238E27FC236}">
                  <a16:creationId xmlns:a16="http://schemas.microsoft.com/office/drawing/2014/main" id="{515A62F8-5D83-7D1D-C489-8648B51190E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87" name="Straight Connector 3086">
              <a:extLst>
                <a:ext uri="{FF2B5EF4-FFF2-40B4-BE49-F238E27FC236}">
                  <a16:creationId xmlns:a16="http://schemas.microsoft.com/office/drawing/2014/main" id="{6EE7045D-8E30-A141-8FCA-60A079ADBC8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88" name="Straight Connector 3087">
              <a:extLst>
                <a:ext uri="{FF2B5EF4-FFF2-40B4-BE49-F238E27FC236}">
                  <a16:creationId xmlns:a16="http://schemas.microsoft.com/office/drawing/2014/main" id="{EC24BA55-56A0-AAB3-1F6A-4BF1C74676D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89" name="Group 3088">
            <a:extLst>
              <a:ext uri="{FF2B5EF4-FFF2-40B4-BE49-F238E27FC236}">
                <a16:creationId xmlns:a16="http://schemas.microsoft.com/office/drawing/2014/main" id="{3044F0AC-421C-4174-8EAE-58255F9051D2}"/>
              </a:ext>
            </a:extLst>
          </xdr:cNvPr>
          <xdr:cNvGrpSpPr/>
        </xdr:nvGrpSpPr>
        <xdr:grpSpPr>
          <a:xfrm>
            <a:off x="8296275" y="152333325"/>
            <a:ext cx="218053" cy="211529"/>
            <a:chOff x="10263188" y="252188663"/>
            <a:chExt cx="214312" cy="214312"/>
          </a:xfrm>
        </xdr:grpSpPr>
        <xdr:sp macro="" textlink="">
          <xdr:nvSpPr>
            <xdr:cNvPr id="3090" name="Oval 3089">
              <a:extLst>
                <a:ext uri="{FF2B5EF4-FFF2-40B4-BE49-F238E27FC236}">
                  <a16:creationId xmlns:a16="http://schemas.microsoft.com/office/drawing/2014/main" id="{E6D5738B-3DDE-9082-4225-F2149FF35CF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91" name="Straight Connector 3090">
              <a:extLst>
                <a:ext uri="{FF2B5EF4-FFF2-40B4-BE49-F238E27FC236}">
                  <a16:creationId xmlns:a16="http://schemas.microsoft.com/office/drawing/2014/main" id="{BD679E0C-F733-CD18-4F3D-D5DFE9EC807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92" name="Straight Connector 3091">
              <a:extLst>
                <a:ext uri="{FF2B5EF4-FFF2-40B4-BE49-F238E27FC236}">
                  <a16:creationId xmlns:a16="http://schemas.microsoft.com/office/drawing/2014/main" id="{0E781DB6-B960-819F-B6AA-58FA73894A6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93" name="Group 3092">
            <a:extLst>
              <a:ext uri="{FF2B5EF4-FFF2-40B4-BE49-F238E27FC236}">
                <a16:creationId xmlns:a16="http://schemas.microsoft.com/office/drawing/2014/main" id="{E6E9D1E2-A5F3-494A-9831-8348C70AE44C}"/>
              </a:ext>
            </a:extLst>
          </xdr:cNvPr>
          <xdr:cNvGrpSpPr/>
        </xdr:nvGrpSpPr>
        <xdr:grpSpPr>
          <a:xfrm>
            <a:off x="8439150" y="155409900"/>
            <a:ext cx="218053" cy="211529"/>
            <a:chOff x="10263188" y="252188663"/>
            <a:chExt cx="214312" cy="214312"/>
          </a:xfrm>
        </xdr:grpSpPr>
        <xdr:sp macro="" textlink="">
          <xdr:nvSpPr>
            <xdr:cNvPr id="3094" name="Oval 3093">
              <a:extLst>
                <a:ext uri="{FF2B5EF4-FFF2-40B4-BE49-F238E27FC236}">
                  <a16:creationId xmlns:a16="http://schemas.microsoft.com/office/drawing/2014/main" id="{3F402677-3B36-35C0-38BB-017F1266503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095" name="Straight Connector 3094">
              <a:extLst>
                <a:ext uri="{FF2B5EF4-FFF2-40B4-BE49-F238E27FC236}">
                  <a16:creationId xmlns:a16="http://schemas.microsoft.com/office/drawing/2014/main" id="{89EFFA31-3048-F11D-B20B-3C25AE33FF7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96" name="Straight Connector 3095">
              <a:extLst>
                <a:ext uri="{FF2B5EF4-FFF2-40B4-BE49-F238E27FC236}">
                  <a16:creationId xmlns:a16="http://schemas.microsoft.com/office/drawing/2014/main" id="{C89D9455-809A-6140-254B-3578291061E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123825</xdr:colOff>
      <xdr:row>1055</xdr:row>
      <xdr:rowOff>138113</xdr:rowOff>
    </xdr:from>
    <xdr:to>
      <xdr:col>21</xdr:col>
      <xdr:colOff>119063</xdr:colOff>
      <xdr:row>1058</xdr:row>
      <xdr:rowOff>0</xdr:rowOff>
    </xdr:to>
    <xdr:grpSp>
      <xdr:nvGrpSpPr>
        <xdr:cNvPr id="3130" name="Group 3129">
          <a:extLst>
            <a:ext uri="{FF2B5EF4-FFF2-40B4-BE49-F238E27FC236}">
              <a16:creationId xmlns:a16="http://schemas.microsoft.com/office/drawing/2014/main" id="{37D98883-E213-4190-A059-E227D3B7F282}"/>
            </a:ext>
          </a:extLst>
        </xdr:cNvPr>
        <xdr:cNvGrpSpPr/>
      </xdr:nvGrpSpPr>
      <xdr:grpSpPr>
        <a:xfrm>
          <a:off x="3200400" y="157376813"/>
          <a:ext cx="319088" cy="290512"/>
          <a:chOff x="4819650" y="10625138"/>
          <a:chExt cx="319088" cy="290512"/>
        </a:xfrm>
      </xdr:grpSpPr>
      <xdr:sp macro="" textlink="">
        <xdr:nvSpPr>
          <xdr:cNvPr id="3131" name="Oval 3130">
            <a:extLst>
              <a:ext uri="{FF2B5EF4-FFF2-40B4-BE49-F238E27FC236}">
                <a16:creationId xmlns:a16="http://schemas.microsoft.com/office/drawing/2014/main" id="{02AECB48-03A8-6128-DEED-34E40EA988D7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133" name="Straight Connector 3132">
            <a:extLst>
              <a:ext uri="{FF2B5EF4-FFF2-40B4-BE49-F238E27FC236}">
                <a16:creationId xmlns:a16="http://schemas.microsoft.com/office/drawing/2014/main" id="{871BADC7-73DA-7BED-F359-DA70458F7258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5" name="Straight Connector 3134">
            <a:extLst>
              <a:ext uri="{FF2B5EF4-FFF2-40B4-BE49-F238E27FC236}">
                <a16:creationId xmlns:a16="http://schemas.microsoft.com/office/drawing/2014/main" id="{7B40B3D0-3A24-D9A0-C4B9-447AB3503BA6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1054</xdr:row>
      <xdr:rowOff>76201</xdr:rowOff>
    </xdr:from>
    <xdr:to>
      <xdr:col>7</xdr:col>
      <xdr:colOff>57150</xdr:colOff>
      <xdr:row>1057</xdr:row>
      <xdr:rowOff>71438</xdr:rowOff>
    </xdr:to>
    <xdr:grpSp>
      <xdr:nvGrpSpPr>
        <xdr:cNvPr id="3137" name="Group 3136">
          <a:extLst>
            <a:ext uri="{FF2B5EF4-FFF2-40B4-BE49-F238E27FC236}">
              <a16:creationId xmlns:a16="http://schemas.microsoft.com/office/drawing/2014/main" id="{364F05CC-8438-4F1F-86A1-C98623C7275A}"/>
            </a:ext>
          </a:extLst>
        </xdr:cNvPr>
        <xdr:cNvGrpSpPr/>
      </xdr:nvGrpSpPr>
      <xdr:grpSpPr>
        <a:xfrm>
          <a:off x="647700" y="157172026"/>
          <a:ext cx="542925" cy="423862"/>
          <a:chOff x="647700" y="9963151"/>
          <a:chExt cx="542925" cy="423862"/>
        </a:xfrm>
      </xdr:grpSpPr>
      <xdr:cxnSp macro="">
        <xdr:nvCxnSpPr>
          <xdr:cNvPr id="3139" name="Straight Connector 3138">
            <a:extLst>
              <a:ext uri="{FF2B5EF4-FFF2-40B4-BE49-F238E27FC236}">
                <a16:creationId xmlns:a16="http://schemas.microsoft.com/office/drawing/2014/main" id="{BFD7269F-3DFA-B1E2-BC42-BBFEB6527D2E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0" name="Straight Connector 3139">
            <a:extLst>
              <a:ext uri="{FF2B5EF4-FFF2-40B4-BE49-F238E27FC236}">
                <a16:creationId xmlns:a16="http://schemas.microsoft.com/office/drawing/2014/main" id="{DB0B04B6-4F47-F3D5-E3C1-F81DE45F725D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141" name="Arc 3140">
            <a:extLst>
              <a:ext uri="{FF2B5EF4-FFF2-40B4-BE49-F238E27FC236}">
                <a16:creationId xmlns:a16="http://schemas.microsoft.com/office/drawing/2014/main" id="{29424F3E-3AAD-4646-55A9-61BB9DC9E7A9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1</xdr:col>
      <xdr:colOff>76192</xdr:colOff>
      <xdr:row>1058</xdr:row>
      <xdr:rowOff>76198</xdr:rowOff>
    </xdr:from>
    <xdr:to>
      <xdr:col>56</xdr:col>
      <xdr:colOff>71438</xdr:colOff>
      <xdr:row>1099</xdr:row>
      <xdr:rowOff>80966</xdr:rowOff>
    </xdr:to>
    <xdr:grpSp>
      <xdr:nvGrpSpPr>
        <xdr:cNvPr id="3522" name="Group 3521">
          <a:extLst>
            <a:ext uri="{FF2B5EF4-FFF2-40B4-BE49-F238E27FC236}">
              <a16:creationId xmlns:a16="http://schemas.microsoft.com/office/drawing/2014/main" id="{53291A09-1F49-B8A6-FEB0-BACF79D6735F}"/>
            </a:ext>
          </a:extLst>
        </xdr:cNvPr>
        <xdr:cNvGrpSpPr/>
      </xdr:nvGrpSpPr>
      <xdr:grpSpPr>
        <a:xfrm>
          <a:off x="238117" y="157743523"/>
          <a:ext cx="8901121" cy="5862643"/>
          <a:chOff x="233074" y="160645286"/>
          <a:chExt cx="8623776" cy="5977504"/>
        </a:xfrm>
      </xdr:grpSpPr>
      <xdr:sp macro="" textlink="">
        <xdr:nvSpPr>
          <xdr:cNvPr id="3215" name="Freeform: Shape 3214">
            <a:extLst>
              <a:ext uri="{FF2B5EF4-FFF2-40B4-BE49-F238E27FC236}">
                <a16:creationId xmlns:a16="http://schemas.microsoft.com/office/drawing/2014/main" id="{51C5403D-A588-D406-A567-2F5C28320E49}"/>
              </a:ext>
            </a:extLst>
          </xdr:cNvPr>
          <xdr:cNvSpPr/>
        </xdr:nvSpPr>
        <xdr:spPr>
          <a:xfrm>
            <a:off x="1093694" y="161373671"/>
            <a:ext cx="6983506" cy="4462630"/>
          </a:xfrm>
          <a:custGeom>
            <a:avLst/>
            <a:gdLst>
              <a:gd name="csX0" fmla="*/ 0 w 7124700"/>
              <a:gd name="csY0" fmla="*/ 0 h 4434840"/>
              <a:gd name="csX1" fmla="*/ 7124700 w 7124700"/>
              <a:gd name="csY1" fmla="*/ 0 h 4434840"/>
              <a:gd name="csX2" fmla="*/ 7124700 w 7124700"/>
              <a:gd name="csY2" fmla="*/ 1996440 h 4434840"/>
              <a:gd name="csX3" fmla="*/ 6682740 w 7124700"/>
              <a:gd name="csY3" fmla="*/ 1996440 h 4434840"/>
              <a:gd name="csX4" fmla="*/ 6682740 w 7124700"/>
              <a:gd name="csY4" fmla="*/ 3550920 h 4434840"/>
              <a:gd name="csX5" fmla="*/ 4960620 w 7124700"/>
              <a:gd name="csY5" fmla="*/ 3550920 h 4434840"/>
              <a:gd name="csX6" fmla="*/ 4960620 w 7124700"/>
              <a:gd name="csY6" fmla="*/ 4434840 h 4434840"/>
              <a:gd name="csX7" fmla="*/ 3025140 w 7124700"/>
              <a:gd name="csY7" fmla="*/ 4434840 h 4434840"/>
              <a:gd name="csX8" fmla="*/ 3025140 w 7124700"/>
              <a:gd name="csY8" fmla="*/ 3985260 h 4434840"/>
              <a:gd name="csX9" fmla="*/ 868680 w 7124700"/>
              <a:gd name="csY9" fmla="*/ 3985260 h 4434840"/>
              <a:gd name="csX10" fmla="*/ 868680 w 7124700"/>
              <a:gd name="csY10" fmla="*/ 2667000 h 4434840"/>
              <a:gd name="csX11" fmla="*/ 0 w 7124700"/>
              <a:gd name="csY11" fmla="*/ 2667000 h 4434840"/>
              <a:gd name="csX12" fmla="*/ 0 w 7124700"/>
              <a:gd name="csY12" fmla="*/ 0 h 4434840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</a:cxnLst>
            <a:rect l="l" t="t" r="r" b="b"/>
            <a:pathLst>
              <a:path w="7124700" h="4434840">
                <a:moveTo>
                  <a:pt x="0" y="0"/>
                </a:moveTo>
                <a:lnTo>
                  <a:pt x="7124700" y="0"/>
                </a:lnTo>
                <a:lnTo>
                  <a:pt x="7124700" y="1996440"/>
                </a:lnTo>
                <a:lnTo>
                  <a:pt x="6682740" y="1996440"/>
                </a:lnTo>
                <a:lnTo>
                  <a:pt x="6682740" y="3550920"/>
                </a:lnTo>
                <a:lnTo>
                  <a:pt x="4960620" y="3550920"/>
                </a:lnTo>
                <a:lnTo>
                  <a:pt x="4960620" y="4434840"/>
                </a:lnTo>
                <a:lnTo>
                  <a:pt x="3025140" y="4434840"/>
                </a:lnTo>
                <a:lnTo>
                  <a:pt x="3025140" y="3985260"/>
                </a:lnTo>
                <a:lnTo>
                  <a:pt x="868680" y="3985260"/>
                </a:lnTo>
                <a:lnTo>
                  <a:pt x="868680" y="2667000"/>
                </a:lnTo>
                <a:lnTo>
                  <a:pt x="0" y="2667000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837" name="Picture 2836">
            <a:extLst>
              <a:ext uri="{FF2B5EF4-FFF2-40B4-BE49-F238E27FC236}">
                <a16:creationId xmlns:a16="http://schemas.microsoft.com/office/drawing/2014/main" id="{3875ABF3-9B6E-8F3A-8F4A-8D0DE04047F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2024" t="15828" r="32758" b="18993"/>
          <a:stretch>
            <a:fillRect/>
          </a:stretch>
        </xdr:blipFill>
        <xdr:spPr bwMode="auto">
          <a:xfrm>
            <a:off x="996981" y="161275619"/>
            <a:ext cx="7181412" cy="467117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885" name="Straight Connector 2884">
            <a:extLst>
              <a:ext uri="{FF2B5EF4-FFF2-40B4-BE49-F238E27FC236}">
                <a16:creationId xmlns:a16="http://schemas.microsoft.com/office/drawing/2014/main" id="{EBF046E2-CADE-6D72-C964-516682D09417}"/>
              </a:ext>
            </a:extLst>
          </xdr:cNvPr>
          <xdr:cNvCxnSpPr/>
        </xdr:nvCxnSpPr>
        <xdr:spPr>
          <a:xfrm>
            <a:off x="1027019" y="160714765"/>
            <a:ext cx="710256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4" name="Straight Connector 2843">
            <a:extLst>
              <a:ext uri="{FF2B5EF4-FFF2-40B4-BE49-F238E27FC236}">
                <a16:creationId xmlns:a16="http://schemas.microsoft.com/office/drawing/2014/main" id="{07893BB3-3CCC-367A-9941-F3E4FD17B343}"/>
              </a:ext>
            </a:extLst>
          </xdr:cNvPr>
          <xdr:cNvCxnSpPr/>
        </xdr:nvCxnSpPr>
        <xdr:spPr>
          <a:xfrm flipV="1">
            <a:off x="1103218" y="160645288"/>
            <a:ext cx="0" cy="7093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8" name="Straight Connector 2857">
            <a:extLst>
              <a:ext uri="{FF2B5EF4-FFF2-40B4-BE49-F238E27FC236}">
                <a16:creationId xmlns:a16="http://schemas.microsoft.com/office/drawing/2014/main" id="{3B13DB8E-89D7-0669-CBBA-9C1C30683ED2}"/>
              </a:ext>
            </a:extLst>
          </xdr:cNvPr>
          <xdr:cNvCxnSpPr/>
        </xdr:nvCxnSpPr>
        <xdr:spPr>
          <a:xfrm>
            <a:off x="1022260" y="161006120"/>
            <a:ext cx="710732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4" name="Straight Connector 2873">
            <a:extLst>
              <a:ext uri="{FF2B5EF4-FFF2-40B4-BE49-F238E27FC236}">
                <a16:creationId xmlns:a16="http://schemas.microsoft.com/office/drawing/2014/main" id="{77D13C02-8BE1-ED3B-71CE-6ED682EA8D4E}"/>
              </a:ext>
            </a:extLst>
          </xdr:cNvPr>
          <xdr:cNvCxnSpPr/>
        </xdr:nvCxnSpPr>
        <xdr:spPr>
          <a:xfrm flipH="1">
            <a:off x="1065119" y="160965216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9" name="Straight Connector 2878">
            <a:extLst>
              <a:ext uri="{FF2B5EF4-FFF2-40B4-BE49-F238E27FC236}">
                <a16:creationId xmlns:a16="http://schemas.microsoft.com/office/drawing/2014/main" id="{CD068BAF-DB70-4AA7-95BD-868DEBD37E63}"/>
              </a:ext>
            </a:extLst>
          </xdr:cNvPr>
          <xdr:cNvCxnSpPr/>
        </xdr:nvCxnSpPr>
        <xdr:spPr>
          <a:xfrm flipH="1">
            <a:off x="1065118" y="160673864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4" name="Straight Connector 2973">
            <a:extLst>
              <a:ext uri="{FF2B5EF4-FFF2-40B4-BE49-F238E27FC236}">
                <a16:creationId xmlns:a16="http://schemas.microsoft.com/office/drawing/2014/main" id="{1E8F8E87-467D-4D35-8357-2D44132F3CC3}"/>
              </a:ext>
            </a:extLst>
          </xdr:cNvPr>
          <xdr:cNvCxnSpPr/>
        </xdr:nvCxnSpPr>
        <xdr:spPr>
          <a:xfrm flipV="1">
            <a:off x="8062906" y="160645286"/>
            <a:ext cx="0" cy="70933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79" name="Straight Connector 2978">
            <a:extLst>
              <a:ext uri="{FF2B5EF4-FFF2-40B4-BE49-F238E27FC236}">
                <a16:creationId xmlns:a16="http://schemas.microsoft.com/office/drawing/2014/main" id="{9CE09653-F530-4406-B166-3EDAE0E0EA67}"/>
              </a:ext>
            </a:extLst>
          </xdr:cNvPr>
          <xdr:cNvCxnSpPr/>
        </xdr:nvCxnSpPr>
        <xdr:spPr>
          <a:xfrm flipH="1">
            <a:off x="8024807" y="160965214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0" name="Straight Connector 2979">
            <a:extLst>
              <a:ext uri="{FF2B5EF4-FFF2-40B4-BE49-F238E27FC236}">
                <a16:creationId xmlns:a16="http://schemas.microsoft.com/office/drawing/2014/main" id="{5744996B-9118-450D-993C-DAECF4DB82E8}"/>
              </a:ext>
            </a:extLst>
          </xdr:cNvPr>
          <xdr:cNvCxnSpPr/>
        </xdr:nvCxnSpPr>
        <xdr:spPr>
          <a:xfrm flipH="1">
            <a:off x="8024806" y="160673862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4" name="Straight Connector 2983">
            <a:extLst>
              <a:ext uri="{FF2B5EF4-FFF2-40B4-BE49-F238E27FC236}">
                <a16:creationId xmlns:a16="http://schemas.microsoft.com/office/drawing/2014/main" id="{C42BE8A0-F195-4103-BA54-C42B8FFAB448}"/>
              </a:ext>
            </a:extLst>
          </xdr:cNvPr>
          <xdr:cNvCxnSpPr/>
        </xdr:nvCxnSpPr>
        <xdr:spPr>
          <a:xfrm flipV="1">
            <a:off x="2367521" y="160936632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6" name="Straight Connector 2985">
            <a:extLst>
              <a:ext uri="{FF2B5EF4-FFF2-40B4-BE49-F238E27FC236}">
                <a16:creationId xmlns:a16="http://schemas.microsoft.com/office/drawing/2014/main" id="{3BA9D631-3F37-4335-B51A-9AB11E5F8E33}"/>
              </a:ext>
            </a:extLst>
          </xdr:cNvPr>
          <xdr:cNvCxnSpPr/>
        </xdr:nvCxnSpPr>
        <xdr:spPr>
          <a:xfrm flipH="1">
            <a:off x="2334464" y="160965208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9" name="Straight Connector 2988">
            <a:extLst>
              <a:ext uri="{FF2B5EF4-FFF2-40B4-BE49-F238E27FC236}">
                <a16:creationId xmlns:a16="http://schemas.microsoft.com/office/drawing/2014/main" id="{4521877B-6FF7-465C-A66C-D5A53A0727CE}"/>
              </a:ext>
            </a:extLst>
          </xdr:cNvPr>
          <xdr:cNvCxnSpPr/>
        </xdr:nvCxnSpPr>
        <xdr:spPr>
          <a:xfrm flipV="1">
            <a:off x="2367520" y="161426058"/>
            <a:ext cx="0" cy="1155887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3" name="Straight Connector 2992">
            <a:extLst>
              <a:ext uri="{FF2B5EF4-FFF2-40B4-BE49-F238E27FC236}">
                <a16:creationId xmlns:a16="http://schemas.microsoft.com/office/drawing/2014/main" id="{83C1BFE1-15CF-47C2-B09B-AFB746BACEBD}"/>
              </a:ext>
            </a:extLst>
          </xdr:cNvPr>
          <xdr:cNvCxnSpPr/>
        </xdr:nvCxnSpPr>
        <xdr:spPr>
          <a:xfrm flipV="1">
            <a:off x="3209083" y="160936628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99" name="Straight Connector 2998">
            <a:extLst>
              <a:ext uri="{FF2B5EF4-FFF2-40B4-BE49-F238E27FC236}">
                <a16:creationId xmlns:a16="http://schemas.microsoft.com/office/drawing/2014/main" id="{DFFB8665-0F6A-4FFB-B52C-0C49E13F385A}"/>
              </a:ext>
            </a:extLst>
          </xdr:cNvPr>
          <xdr:cNvCxnSpPr/>
        </xdr:nvCxnSpPr>
        <xdr:spPr>
          <a:xfrm flipH="1">
            <a:off x="3170983" y="160965204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0" name="Straight Connector 2999">
            <a:extLst>
              <a:ext uri="{FF2B5EF4-FFF2-40B4-BE49-F238E27FC236}">
                <a16:creationId xmlns:a16="http://schemas.microsoft.com/office/drawing/2014/main" id="{33A0EF9D-66A5-4909-A4EF-8FFDB10AEFD4}"/>
              </a:ext>
            </a:extLst>
          </xdr:cNvPr>
          <xdr:cNvCxnSpPr/>
        </xdr:nvCxnSpPr>
        <xdr:spPr>
          <a:xfrm flipV="1">
            <a:off x="3209082" y="161426054"/>
            <a:ext cx="0" cy="1155887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1" name="Straight Connector 3000">
            <a:extLst>
              <a:ext uri="{FF2B5EF4-FFF2-40B4-BE49-F238E27FC236}">
                <a16:creationId xmlns:a16="http://schemas.microsoft.com/office/drawing/2014/main" id="{0CABC55E-2FDE-4B89-A17C-D9CF6980B96C}"/>
              </a:ext>
            </a:extLst>
          </xdr:cNvPr>
          <xdr:cNvCxnSpPr/>
        </xdr:nvCxnSpPr>
        <xdr:spPr>
          <a:xfrm flipV="1">
            <a:off x="3846131" y="160936623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7" name="Straight Connector 3006">
            <a:extLst>
              <a:ext uri="{FF2B5EF4-FFF2-40B4-BE49-F238E27FC236}">
                <a16:creationId xmlns:a16="http://schemas.microsoft.com/office/drawing/2014/main" id="{C741E9C8-5BCD-4D9F-B3F6-13FEA46BC4F6}"/>
              </a:ext>
            </a:extLst>
          </xdr:cNvPr>
          <xdr:cNvCxnSpPr/>
        </xdr:nvCxnSpPr>
        <xdr:spPr>
          <a:xfrm flipH="1">
            <a:off x="3808031" y="160965199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8" name="Straight Connector 3007">
            <a:extLst>
              <a:ext uri="{FF2B5EF4-FFF2-40B4-BE49-F238E27FC236}">
                <a16:creationId xmlns:a16="http://schemas.microsoft.com/office/drawing/2014/main" id="{29B147EB-1B73-401A-B3C9-312E55D457E9}"/>
              </a:ext>
            </a:extLst>
          </xdr:cNvPr>
          <xdr:cNvCxnSpPr/>
        </xdr:nvCxnSpPr>
        <xdr:spPr>
          <a:xfrm flipV="1">
            <a:off x="3846130" y="161426049"/>
            <a:ext cx="0" cy="183665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3" name="Straight Connector 3012">
            <a:extLst>
              <a:ext uri="{FF2B5EF4-FFF2-40B4-BE49-F238E27FC236}">
                <a16:creationId xmlns:a16="http://schemas.microsoft.com/office/drawing/2014/main" id="{674DA171-C36E-47AE-A9DD-CFA0006C8143}"/>
              </a:ext>
            </a:extLst>
          </xdr:cNvPr>
          <xdr:cNvCxnSpPr/>
        </xdr:nvCxnSpPr>
        <xdr:spPr>
          <a:xfrm flipV="1">
            <a:off x="4060161" y="160936616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4" name="Straight Connector 3013">
            <a:extLst>
              <a:ext uri="{FF2B5EF4-FFF2-40B4-BE49-F238E27FC236}">
                <a16:creationId xmlns:a16="http://schemas.microsoft.com/office/drawing/2014/main" id="{EB29720F-2CE7-4D83-840A-3117DCAFE95F}"/>
              </a:ext>
            </a:extLst>
          </xdr:cNvPr>
          <xdr:cNvCxnSpPr/>
        </xdr:nvCxnSpPr>
        <xdr:spPr>
          <a:xfrm flipH="1">
            <a:off x="4022061" y="160965192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5" name="Straight Connector 3014">
            <a:extLst>
              <a:ext uri="{FF2B5EF4-FFF2-40B4-BE49-F238E27FC236}">
                <a16:creationId xmlns:a16="http://schemas.microsoft.com/office/drawing/2014/main" id="{798334D7-CBB4-482B-B466-015404CD9BFD}"/>
              </a:ext>
            </a:extLst>
          </xdr:cNvPr>
          <xdr:cNvCxnSpPr/>
        </xdr:nvCxnSpPr>
        <xdr:spPr>
          <a:xfrm flipV="1">
            <a:off x="4060160" y="161426042"/>
            <a:ext cx="0" cy="183665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7" name="Straight Connector 3016">
            <a:extLst>
              <a:ext uri="{FF2B5EF4-FFF2-40B4-BE49-F238E27FC236}">
                <a16:creationId xmlns:a16="http://schemas.microsoft.com/office/drawing/2014/main" id="{B4F68299-6343-423D-A44B-EBF315DC0B3F}"/>
              </a:ext>
            </a:extLst>
          </xdr:cNvPr>
          <xdr:cNvCxnSpPr/>
        </xdr:nvCxnSpPr>
        <xdr:spPr>
          <a:xfrm flipV="1">
            <a:off x="4264389" y="160936614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19" name="Straight Connector 3018">
            <a:extLst>
              <a:ext uri="{FF2B5EF4-FFF2-40B4-BE49-F238E27FC236}">
                <a16:creationId xmlns:a16="http://schemas.microsoft.com/office/drawing/2014/main" id="{3E9B5DB8-F75F-4E9E-8D54-A68F9DDD3193}"/>
              </a:ext>
            </a:extLst>
          </xdr:cNvPr>
          <xdr:cNvCxnSpPr/>
        </xdr:nvCxnSpPr>
        <xdr:spPr>
          <a:xfrm flipH="1">
            <a:off x="4231331" y="160965190"/>
            <a:ext cx="71158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0" name="Straight Connector 3019">
            <a:extLst>
              <a:ext uri="{FF2B5EF4-FFF2-40B4-BE49-F238E27FC236}">
                <a16:creationId xmlns:a16="http://schemas.microsoft.com/office/drawing/2014/main" id="{A733C3A2-E4E8-4FD8-99F7-6E69FCC172C4}"/>
              </a:ext>
            </a:extLst>
          </xdr:cNvPr>
          <xdr:cNvCxnSpPr/>
        </xdr:nvCxnSpPr>
        <xdr:spPr>
          <a:xfrm flipV="1">
            <a:off x="4264388" y="161426040"/>
            <a:ext cx="0" cy="167669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3" name="Straight Connector 3032">
            <a:extLst>
              <a:ext uri="{FF2B5EF4-FFF2-40B4-BE49-F238E27FC236}">
                <a16:creationId xmlns:a16="http://schemas.microsoft.com/office/drawing/2014/main" id="{C7AF80B7-8247-4474-B4E1-B16D1AF884DE}"/>
              </a:ext>
            </a:extLst>
          </xdr:cNvPr>
          <xdr:cNvCxnSpPr/>
        </xdr:nvCxnSpPr>
        <xdr:spPr>
          <a:xfrm flipV="1">
            <a:off x="5957038" y="160936608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4" name="Straight Connector 3033">
            <a:extLst>
              <a:ext uri="{FF2B5EF4-FFF2-40B4-BE49-F238E27FC236}">
                <a16:creationId xmlns:a16="http://schemas.microsoft.com/office/drawing/2014/main" id="{298079B1-5F82-43AC-9862-9743C5D3A997}"/>
              </a:ext>
            </a:extLst>
          </xdr:cNvPr>
          <xdr:cNvCxnSpPr/>
        </xdr:nvCxnSpPr>
        <xdr:spPr>
          <a:xfrm flipH="1">
            <a:off x="5918938" y="160965184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5" name="Straight Connector 3034">
            <a:extLst>
              <a:ext uri="{FF2B5EF4-FFF2-40B4-BE49-F238E27FC236}">
                <a16:creationId xmlns:a16="http://schemas.microsoft.com/office/drawing/2014/main" id="{DA93B2BA-EB3F-44C7-B200-73AD49EC5474}"/>
              </a:ext>
            </a:extLst>
          </xdr:cNvPr>
          <xdr:cNvCxnSpPr/>
        </xdr:nvCxnSpPr>
        <xdr:spPr>
          <a:xfrm flipV="1">
            <a:off x="5957037" y="161426034"/>
            <a:ext cx="0" cy="1676698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6" name="Straight Connector 3035">
            <a:extLst>
              <a:ext uri="{FF2B5EF4-FFF2-40B4-BE49-F238E27FC236}">
                <a16:creationId xmlns:a16="http://schemas.microsoft.com/office/drawing/2014/main" id="{72433FB7-95B8-49F4-B27E-06E9665C4EF7}"/>
              </a:ext>
            </a:extLst>
          </xdr:cNvPr>
          <xdr:cNvCxnSpPr/>
        </xdr:nvCxnSpPr>
        <xdr:spPr>
          <a:xfrm flipV="1">
            <a:off x="6693825" y="160936609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7" name="Straight Connector 3036">
            <a:extLst>
              <a:ext uri="{FF2B5EF4-FFF2-40B4-BE49-F238E27FC236}">
                <a16:creationId xmlns:a16="http://schemas.microsoft.com/office/drawing/2014/main" id="{CC1808FF-880D-4145-BCEB-CAA259FD6A03}"/>
              </a:ext>
            </a:extLst>
          </xdr:cNvPr>
          <xdr:cNvCxnSpPr/>
        </xdr:nvCxnSpPr>
        <xdr:spPr>
          <a:xfrm flipH="1">
            <a:off x="6655725" y="160965185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38" name="Straight Connector 3037">
            <a:extLst>
              <a:ext uri="{FF2B5EF4-FFF2-40B4-BE49-F238E27FC236}">
                <a16:creationId xmlns:a16="http://schemas.microsoft.com/office/drawing/2014/main" id="{881918D3-4100-4E44-8B50-C539F8EA9CD4}"/>
              </a:ext>
            </a:extLst>
          </xdr:cNvPr>
          <xdr:cNvCxnSpPr/>
        </xdr:nvCxnSpPr>
        <xdr:spPr>
          <a:xfrm flipV="1">
            <a:off x="6693824" y="161426035"/>
            <a:ext cx="0" cy="90069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40" name="Straight Connector 3039">
            <a:extLst>
              <a:ext uri="{FF2B5EF4-FFF2-40B4-BE49-F238E27FC236}">
                <a16:creationId xmlns:a16="http://schemas.microsoft.com/office/drawing/2014/main" id="{7AFA2E2D-16BD-4865-AAA9-2306FD0C5168}"/>
              </a:ext>
            </a:extLst>
          </xdr:cNvPr>
          <xdr:cNvCxnSpPr/>
        </xdr:nvCxnSpPr>
        <xdr:spPr>
          <a:xfrm flipV="1">
            <a:off x="7116847" y="160941365"/>
            <a:ext cx="0" cy="4037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99" name="Straight Connector 3098">
            <a:extLst>
              <a:ext uri="{FF2B5EF4-FFF2-40B4-BE49-F238E27FC236}">
                <a16:creationId xmlns:a16="http://schemas.microsoft.com/office/drawing/2014/main" id="{6DFD704E-71EF-480C-8C3E-70A3618DD505}"/>
              </a:ext>
            </a:extLst>
          </xdr:cNvPr>
          <xdr:cNvCxnSpPr/>
        </xdr:nvCxnSpPr>
        <xdr:spPr>
          <a:xfrm flipH="1">
            <a:off x="7078747" y="160969941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0" name="Straight Connector 3099">
            <a:extLst>
              <a:ext uri="{FF2B5EF4-FFF2-40B4-BE49-F238E27FC236}">
                <a16:creationId xmlns:a16="http://schemas.microsoft.com/office/drawing/2014/main" id="{8530A881-EFFB-40DD-9FCC-9FD7AFFE7855}"/>
              </a:ext>
            </a:extLst>
          </xdr:cNvPr>
          <xdr:cNvCxnSpPr/>
        </xdr:nvCxnSpPr>
        <xdr:spPr>
          <a:xfrm flipV="1">
            <a:off x="7116846" y="161430791"/>
            <a:ext cx="0" cy="90069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2" name="Straight Connector 3101">
            <a:extLst>
              <a:ext uri="{FF2B5EF4-FFF2-40B4-BE49-F238E27FC236}">
                <a16:creationId xmlns:a16="http://schemas.microsoft.com/office/drawing/2014/main" id="{01ED0E82-0A87-2994-D0C1-B83803D15BC4}"/>
              </a:ext>
            </a:extLst>
          </xdr:cNvPr>
          <xdr:cNvCxnSpPr/>
        </xdr:nvCxnSpPr>
        <xdr:spPr>
          <a:xfrm>
            <a:off x="627529" y="161289907"/>
            <a:ext cx="0" cy="462830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4" name="Straight Connector 3103">
            <a:extLst>
              <a:ext uri="{FF2B5EF4-FFF2-40B4-BE49-F238E27FC236}">
                <a16:creationId xmlns:a16="http://schemas.microsoft.com/office/drawing/2014/main" id="{E23CF6E8-3963-7FE2-714A-395EBD4EF69C}"/>
              </a:ext>
            </a:extLst>
          </xdr:cNvPr>
          <xdr:cNvCxnSpPr/>
        </xdr:nvCxnSpPr>
        <xdr:spPr>
          <a:xfrm>
            <a:off x="237832" y="161378430"/>
            <a:ext cx="8272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7" name="Straight Connector 3106">
            <a:extLst>
              <a:ext uri="{FF2B5EF4-FFF2-40B4-BE49-F238E27FC236}">
                <a16:creationId xmlns:a16="http://schemas.microsoft.com/office/drawing/2014/main" id="{1A68AB61-A68C-4827-B06A-2BC1E1A98D75}"/>
              </a:ext>
            </a:extLst>
          </xdr:cNvPr>
          <xdr:cNvCxnSpPr/>
        </xdr:nvCxnSpPr>
        <xdr:spPr>
          <a:xfrm flipH="1">
            <a:off x="594472" y="161340334"/>
            <a:ext cx="71157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8" name="Straight Connector 3107">
            <a:extLst>
              <a:ext uri="{FF2B5EF4-FFF2-40B4-BE49-F238E27FC236}">
                <a16:creationId xmlns:a16="http://schemas.microsoft.com/office/drawing/2014/main" id="{3AF15989-E335-4308-A409-3955D9836C20}"/>
              </a:ext>
            </a:extLst>
          </xdr:cNvPr>
          <xdr:cNvCxnSpPr/>
        </xdr:nvCxnSpPr>
        <xdr:spPr>
          <a:xfrm>
            <a:off x="313765" y="161289907"/>
            <a:ext cx="0" cy="285161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9" name="Straight Connector 3108">
            <a:extLst>
              <a:ext uri="{FF2B5EF4-FFF2-40B4-BE49-F238E27FC236}">
                <a16:creationId xmlns:a16="http://schemas.microsoft.com/office/drawing/2014/main" id="{DA65CD2E-35E7-4850-94EF-18315C353C32}"/>
              </a:ext>
            </a:extLst>
          </xdr:cNvPr>
          <xdr:cNvCxnSpPr/>
        </xdr:nvCxnSpPr>
        <xdr:spPr>
          <a:xfrm flipH="1">
            <a:off x="280707" y="161340332"/>
            <a:ext cx="71158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0" name="Straight Connector 3109">
            <a:extLst>
              <a:ext uri="{FF2B5EF4-FFF2-40B4-BE49-F238E27FC236}">
                <a16:creationId xmlns:a16="http://schemas.microsoft.com/office/drawing/2014/main" id="{1A7F0C44-0130-47B9-8ED8-7BB32C7CEE8D}"/>
              </a:ext>
            </a:extLst>
          </xdr:cNvPr>
          <xdr:cNvCxnSpPr/>
        </xdr:nvCxnSpPr>
        <xdr:spPr>
          <a:xfrm>
            <a:off x="551588" y="162713330"/>
            <a:ext cx="4944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1" name="Straight Connector 3110">
            <a:extLst>
              <a:ext uri="{FF2B5EF4-FFF2-40B4-BE49-F238E27FC236}">
                <a16:creationId xmlns:a16="http://schemas.microsoft.com/office/drawing/2014/main" id="{EC18FEEA-69BA-4E5D-A2CC-A7678C003BCA}"/>
              </a:ext>
            </a:extLst>
          </xdr:cNvPr>
          <xdr:cNvCxnSpPr/>
        </xdr:nvCxnSpPr>
        <xdr:spPr>
          <a:xfrm flipH="1">
            <a:off x="594463" y="162675234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3" name="Straight Connector 3112">
            <a:extLst>
              <a:ext uri="{FF2B5EF4-FFF2-40B4-BE49-F238E27FC236}">
                <a16:creationId xmlns:a16="http://schemas.microsoft.com/office/drawing/2014/main" id="{D41AC0F7-104E-46D9-A8E6-440700DE3938}"/>
              </a:ext>
            </a:extLst>
          </xdr:cNvPr>
          <xdr:cNvCxnSpPr/>
        </xdr:nvCxnSpPr>
        <xdr:spPr>
          <a:xfrm>
            <a:off x="233074" y="164052997"/>
            <a:ext cx="8272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4" name="Straight Connector 3113">
            <a:extLst>
              <a:ext uri="{FF2B5EF4-FFF2-40B4-BE49-F238E27FC236}">
                <a16:creationId xmlns:a16="http://schemas.microsoft.com/office/drawing/2014/main" id="{AFDCC591-0548-4642-B024-07AC26AF166D}"/>
              </a:ext>
            </a:extLst>
          </xdr:cNvPr>
          <xdr:cNvCxnSpPr/>
        </xdr:nvCxnSpPr>
        <xdr:spPr>
          <a:xfrm flipH="1">
            <a:off x="589714" y="164014901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5" name="Straight Connector 3114">
            <a:extLst>
              <a:ext uri="{FF2B5EF4-FFF2-40B4-BE49-F238E27FC236}">
                <a16:creationId xmlns:a16="http://schemas.microsoft.com/office/drawing/2014/main" id="{1FCE0E3B-8C7B-47FB-B8B1-6C5306F19481}"/>
              </a:ext>
            </a:extLst>
          </xdr:cNvPr>
          <xdr:cNvCxnSpPr/>
        </xdr:nvCxnSpPr>
        <xdr:spPr>
          <a:xfrm flipH="1">
            <a:off x="275949" y="164014899"/>
            <a:ext cx="71158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9" name="Straight Connector 3118">
            <a:extLst>
              <a:ext uri="{FF2B5EF4-FFF2-40B4-BE49-F238E27FC236}">
                <a16:creationId xmlns:a16="http://schemas.microsoft.com/office/drawing/2014/main" id="{2CA337FF-0ADB-467B-8602-7DAE76E6025A}"/>
              </a:ext>
            </a:extLst>
          </xdr:cNvPr>
          <xdr:cNvCxnSpPr/>
        </xdr:nvCxnSpPr>
        <xdr:spPr>
          <a:xfrm>
            <a:off x="551599" y="165390699"/>
            <a:ext cx="13595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0" name="Straight Connector 3119">
            <a:extLst>
              <a:ext uri="{FF2B5EF4-FFF2-40B4-BE49-F238E27FC236}">
                <a16:creationId xmlns:a16="http://schemas.microsoft.com/office/drawing/2014/main" id="{6BB1AAC7-238B-48BC-AAF2-7A6C60013769}"/>
              </a:ext>
            </a:extLst>
          </xdr:cNvPr>
          <xdr:cNvCxnSpPr/>
        </xdr:nvCxnSpPr>
        <xdr:spPr>
          <a:xfrm flipH="1">
            <a:off x="594474" y="165349799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2" name="Straight Connector 3121">
            <a:extLst>
              <a:ext uri="{FF2B5EF4-FFF2-40B4-BE49-F238E27FC236}">
                <a16:creationId xmlns:a16="http://schemas.microsoft.com/office/drawing/2014/main" id="{3759D55D-007F-4C65-946B-E0B2F9B8DED7}"/>
              </a:ext>
            </a:extLst>
          </xdr:cNvPr>
          <xdr:cNvCxnSpPr/>
        </xdr:nvCxnSpPr>
        <xdr:spPr>
          <a:xfrm>
            <a:off x="551587" y="165832490"/>
            <a:ext cx="347048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3" name="Straight Connector 3122">
            <a:extLst>
              <a:ext uri="{FF2B5EF4-FFF2-40B4-BE49-F238E27FC236}">
                <a16:creationId xmlns:a16="http://schemas.microsoft.com/office/drawing/2014/main" id="{63291AFB-1B1B-4C69-88BD-46A79FD8F3EC}"/>
              </a:ext>
            </a:extLst>
          </xdr:cNvPr>
          <xdr:cNvCxnSpPr/>
        </xdr:nvCxnSpPr>
        <xdr:spPr>
          <a:xfrm flipH="1">
            <a:off x="594462" y="165791591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6" name="Straight Connector 3125">
            <a:extLst>
              <a:ext uri="{FF2B5EF4-FFF2-40B4-BE49-F238E27FC236}">
                <a16:creationId xmlns:a16="http://schemas.microsoft.com/office/drawing/2014/main" id="{40663E00-73E7-178E-1239-FB3E0A1398E2}"/>
              </a:ext>
            </a:extLst>
          </xdr:cNvPr>
          <xdr:cNvCxnSpPr/>
        </xdr:nvCxnSpPr>
        <xdr:spPr>
          <a:xfrm>
            <a:off x="1103218" y="164098668"/>
            <a:ext cx="0" cy="12082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9" name="Straight Connector 3128">
            <a:extLst>
              <a:ext uri="{FF2B5EF4-FFF2-40B4-BE49-F238E27FC236}">
                <a16:creationId xmlns:a16="http://schemas.microsoft.com/office/drawing/2014/main" id="{1836AB0D-7085-399B-2C43-E04FF8371240}"/>
              </a:ext>
            </a:extLst>
          </xdr:cNvPr>
          <xdr:cNvCxnSpPr/>
        </xdr:nvCxnSpPr>
        <xdr:spPr>
          <a:xfrm>
            <a:off x="1098179" y="165452617"/>
            <a:ext cx="0" cy="27706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2" name="Straight Connector 3131">
            <a:extLst>
              <a:ext uri="{FF2B5EF4-FFF2-40B4-BE49-F238E27FC236}">
                <a16:creationId xmlns:a16="http://schemas.microsoft.com/office/drawing/2014/main" id="{31ABF1ED-A07E-1FE5-DD6C-689F7D2E7DE6}"/>
              </a:ext>
            </a:extLst>
          </xdr:cNvPr>
          <xdr:cNvCxnSpPr/>
        </xdr:nvCxnSpPr>
        <xdr:spPr>
          <a:xfrm>
            <a:off x="1098178" y="165913462"/>
            <a:ext cx="0" cy="4322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4" name="Straight Connector 3133">
            <a:extLst>
              <a:ext uri="{FF2B5EF4-FFF2-40B4-BE49-F238E27FC236}">
                <a16:creationId xmlns:a16="http://schemas.microsoft.com/office/drawing/2014/main" id="{4238BA71-DF0E-BA1B-EC43-855986F86162}"/>
              </a:ext>
            </a:extLst>
          </xdr:cNvPr>
          <xdr:cNvCxnSpPr/>
        </xdr:nvCxnSpPr>
        <xdr:spPr>
          <a:xfrm>
            <a:off x="1022257" y="166250471"/>
            <a:ext cx="71025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0" name="Straight Connector 2179">
            <a:extLst>
              <a:ext uri="{FF2B5EF4-FFF2-40B4-BE49-F238E27FC236}">
                <a16:creationId xmlns:a16="http://schemas.microsoft.com/office/drawing/2014/main" id="{0894F72C-E9F2-49E6-94DB-5AC045586EB5}"/>
              </a:ext>
            </a:extLst>
          </xdr:cNvPr>
          <xdr:cNvCxnSpPr/>
        </xdr:nvCxnSpPr>
        <xdr:spPr>
          <a:xfrm flipH="1">
            <a:off x="1060356" y="166214331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78" name="Straight Connector 2477">
            <a:extLst>
              <a:ext uri="{FF2B5EF4-FFF2-40B4-BE49-F238E27FC236}">
                <a16:creationId xmlns:a16="http://schemas.microsoft.com/office/drawing/2014/main" id="{507F60BF-4F39-427A-9910-7D81355C489C}"/>
              </a:ext>
            </a:extLst>
          </xdr:cNvPr>
          <xdr:cNvCxnSpPr/>
        </xdr:nvCxnSpPr>
        <xdr:spPr>
          <a:xfrm>
            <a:off x="3983974" y="166539021"/>
            <a:ext cx="20347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65" name="Straight Connector 2564">
            <a:extLst>
              <a:ext uri="{FF2B5EF4-FFF2-40B4-BE49-F238E27FC236}">
                <a16:creationId xmlns:a16="http://schemas.microsoft.com/office/drawing/2014/main" id="{3F36C848-17F0-45A0-9CFF-614E72AD62D6}"/>
              </a:ext>
            </a:extLst>
          </xdr:cNvPr>
          <xdr:cNvCxnSpPr/>
        </xdr:nvCxnSpPr>
        <xdr:spPr>
          <a:xfrm>
            <a:off x="1944503" y="165428800"/>
            <a:ext cx="0" cy="91693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12" name="Straight Connector 2611">
            <a:extLst>
              <a:ext uri="{FF2B5EF4-FFF2-40B4-BE49-F238E27FC236}">
                <a16:creationId xmlns:a16="http://schemas.microsoft.com/office/drawing/2014/main" id="{4010A401-BD54-43DB-96B7-ABC6D4F4BF16}"/>
              </a:ext>
            </a:extLst>
          </xdr:cNvPr>
          <xdr:cNvCxnSpPr/>
        </xdr:nvCxnSpPr>
        <xdr:spPr>
          <a:xfrm flipH="1">
            <a:off x="1901640" y="166214339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66" name="Straight Connector 2665">
            <a:extLst>
              <a:ext uri="{FF2B5EF4-FFF2-40B4-BE49-F238E27FC236}">
                <a16:creationId xmlns:a16="http://schemas.microsoft.com/office/drawing/2014/main" id="{34AE86B7-524B-4951-A9F4-70EDB6378EDB}"/>
              </a:ext>
            </a:extLst>
          </xdr:cNvPr>
          <xdr:cNvCxnSpPr/>
        </xdr:nvCxnSpPr>
        <xdr:spPr>
          <a:xfrm>
            <a:off x="4055411" y="165880116"/>
            <a:ext cx="0" cy="7426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72" name="Straight Connector 2671">
            <a:extLst>
              <a:ext uri="{FF2B5EF4-FFF2-40B4-BE49-F238E27FC236}">
                <a16:creationId xmlns:a16="http://schemas.microsoft.com/office/drawing/2014/main" id="{9582BDF6-00A3-4579-968D-AC3F9A4FD193}"/>
              </a:ext>
            </a:extLst>
          </xdr:cNvPr>
          <xdr:cNvCxnSpPr/>
        </xdr:nvCxnSpPr>
        <xdr:spPr>
          <a:xfrm flipH="1">
            <a:off x="4012548" y="166209580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0" name="Straight Connector 2689">
            <a:extLst>
              <a:ext uri="{FF2B5EF4-FFF2-40B4-BE49-F238E27FC236}">
                <a16:creationId xmlns:a16="http://schemas.microsoft.com/office/drawing/2014/main" id="{5869648E-59CA-4924-9134-FB69324DC1C3}"/>
              </a:ext>
            </a:extLst>
          </xdr:cNvPr>
          <xdr:cNvCxnSpPr/>
        </xdr:nvCxnSpPr>
        <xdr:spPr>
          <a:xfrm flipH="1">
            <a:off x="4017311" y="166500931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91" name="Straight Connector 2690">
            <a:extLst>
              <a:ext uri="{FF2B5EF4-FFF2-40B4-BE49-F238E27FC236}">
                <a16:creationId xmlns:a16="http://schemas.microsoft.com/office/drawing/2014/main" id="{5D4290CD-71F9-479D-A07F-6E4EAEB8C0B1}"/>
              </a:ext>
            </a:extLst>
          </xdr:cNvPr>
          <xdr:cNvCxnSpPr/>
        </xdr:nvCxnSpPr>
        <xdr:spPr>
          <a:xfrm>
            <a:off x="5957050" y="165880119"/>
            <a:ext cx="0" cy="7426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0" name="Straight Connector 2699">
            <a:extLst>
              <a:ext uri="{FF2B5EF4-FFF2-40B4-BE49-F238E27FC236}">
                <a16:creationId xmlns:a16="http://schemas.microsoft.com/office/drawing/2014/main" id="{6EFC7A82-BDB4-4802-A07C-01484CB859B8}"/>
              </a:ext>
            </a:extLst>
          </xdr:cNvPr>
          <xdr:cNvCxnSpPr/>
        </xdr:nvCxnSpPr>
        <xdr:spPr>
          <a:xfrm flipH="1">
            <a:off x="5914187" y="166209583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08" name="Straight Connector 2707">
            <a:extLst>
              <a:ext uri="{FF2B5EF4-FFF2-40B4-BE49-F238E27FC236}">
                <a16:creationId xmlns:a16="http://schemas.microsoft.com/office/drawing/2014/main" id="{71C69875-AB0F-49D5-A30E-79CE154B03D8}"/>
              </a:ext>
            </a:extLst>
          </xdr:cNvPr>
          <xdr:cNvCxnSpPr/>
        </xdr:nvCxnSpPr>
        <xdr:spPr>
          <a:xfrm flipH="1">
            <a:off x="5918950" y="166500934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6" name="Straight Connector 2725">
            <a:extLst>
              <a:ext uri="{FF2B5EF4-FFF2-40B4-BE49-F238E27FC236}">
                <a16:creationId xmlns:a16="http://schemas.microsoft.com/office/drawing/2014/main" id="{D68452B6-626A-44FF-B436-4D57DAA36370}"/>
              </a:ext>
            </a:extLst>
          </xdr:cNvPr>
          <xdr:cNvCxnSpPr/>
        </xdr:nvCxnSpPr>
        <xdr:spPr>
          <a:xfrm>
            <a:off x="5006229" y="165861066"/>
            <a:ext cx="0" cy="47038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8" name="Straight Connector 2737">
            <a:extLst>
              <a:ext uri="{FF2B5EF4-FFF2-40B4-BE49-F238E27FC236}">
                <a16:creationId xmlns:a16="http://schemas.microsoft.com/office/drawing/2014/main" id="{D55F0CC5-832D-484F-9D0A-BFF11951E084}"/>
              </a:ext>
            </a:extLst>
          </xdr:cNvPr>
          <xdr:cNvCxnSpPr/>
        </xdr:nvCxnSpPr>
        <xdr:spPr>
          <a:xfrm flipH="1">
            <a:off x="4968129" y="166209591"/>
            <a:ext cx="71157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6" name="Straight Connector 3135">
            <a:extLst>
              <a:ext uri="{FF2B5EF4-FFF2-40B4-BE49-F238E27FC236}">
                <a16:creationId xmlns:a16="http://schemas.microsoft.com/office/drawing/2014/main" id="{5A948BA5-1FAE-4B70-9B9A-4A75FF7422A8}"/>
              </a:ext>
            </a:extLst>
          </xdr:cNvPr>
          <xdr:cNvCxnSpPr/>
        </xdr:nvCxnSpPr>
        <xdr:spPr>
          <a:xfrm>
            <a:off x="7644655" y="164987007"/>
            <a:ext cx="0" cy="13444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38" name="Straight Connector 3137">
            <a:extLst>
              <a:ext uri="{FF2B5EF4-FFF2-40B4-BE49-F238E27FC236}">
                <a16:creationId xmlns:a16="http://schemas.microsoft.com/office/drawing/2014/main" id="{C85E11DC-32A9-40C8-B1DC-8556A423A4AA}"/>
              </a:ext>
            </a:extLst>
          </xdr:cNvPr>
          <xdr:cNvCxnSpPr/>
        </xdr:nvCxnSpPr>
        <xdr:spPr>
          <a:xfrm flipH="1">
            <a:off x="7606555" y="166209591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73" name="Straight Connector 2872">
            <a:extLst>
              <a:ext uri="{FF2B5EF4-FFF2-40B4-BE49-F238E27FC236}">
                <a16:creationId xmlns:a16="http://schemas.microsoft.com/office/drawing/2014/main" id="{34775849-4D80-C769-0250-7F5C20F8D997}"/>
              </a:ext>
            </a:extLst>
          </xdr:cNvPr>
          <xdr:cNvCxnSpPr/>
        </xdr:nvCxnSpPr>
        <xdr:spPr>
          <a:xfrm>
            <a:off x="8110543" y="161378434"/>
            <a:ext cx="7463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86" name="Straight Connector 2885">
            <a:extLst>
              <a:ext uri="{FF2B5EF4-FFF2-40B4-BE49-F238E27FC236}">
                <a16:creationId xmlns:a16="http://schemas.microsoft.com/office/drawing/2014/main" id="{213377AE-F644-F38C-477F-91CE6434725A}"/>
              </a:ext>
            </a:extLst>
          </xdr:cNvPr>
          <xdr:cNvCxnSpPr/>
        </xdr:nvCxnSpPr>
        <xdr:spPr>
          <a:xfrm>
            <a:off x="8471647" y="161285144"/>
            <a:ext cx="0" cy="461878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1" name="Straight Connector 2980">
            <a:extLst>
              <a:ext uri="{FF2B5EF4-FFF2-40B4-BE49-F238E27FC236}">
                <a16:creationId xmlns:a16="http://schemas.microsoft.com/office/drawing/2014/main" id="{6508CB9A-F25B-48AC-A90C-293BC826344F}"/>
              </a:ext>
            </a:extLst>
          </xdr:cNvPr>
          <xdr:cNvCxnSpPr/>
        </xdr:nvCxnSpPr>
        <xdr:spPr>
          <a:xfrm flipH="1">
            <a:off x="8438585" y="161340332"/>
            <a:ext cx="71157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3" name="Straight Connector 2982">
            <a:extLst>
              <a:ext uri="{FF2B5EF4-FFF2-40B4-BE49-F238E27FC236}">
                <a16:creationId xmlns:a16="http://schemas.microsoft.com/office/drawing/2014/main" id="{B39E7660-283D-4A79-BD66-A50E047EB350}"/>
              </a:ext>
            </a:extLst>
          </xdr:cNvPr>
          <xdr:cNvCxnSpPr/>
        </xdr:nvCxnSpPr>
        <xdr:spPr>
          <a:xfrm>
            <a:off x="8785412" y="161285147"/>
            <a:ext cx="0" cy="21756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87" name="Straight Connector 2986">
            <a:extLst>
              <a:ext uri="{FF2B5EF4-FFF2-40B4-BE49-F238E27FC236}">
                <a16:creationId xmlns:a16="http://schemas.microsoft.com/office/drawing/2014/main" id="{51D6F786-5794-4AE5-97B4-6102FA80A15B}"/>
              </a:ext>
            </a:extLst>
          </xdr:cNvPr>
          <xdr:cNvCxnSpPr/>
        </xdr:nvCxnSpPr>
        <xdr:spPr>
          <a:xfrm flipH="1">
            <a:off x="8752349" y="161340335"/>
            <a:ext cx="71158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09" name="Straight Connector 3008">
            <a:extLst>
              <a:ext uri="{FF2B5EF4-FFF2-40B4-BE49-F238E27FC236}">
                <a16:creationId xmlns:a16="http://schemas.microsoft.com/office/drawing/2014/main" id="{697E2BDC-0AF2-4049-973F-90D622868D2C}"/>
              </a:ext>
            </a:extLst>
          </xdr:cNvPr>
          <xdr:cNvCxnSpPr/>
        </xdr:nvCxnSpPr>
        <xdr:spPr>
          <a:xfrm>
            <a:off x="8105775" y="162383881"/>
            <a:ext cx="4373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3" name="Straight Connector 3022">
            <a:extLst>
              <a:ext uri="{FF2B5EF4-FFF2-40B4-BE49-F238E27FC236}">
                <a16:creationId xmlns:a16="http://schemas.microsoft.com/office/drawing/2014/main" id="{5E69C38B-66FE-459A-84BE-D1D1EB5F87B2}"/>
              </a:ext>
            </a:extLst>
          </xdr:cNvPr>
          <xdr:cNvCxnSpPr/>
        </xdr:nvCxnSpPr>
        <xdr:spPr>
          <a:xfrm flipH="1">
            <a:off x="8438596" y="162345782"/>
            <a:ext cx="71157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1" name="Straight Connector 3100">
            <a:extLst>
              <a:ext uri="{FF2B5EF4-FFF2-40B4-BE49-F238E27FC236}">
                <a16:creationId xmlns:a16="http://schemas.microsoft.com/office/drawing/2014/main" id="{F8367A92-CAE3-4A5C-9C56-F3301D109C80}"/>
              </a:ext>
            </a:extLst>
          </xdr:cNvPr>
          <xdr:cNvCxnSpPr/>
        </xdr:nvCxnSpPr>
        <xdr:spPr>
          <a:xfrm>
            <a:off x="8105787" y="163384567"/>
            <a:ext cx="7463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3" name="Straight Connector 3102">
            <a:extLst>
              <a:ext uri="{FF2B5EF4-FFF2-40B4-BE49-F238E27FC236}">
                <a16:creationId xmlns:a16="http://schemas.microsoft.com/office/drawing/2014/main" id="{AE6CCC77-D7CB-4723-B166-C6E813CC7D58}"/>
              </a:ext>
            </a:extLst>
          </xdr:cNvPr>
          <xdr:cNvCxnSpPr/>
        </xdr:nvCxnSpPr>
        <xdr:spPr>
          <a:xfrm flipH="1">
            <a:off x="8433829" y="163346465"/>
            <a:ext cx="71157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5" name="Straight Connector 3104">
            <a:extLst>
              <a:ext uri="{FF2B5EF4-FFF2-40B4-BE49-F238E27FC236}">
                <a16:creationId xmlns:a16="http://schemas.microsoft.com/office/drawing/2014/main" id="{6D31B363-51B6-4FAB-830E-74D13628AFC7}"/>
              </a:ext>
            </a:extLst>
          </xdr:cNvPr>
          <xdr:cNvCxnSpPr/>
        </xdr:nvCxnSpPr>
        <xdr:spPr>
          <a:xfrm flipH="1">
            <a:off x="8747593" y="163346468"/>
            <a:ext cx="71158" cy="762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7" name="Straight Connector 3116">
            <a:extLst>
              <a:ext uri="{FF2B5EF4-FFF2-40B4-BE49-F238E27FC236}">
                <a16:creationId xmlns:a16="http://schemas.microsoft.com/office/drawing/2014/main" id="{DC0586A9-9903-4415-8C1C-014056AD9233}"/>
              </a:ext>
            </a:extLst>
          </xdr:cNvPr>
          <xdr:cNvCxnSpPr/>
        </xdr:nvCxnSpPr>
        <xdr:spPr>
          <a:xfrm>
            <a:off x="7687235" y="164944145"/>
            <a:ext cx="8558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8" name="Straight Connector 3117">
            <a:extLst>
              <a:ext uri="{FF2B5EF4-FFF2-40B4-BE49-F238E27FC236}">
                <a16:creationId xmlns:a16="http://schemas.microsoft.com/office/drawing/2014/main" id="{987601DC-9643-419B-9500-5D91A3664A18}"/>
              </a:ext>
            </a:extLst>
          </xdr:cNvPr>
          <xdr:cNvCxnSpPr/>
        </xdr:nvCxnSpPr>
        <xdr:spPr>
          <a:xfrm flipH="1">
            <a:off x="8438597" y="164903245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4" name="Straight Connector 3123">
            <a:extLst>
              <a:ext uri="{FF2B5EF4-FFF2-40B4-BE49-F238E27FC236}">
                <a16:creationId xmlns:a16="http://schemas.microsoft.com/office/drawing/2014/main" id="{FB434AD3-170B-4EB7-BAA6-A2AEE04AD287}"/>
              </a:ext>
            </a:extLst>
          </xdr:cNvPr>
          <xdr:cNvCxnSpPr/>
        </xdr:nvCxnSpPr>
        <xdr:spPr>
          <a:xfrm>
            <a:off x="7687240" y="165832492"/>
            <a:ext cx="8558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5" name="Straight Connector 3124">
            <a:extLst>
              <a:ext uri="{FF2B5EF4-FFF2-40B4-BE49-F238E27FC236}">
                <a16:creationId xmlns:a16="http://schemas.microsoft.com/office/drawing/2014/main" id="{6F7D528D-747A-47F7-8999-B36E19C980B8}"/>
              </a:ext>
            </a:extLst>
          </xdr:cNvPr>
          <xdr:cNvCxnSpPr/>
        </xdr:nvCxnSpPr>
        <xdr:spPr>
          <a:xfrm flipH="1">
            <a:off x="8438602" y="165791592"/>
            <a:ext cx="71157" cy="79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7" name="Straight Connector 3126">
            <a:extLst>
              <a:ext uri="{FF2B5EF4-FFF2-40B4-BE49-F238E27FC236}">
                <a16:creationId xmlns:a16="http://schemas.microsoft.com/office/drawing/2014/main" id="{2C963785-E2F5-4910-91C4-A182325596D7}"/>
              </a:ext>
            </a:extLst>
          </xdr:cNvPr>
          <xdr:cNvCxnSpPr/>
        </xdr:nvCxnSpPr>
        <xdr:spPr>
          <a:xfrm>
            <a:off x="5990104" y="165832497"/>
            <a:ext cx="157836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2" name="Straight Connector 3141">
            <a:extLst>
              <a:ext uri="{FF2B5EF4-FFF2-40B4-BE49-F238E27FC236}">
                <a16:creationId xmlns:a16="http://schemas.microsoft.com/office/drawing/2014/main" id="{2D8A3A33-A6E4-4648-BBB6-2FDC2B5778FA}"/>
              </a:ext>
            </a:extLst>
          </xdr:cNvPr>
          <xdr:cNvCxnSpPr/>
        </xdr:nvCxnSpPr>
        <xdr:spPr>
          <a:xfrm>
            <a:off x="8062913" y="164987016"/>
            <a:ext cx="0" cy="134444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43" name="Straight Connector 3142">
            <a:extLst>
              <a:ext uri="{FF2B5EF4-FFF2-40B4-BE49-F238E27FC236}">
                <a16:creationId xmlns:a16="http://schemas.microsoft.com/office/drawing/2014/main" id="{D74536A9-3073-4B4D-A9F5-F9BBF6729834}"/>
              </a:ext>
            </a:extLst>
          </xdr:cNvPr>
          <xdr:cNvCxnSpPr/>
        </xdr:nvCxnSpPr>
        <xdr:spPr>
          <a:xfrm flipH="1">
            <a:off x="8024813" y="166209600"/>
            <a:ext cx="76200" cy="7900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145" name="Group 3144">
            <a:extLst>
              <a:ext uri="{FF2B5EF4-FFF2-40B4-BE49-F238E27FC236}">
                <a16:creationId xmlns:a16="http://schemas.microsoft.com/office/drawing/2014/main" id="{5C6CC30E-E1E6-47C2-8878-DDA661B4791D}"/>
              </a:ext>
            </a:extLst>
          </xdr:cNvPr>
          <xdr:cNvGrpSpPr/>
        </xdr:nvGrpSpPr>
        <xdr:grpSpPr>
          <a:xfrm>
            <a:off x="5814172" y="162928487"/>
            <a:ext cx="213010" cy="214330"/>
            <a:chOff x="10263188" y="252188663"/>
            <a:chExt cx="214312" cy="214312"/>
          </a:xfrm>
        </xdr:grpSpPr>
        <xdr:sp macro="" textlink="">
          <xdr:nvSpPr>
            <xdr:cNvPr id="3146" name="Oval 3145">
              <a:extLst>
                <a:ext uri="{FF2B5EF4-FFF2-40B4-BE49-F238E27FC236}">
                  <a16:creationId xmlns:a16="http://schemas.microsoft.com/office/drawing/2014/main" id="{3E986825-8F35-D404-A1CB-EA82AE32B3E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47" name="Straight Connector 3146">
              <a:extLst>
                <a:ext uri="{FF2B5EF4-FFF2-40B4-BE49-F238E27FC236}">
                  <a16:creationId xmlns:a16="http://schemas.microsoft.com/office/drawing/2014/main" id="{89174B52-E815-A551-86F5-56765440F8B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48" name="Straight Connector 3147">
              <a:extLst>
                <a:ext uri="{FF2B5EF4-FFF2-40B4-BE49-F238E27FC236}">
                  <a16:creationId xmlns:a16="http://schemas.microsoft.com/office/drawing/2014/main" id="{FE66FC06-575E-99DC-E6D1-A298C1AF2E7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49" name="Group 3148">
            <a:extLst>
              <a:ext uri="{FF2B5EF4-FFF2-40B4-BE49-F238E27FC236}">
                <a16:creationId xmlns:a16="http://schemas.microsoft.com/office/drawing/2014/main" id="{56638BAE-6936-440D-8E70-60A4E1F70943}"/>
              </a:ext>
            </a:extLst>
          </xdr:cNvPr>
          <xdr:cNvGrpSpPr/>
        </xdr:nvGrpSpPr>
        <xdr:grpSpPr>
          <a:xfrm>
            <a:off x="4126566" y="162811385"/>
            <a:ext cx="213011" cy="214331"/>
            <a:chOff x="10263188" y="252188663"/>
            <a:chExt cx="214312" cy="214312"/>
          </a:xfrm>
        </xdr:grpSpPr>
        <xdr:sp macro="" textlink="">
          <xdr:nvSpPr>
            <xdr:cNvPr id="3150" name="Oval 3149">
              <a:extLst>
                <a:ext uri="{FF2B5EF4-FFF2-40B4-BE49-F238E27FC236}">
                  <a16:creationId xmlns:a16="http://schemas.microsoft.com/office/drawing/2014/main" id="{E65411DA-59A2-28F1-5BDA-239DFA31679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51" name="Straight Connector 3150">
              <a:extLst>
                <a:ext uri="{FF2B5EF4-FFF2-40B4-BE49-F238E27FC236}">
                  <a16:creationId xmlns:a16="http://schemas.microsoft.com/office/drawing/2014/main" id="{2156E3FC-70C7-9027-362A-342496C334E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52" name="Straight Connector 3151">
              <a:extLst>
                <a:ext uri="{FF2B5EF4-FFF2-40B4-BE49-F238E27FC236}">
                  <a16:creationId xmlns:a16="http://schemas.microsoft.com/office/drawing/2014/main" id="{DC074ABD-354A-6620-7FD7-4AF9060A94E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53" name="Group 3152">
            <a:extLst>
              <a:ext uri="{FF2B5EF4-FFF2-40B4-BE49-F238E27FC236}">
                <a16:creationId xmlns:a16="http://schemas.microsoft.com/office/drawing/2014/main" id="{5D8ED062-5AC4-40F0-BC5D-15D7DA9C97EF}"/>
              </a:ext>
            </a:extLst>
          </xdr:cNvPr>
          <xdr:cNvGrpSpPr/>
        </xdr:nvGrpSpPr>
        <xdr:grpSpPr>
          <a:xfrm>
            <a:off x="3922059" y="163169413"/>
            <a:ext cx="213010" cy="217132"/>
            <a:chOff x="10263188" y="252188663"/>
            <a:chExt cx="214312" cy="214312"/>
          </a:xfrm>
        </xdr:grpSpPr>
        <xdr:sp macro="" textlink="">
          <xdr:nvSpPr>
            <xdr:cNvPr id="3154" name="Oval 3153">
              <a:extLst>
                <a:ext uri="{FF2B5EF4-FFF2-40B4-BE49-F238E27FC236}">
                  <a16:creationId xmlns:a16="http://schemas.microsoft.com/office/drawing/2014/main" id="{B8632A6E-9E8E-D688-1A27-63A5835DFEF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55" name="Straight Connector 3154">
              <a:extLst>
                <a:ext uri="{FF2B5EF4-FFF2-40B4-BE49-F238E27FC236}">
                  <a16:creationId xmlns:a16="http://schemas.microsoft.com/office/drawing/2014/main" id="{911B30FA-542A-2704-24C4-60382E81958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56" name="Straight Connector 3155">
              <a:extLst>
                <a:ext uri="{FF2B5EF4-FFF2-40B4-BE49-F238E27FC236}">
                  <a16:creationId xmlns:a16="http://schemas.microsoft.com/office/drawing/2014/main" id="{5448DEFA-8F6B-D1CB-91F9-8AAACE20618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57" name="Group 3156">
            <a:extLst>
              <a:ext uri="{FF2B5EF4-FFF2-40B4-BE49-F238E27FC236}">
                <a16:creationId xmlns:a16="http://schemas.microsoft.com/office/drawing/2014/main" id="{D9163D36-9907-49E3-A2C0-3367010D264D}"/>
              </a:ext>
            </a:extLst>
          </xdr:cNvPr>
          <xdr:cNvGrpSpPr/>
        </xdr:nvGrpSpPr>
        <xdr:grpSpPr>
          <a:xfrm>
            <a:off x="3584762" y="163159888"/>
            <a:ext cx="207967" cy="217132"/>
            <a:chOff x="10263188" y="252188663"/>
            <a:chExt cx="214312" cy="214312"/>
          </a:xfrm>
        </xdr:grpSpPr>
        <xdr:sp macro="" textlink="">
          <xdr:nvSpPr>
            <xdr:cNvPr id="3158" name="Oval 3157">
              <a:extLst>
                <a:ext uri="{FF2B5EF4-FFF2-40B4-BE49-F238E27FC236}">
                  <a16:creationId xmlns:a16="http://schemas.microsoft.com/office/drawing/2014/main" id="{291C7309-0EB4-2438-BB14-C8D7FB0F51A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59" name="Straight Connector 3158">
              <a:extLst>
                <a:ext uri="{FF2B5EF4-FFF2-40B4-BE49-F238E27FC236}">
                  <a16:creationId xmlns:a16="http://schemas.microsoft.com/office/drawing/2014/main" id="{F697534C-A4DA-2FF7-F26C-92CC803ECF7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60" name="Straight Connector 3159">
              <a:extLst>
                <a:ext uri="{FF2B5EF4-FFF2-40B4-BE49-F238E27FC236}">
                  <a16:creationId xmlns:a16="http://schemas.microsoft.com/office/drawing/2014/main" id="{3CC95E49-F0F9-A9C0-F820-E7FD6070408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61" name="Group 3160">
            <a:extLst>
              <a:ext uri="{FF2B5EF4-FFF2-40B4-BE49-F238E27FC236}">
                <a16:creationId xmlns:a16="http://schemas.microsoft.com/office/drawing/2014/main" id="{C5D60910-91E2-46F9-A51E-03915B824066}"/>
              </a:ext>
            </a:extLst>
          </xdr:cNvPr>
          <xdr:cNvGrpSpPr/>
        </xdr:nvGrpSpPr>
        <xdr:grpSpPr>
          <a:xfrm>
            <a:off x="3028390" y="162441031"/>
            <a:ext cx="213010" cy="217132"/>
            <a:chOff x="10263188" y="252188663"/>
            <a:chExt cx="214312" cy="214312"/>
          </a:xfrm>
        </xdr:grpSpPr>
        <xdr:sp macro="" textlink="">
          <xdr:nvSpPr>
            <xdr:cNvPr id="3162" name="Oval 3161">
              <a:extLst>
                <a:ext uri="{FF2B5EF4-FFF2-40B4-BE49-F238E27FC236}">
                  <a16:creationId xmlns:a16="http://schemas.microsoft.com/office/drawing/2014/main" id="{FD907E0E-8C93-877C-1703-9EBE764CB14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63" name="Straight Connector 3162">
              <a:extLst>
                <a:ext uri="{FF2B5EF4-FFF2-40B4-BE49-F238E27FC236}">
                  <a16:creationId xmlns:a16="http://schemas.microsoft.com/office/drawing/2014/main" id="{63F2BAA7-CC6F-1E34-0D20-CB20B7451DC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64" name="Straight Connector 3163">
              <a:extLst>
                <a:ext uri="{FF2B5EF4-FFF2-40B4-BE49-F238E27FC236}">
                  <a16:creationId xmlns:a16="http://schemas.microsoft.com/office/drawing/2014/main" id="{B8092BF7-CA12-2788-A1F8-972B787AEB1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65" name="Group 3164">
            <a:extLst>
              <a:ext uri="{FF2B5EF4-FFF2-40B4-BE49-F238E27FC236}">
                <a16:creationId xmlns:a16="http://schemas.microsoft.com/office/drawing/2014/main" id="{89140FEE-5F62-43F5-ACC8-FB54F4435CBA}"/>
              </a:ext>
            </a:extLst>
          </xdr:cNvPr>
          <xdr:cNvGrpSpPr/>
        </xdr:nvGrpSpPr>
        <xdr:grpSpPr>
          <a:xfrm>
            <a:off x="2282078" y="162722859"/>
            <a:ext cx="213010" cy="217132"/>
            <a:chOff x="10263188" y="252188663"/>
            <a:chExt cx="214312" cy="214312"/>
          </a:xfrm>
        </xdr:grpSpPr>
        <xdr:sp macro="" textlink="">
          <xdr:nvSpPr>
            <xdr:cNvPr id="3166" name="Oval 3165">
              <a:extLst>
                <a:ext uri="{FF2B5EF4-FFF2-40B4-BE49-F238E27FC236}">
                  <a16:creationId xmlns:a16="http://schemas.microsoft.com/office/drawing/2014/main" id="{D01ACCC3-B388-6367-51C0-0164C871F6D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67" name="Straight Connector 3166">
              <a:extLst>
                <a:ext uri="{FF2B5EF4-FFF2-40B4-BE49-F238E27FC236}">
                  <a16:creationId xmlns:a16="http://schemas.microsoft.com/office/drawing/2014/main" id="{123ADDAF-2D7B-4DFC-6267-C2423C627A0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68" name="Straight Connector 3167">
              <a:extLst>
                <a:ext uri="{FF2B5EF4-FFF2-40B4-BE49-F238E27FC236}">
                  <a16:creationId xmlns:a16="http://schemas.microsoft.com/office/drawing/2014/main" id="{960869C6-1B7B-F595-47A5-59DC9B0CD21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69" name="Group 3168">
            <a:extLst>
              <a:ext uri="{FF2B5EF4-FFF2-40B4-BE49-F238E27FC236}">
                <a16:creationId xmlns:a16="http://schemas.microsoft.com/office/drawing/2014/main" id="{1E09D8CA-6B68-4964-A85D-E9D54CA6D908}"/>
              </a:ext>
            </a:extLst>
          </xdr:cNvPr>
          <xdr:cNvGrpSpPr/>
        </xdr:nvGrpSpPr>
        <xdr:grpSpPr>
          <a:xfrm>
            <a:off x="7734860" y="164860381"/>
            <a:ext cx="213011" cy="214330"/>
            <a:chOff x="10263188" y="252188663"/>
            <a:chExt cx="214312" cy="214312"/>
          </a:xfrm>
        </xdr:grpSpPr>
        <xdr:sp macro="" textlink="">
          <xdr:nvSpPr>
            <xdr:cNvPr id="3170" name="Oval 3169">
              <a:extLst>
                <a:ext uri="{FF2B5EF4-FFF2-40B4-BE49-F238E27FC236}">
                  <a16:creationId xmlns:a16="http://schemas.microsoft.com/office/drawing/2014/main" id="{3B9ED84D-1A28-FA61-9C4D-2E18B44C922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71" name="Straight Connector 3170">
              <a:extLst>
                <a:ext uri="{FF2B5EF4-FFF2-40B4-BE49-F238E27FC236}">
                  <a16:creationId xmlns:a16="http://schemas.microsoft.com/office/drawing/2014/main" id="{87DB9566-295E-0A03-E02F-111DBCF9CFB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72" name="Straight Connector 3171">
              <a:extLst>
                <a:ext uri="{FF2B5EF4-FFF2-40B4-BE49-F238E27FC236}">
                  <a16:creationId xmlns:a16="http://schemas.microsoft.com/office/drawing/2014/main" id="{F89D8D26-652A-3C01-54E5-701CDE86895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73" name="Group 3172">
            <a:extLst>
              <a:ext uri="{FF2B5EF4-FFF2-40B4-BE49-F238E27FC236}">
                <a16:creationId xmlns:a16="http://schemas.microsoft.com/office/drawing/2014/main" id="{5876D46C-2D94-4F75-862F-BF2B4235A9B7}"/>
              </a:ext>
            </a:extLst>
          </xdr:cNvPr>
          <xdr:cNvGrpSpPr/>
        </xdr:nvGrpSpPr>
        <xdr:grpSpPr>
          <a:xfrm>
            <a:off x="6047254" y="165034632"/>
            <a:ext cx="213011" cy="217132"/>
            <a:chOff x="10263188" y="252188663"/>
            <a:chExt cx="214312" cy="214312"/>
          </a:xfrm>
        </xdr:grpSpPr>
        <xdr:sp macro="" textlink="">
          <xdr:nvSpPr>
            <xdr:cNvPr id="3174" name="Oval 3173">
              <a:extLst>
                <a:ext uri="{FF2B5EF4-FFF2-40B4-BE49-F238E27FC236}">
                  <a16:creationId xmlns:a16="http://schemas.microsoft.com/office/drawing/2014/main" id="{A61B9D64-DC35-496C-986D-09A64FCDD91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75" name="Straight Connector 3174">
              <a:extLst>
                <a:ext uri="{FF2B5EF4-FFF2-40B4-BE49-F238E27FC236}">
                  <a16:creationId xmlns:a16="http://schemas.microsoft.com/office/drawing/2014/main" id="{814131A9-C86F-6A06-D751-A7BEBE01896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76" name="Straight Connector 3175">
              <a:extLst>
                <a:ext uri="{FF2B5EF4-FFF2-40B4-BE49-F238E27FC236}">
                  <a16:creationId xmlns:a16="http://schemas.microsoft.com/office/drawing/2014/main" id="{B99416F8-31BA-44AD-798B-7B0DE7DF389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77" name="Group 3176">
            <a:extLst>
              <a:ext uri="{FF2B5EF4-FFF2-40B4-BE49-F238E27FC236}">
                <a16:creationId xmlns:a16="http://schemas.microsoft.com/office/drawing/2014/main" id="{3E6A4E2B-5292-48B0-ABF7-668012B321AC}"/>
              </a:ext>
            </a:extLst>
          </xdr:cNvPr>
          <xdr:cNvGrpSpPr/>
        </xdr:nvGrpSpPr>
        <xdr:grpSpPr>
          <a:xfrm>
            <a:off x="3732119" y="165763015"/>
            <a:ext cx="207968" cy="217132"/>
            <a:chOff x="10263188" y="252188663"/>
            <a:chExt cx="214312" cy="214312"/>
          </a:xfrm>
        </xdr:grpSpPr>
        <xdr:sp macro="" textlink="">
          <xdr:nvSpPr>
            <xdr:cNvPr id="3178" name="Oval 3177">
              <a:extLst>
                <a:ext uri="{FF2B5EF4-FFF2-40B4-BE49-F238E27FC236}">
                  <a16:creationId xmlns:a16="http://schemas.microsoft.com/office/drawing/2014/main" id="{B0271D3C-4AA8-52DD-388C-6D3FB1884F6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79" name="Straight Connector 3178">
              <a:extLst>
                <a:ext uri="{FF2B5EF4-FFF2-40B4-BE49-F238E27FC236}">
                  <a16:creationId xmlns:a16="http://schemas.microsoft.com/office/drawing/2014/main" id="{87FED99F-2FAF-25D5-1056-B5EB79E3B30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80" name="Straight Connector 3179">
              <a:extLst>
                <a:ext uri="{FF2B5EF4-FFF2-40B4-BE49-F238E27FC236}">
                  <a16:creationId xmlns:a16="http://schemas.microsoft.com/office/drawing/2014/main" id="{9810A4F1-26D1-A517-2548-8AB9A902B4E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81" name="Group 3180">
            <a:extLst>
              <a:ext uri="{FF2B5EF4-FFF2-40B4-BE49-F238E27FC236}">
                <a16:creationId xmlns:a16="http://schemas.microsoft.com/office/drawing/2014/main" id="{986EB182-7827-4001-9C02-E5734162221C}"/>
              </a:ext>
            </a:extLst>
          </xdr:cNvPr>
          <xdr:cNvGrpSpPr/>
        </xdr:nvGrpSpPr>
        <xdr:grpSpPr>
          <a:xfrm>
            <a:off x="6075829" y="165753490"/>
            <a:ext cx="207968" cy="217132"/>
            <a:chOff x="10263188" y="252188663"/>
            <a:chExt cx="214312" cy="214312"/>
          </a:xfrm>
        </xdr:grpSpPr>
        <xdr:sp macro="" textlink="">
          <xdr:nvSpPr>
            <xdr:cNvPr id="3182" name="Oval 3181">
              <a:extLst>
                <a:ext uri="{FF2B5EF4-FFF2-40B4-BE49-F238E27FC236}">
                  <a16:creationId xmlns:a16="http://schemas.microsoft.com/office/drawing/2014/main" id="{8B3B6B01-E149-F64A-3C2B-D31D7AC7BBA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83" name="Straight Connector 3182">
              <a:extLst>
                <a:ext uri="{FF2B5EF4-FFF2-40B4-BE49-F238E27FC236}">
                  <a16:creationId xmlns:a16="http://schemas.microsoft.com/office/drawing/2014/main" id="{72DC544E-1831-9644-AE00-6141055FA9E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84" name="Straight Connector 3183">
              <a:extLst>
                <a:ext uri="{FF2B5EF4-FFF2-40B4-BE49-F238E27FC236}">
                  <a16:creationId xmlns:a16="http://schemas.microsoft.com/office/drawing/2014/main" id="{33CBC806-C27C-5F4A-C5D5-860D0267655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85" name="Group 3184">
            <a:extLst>
              <a:ext uri="{FF2B5EF4-FFF2-40B4-BE49-F238E27FC236}">
                <a16:creationId xmlns:a16="http://schemas.microsoft.com/office/drawing/2014/main" id="{5A0DDE85-0F0B-4620-B51A-FEC7B40DBB47}"/>
              </a:ext>
            </a:extLst>
          </xdr:cNvPr>
          <xdr:cNvGrpSpPr/>
        </xdr:nvGrpSpPr>
        <xdr:grpSpPr>
          <a:xfrm>
            <a:off x="3765176" y="165462137"/>
            <a:ext cx="213011" cy="217132"/>
            <a:chOff x="10263188" y="252188663"/>
            <a:chExt cx="214312" cy="214312"/>
          </a:xfrm>
        </xdr:grpSpPr>
        <xdr:sp macro="" textlink="">
          <xdr:nvSpPr>
            <xdr:cNvPr id="3186" name="Oval 3185">
              <a:extLst>
                <a:ext uri="{FF2B5EF4-FFF2-40B4-BE49-F238E27FC236}">
                  <a16:creationId xmlns:a16="http://schemas.microsoft.com/office/drawing/2014/main" id="{1F3CA432-68C6-36FB-BDD1-927E1F5D37D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87" name="Straight Connector 3186">
              <a:extLst>
                <a:ext uri="{FF2B5EF4-FFF2-40B4-BE49-F238E27FC236}">
                  <a16:creationId xmlns:a16="http://schemas.microsoft.com/office/drawing/2014/main" id="{666BF0F6-FF4D-BB70-403D-1BFA5F04C94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88" name="Straight Connector 3187">
              <a:extLst>
                <a:ext uri="{FF2B5EF4-FFF2-40B4-BE49-F238E27FC236}">
                  <a16:creationId xmlns:a16="http://schemas.microsoft.com/office/drawing/2014/main" id="{7AFA9040-3257-DA2B-18C2-816D829A5C5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89" name="Group 3188">
            <a:extLst>
              <a:ext uri="{FF2B5EF4-FFF2-40B4-BE49-F238E27FC236}">
                <a16:creationId xmlns:a16="http://schemas.microsoft.com/office/drawing/2014/main" id="{87D9B386-6632-44B7-A470-CE378A781E7F}"/>
              </a:ext>
            </a:extLst>
          </xdr:cNvPr>
          <xdr:cNvGrpSpPr/>
        </xdr:nvGrpSpPr>
        <xdr:grpSpPr>
          <a:xfrm>
            <a:off x="1635499" y="165268835"/>
            <a:ext cx="213010" cy="214331"/>
            <a:chOff x="10263188" y="252188663"/>
            <a:chExt cx="214312" cy="214312"/>
          </a:xfrm>
        </xdr:grpSpPr>
        <xdr:sp macro="" textlink="">
          <xdr:nvSpPr>
            <xdr:cNvPr id="3190" name="Oval 3189">
              <a:extLst>
                <a:ext uri="{FF2B5EF4-FFF2-40B4-BE49-F238E27FC236}">
                  <a16:creationId xmlns:a16="http://schemas.microsoft.com/office/drawing/2014/main" id="{0E545E06-4046-70E5-9B96-B1B57D4A367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91" name="Straight Connector 3190">
              <a:extLst>
                <a:ext uri="{FF2B5EF4-FFF2-40B4-BE49-F238E27FC236}">
                  <a16:creationId xmlns:a16="http://schemas.microsoft.com/office/drawing/2014/main" id="{50B96DC9-6A1C-B677-F2D2-BE5D669D0AF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92" name="Straight Connector 3191">
              <a:extLst>
                <a:ext uri="{FF2B5EF4-FFF2-40B4-BE49-F238E27FC236}">
                  <a16:creationId xmlns:a16="http://schemas.microsoft.com/office/drawing/2014/main" id="{46F6E779-85DD-25D8-5579-262073A997C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93" name="Group 3192">
            <a:extLst>
              <a:ext uri="{FF2B5EF4-FFF2-40B4-BE49-F238E27FC236}">
                <a16:creationId xmlns:a16="http://schemas.microsoft.com/office/drawing/2014/main" id="{8473F1A9-E760-446C-906B-EA038D2479CB}"/>
              </a:ext>
            </a:extLst>
          </xdr:cNvPr>
          <xdr:cNvGrpSpPr/>
        </xdr:nvGrpSpPr>
        <xdr:grpSpPr>
          <a:xfrm>
            <a:off x="1625974" y="164131999"/>
            <a:ext cx="213010" cy="214330"/>
            <a:chOff x="10263188" y="252188663"/>
            <a:chExt cx="214312" cy="214312"/>
          </a:xfrm>
        </xdr:grpSpPr>
        <xdr:sp macro="" textlink="">
          <xdr:nvSpPr>
            <xdr:cNvPr id="3194" name="Oval 3193">
              <a:extLst>
                <a:ext uri="{FF2B5EF4-FFF2-40B4-BE49-F238E27FC236}">
                  <a16:creationId xmlns:a16="http://schemas.microsoft.com/office/drawing/2014/main" id="{32E6C2F6-99C5-4960-5A6A-BD43207D88C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95" name="Straight Connector 3194">
              <a:extLst>
                <a:ext uri="{FF2B5EF4-FFF2-40B4-BE49-F238E27FC236}">
                  <a16:creationId xmlns:a16="http://schemas.microsoft.com/office/drawing/2014/main" id="{54CC25CE-FE4E-64A5-AC8D-F70FC34B6AA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96" name="Straight Connector 3195">
              <a:extLst>
                <a:ext uri="{FF2B5EF4-FFF2-40B4-BE49-F238E27FC236}">
                  <a16:creationId xmlns:a16="http://schemas.microsoft.com/office/drawing/2014/main" id="{F563B7D7-0988-3B03-6FC6-A751B65F68F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197" name="Group 3196">
            <a:extLst>
              <a:ext uri="{FF2B5EF4-FFF2-40B4-BE49-F238E27FC236}">
                <a16:creationId xmlns:a16="http://schemas.microsoft.com/office/drawing/2014/main" id="{3425978D-0414-42CA-B289-043208A7D324}"/>
              </a:ext>
            </a:extLst>
          </xdr:cNvPr>
          <xdr:cNvGrpSpPr/>
        </xdr:nvGrpSpPr>
        <xdr:grpSpPr>
          <a:xfrm>
            <a:off x="751354" y="163897796"/>
            <a:ext cx="207968" cy="217132"/>
            <a:chOff x="10263188" y="252188663"/>
            <a:chExt cx="214312" cy="214312"/>
          </a:xfrm>
        </xdr:grpSpPr>
        <xdr:sp macro="" textlink="">
          <xdr:nvSpPr>
            <xdr:cNvPr id="3198" name="Oval 3197">
              <a:extLst>
                <a:ext uri="{FF2B5EF4-FFF2-40B4-BE49-F238E27FC236}">
                  <a16:creationId xmlns:a16="http://schemas.microsoft.com/office/drawing/2014/main" id="{21428CF3-5F06-054E-F1B5-43F0E43B3C7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199" name="Straight Connector 3198">
              <a:extLst>
                <a:ext uri="{FF2B5EF4-FFF2-40B4-BE49-F238E27FC236}">
                  <a16:creationId xmlns:a16="http://schemas.microsoft.com/office/drawing/2014/main" id="{7F1E0793-58D0-ADF8-CA6E-47814C06233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88" name="Straight Connector 2187">
              <a:extLst>
                <a:ext uri="{FF2B5EF4-FFF2-40B4-BE49-F238E27FC236}">
                  <a16:creationId xmlns:a16="http://schemas.microsoft.com/office/drawing/2014/main" id="{E2F6E56D-8D64-F97B-5E6A-93F205B1A1C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511" name="Group 2510">
            <a:extLst>
              <a:ext uri="{FF2B5EF4-FFF2-40B4-BE49-F238E27FC236}">
                <a16:creationId xmlns:a16="http://schemas.microsoft.com/office/drawing/2014/main" id="{3696224D-ABEE-482B-BA14-012A84256772}"/>
              </a:ext>
            </a:extLst>
          </xdr:cNvPr>
          <xdr:cNvGrpSpPr/>
        </xdr:nvGrpSpPr>
        <xdr:grpSpPr>
          <a:xfrm>
            <a:off x="793937" y="161034693"/>
            <a:ext cx="213010" cy="214330"/>
            <a:chOff x="10263188" y="252188663"/>
            <a:chExt cx="214312" cy="214312"/>
          </a:xfrm>
        </xdr:grpSpPr>
        <xdr:sp macro="" textlink="">
          <xdr:nvSpPr>
            <xdr:cNvPr id="2516" name="Oval 2515">
              <a:extLst>
                <a:ext uri="{FF2B5EF4-FFF2-40B4-BE49-F238E27FC236}">
                  <a16:creationId xmlns:a16="http://schemas.microsoft.com/office/drawing/2014/main" id="{B56E113B-DE10-3917-87CC-EC2587EABBA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27" name="Straight Connector 2626">
              <a:extLst>
                <a:ext uri="{FF2B5EF4-FFF2-40B4-BE49-F238E27FC236}">
                  <a16:creationId xmlns:a16="http://schemas.microsoft.com/office/drawing/2014/main" id="{C32CD6C9-C9CA-10CF-27B3-200624136F3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29" name="Straight Connector 2628">
              <a:extLst>
                <a:ext uri="{FF2B5EF4-FFF2-40B4-BE49-F238E27FC236}">
                  <a16:creationId xmlns:a16="http://schemas.microsoft.com/office/drawing/2014/main" id="{A6DD269E-91C5-51B3-152D-EBAED9329F6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31" name="Group 2630">
            <a:extLst>
              <a:ext uri="{FF2B5EF4-FFF2-40B4-BE49-F238E27FC236}">
                <a16:creationId xmlns:a16="http://schemas.microsoft.com/office/drawing/2014/main" id="{138614E2-07D2-497B-B58E-A613A60431EE}"/>
              </a:ext>
            </a:extLst>
          </xdr:cNvPr>
          <xdr:cNvGrpSpPr/>
        </xdr:nvGrpSpPr>
        <xdr:grpSpPr>
          <a:xfrm>
            <a:off x="8105775" y="161015643"/>
            <a:ext cx="213010" cy="214330"/>
            <a:chOff x="10263188" y="252188663"/>
            <a:chExt cx="214312" cy="214312"/>
          </a:xfrm>
        </xdr:grpSpPr>
        <xdr:sp macro="" textlink="">
          <xdr:nvSpPr>
            <xdr:cNvPr id="2673" name="Oval 2672">
              <a:extLst>
                <a:ext uri="{FF2B5EF4-FFF2-40B4-BE49-F238E27FC236}">
                  <a16:creationId xmlns:a16="http://schemas.microsoft.com/office/drawing/2014/main" id="{771F4D0A-76A3-135B-373A-EDCF14F24FE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2679" name="Straight Connector 2678">
              <a:extLst>
                <a:ext uri="{FF2B5EF4-FFF2-40B4-BE49-F238E27FC236}">
                  <a16:creationId xmlns:a16="http://schemas.microsoft.com/office/drawing/2014/main" id="{0C9EA0C9-1050-EC1B-146B-C35B75B3FD6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84" name="Straight Connector 2683">
              <a:extLst>
                <a:ext uri="{FF2B5EF4-FFF2-40B4-BE49-F238E27FC236}">
                  <a16:creationId xmlns:a16="http://schemas.microsoft.com/office/drawing/2014/main" id="{EB63E4CA-6452-96FB-5BE5-4058481B51F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749" name="Group 2748">
            <a:extLst>
              <a:ext uri="{FF2B5EF4-FFF2-40B4-BE49-F238E27FC236}">
                <a16:creationId xmlns:a16="http://schemas.microsoft.com/office/drawing/2014/main" id="{444A7F9B-0FFB-461B-B480-A3DCFDFA1DA4}"/>
              </a:ext>
            </a:extLst>
          </xdr:cNvPr>
          <xdr:cNvGrpSpPr/>
        </xdr:nvGrpSpPr>
        <xdr:grpSpPr>
          <a:xfrm>
            <a:off x="6969499" y="162121103"/>
            <a:ext cx="213010" cy="217132"/>
            <a:chOff x="10263188" y="252188663"/>
            <a:chExt cx="214312" cy="214312"/>
          </a:xfrm>
        </xdr:grpSpPr>
        <xdr:sp macro="" textlink="">
          <xdr:nvSpPr>
            <xdr:cNvPr id="3200" name="Oval 3199">
              <a:extLst>
                <a:ext uri="{FF2B5EF4-FFF2-40B4-BE49-F238E27FC236}">
                  <a16:creationId xmlns:a16="http://schemas.microsoft.com/office/drawing/2014/main" id="{7111A95C-D42D-3FF7-686F-387F0502456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01" name="Straight Connector 3200">
              <a:extLst>
                <a:ext uri="{FF2B5EF4-FFF2-40B4-BE49-F238E27FC236}">
                  <a16:creationId xmlns:a16="http://schemas.microsoft.com/office/drawing/2014/main" id="{5ADFB696-F3B5-CC8C-339E-6A1C9F92ED7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02" name="Straight Connector 3201">
              <a:extLst>
                <a:ext uri="{FF2B5EF4-FFF2-40B4-BE49-F238E27FC236}">
                  <a16:creationId xmlns:a16="http://schemas.microsoft.com/office/drawing/2014/main" id="{9E802765-CD50-2A43-625E-12598A65B5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03" name="Group 3202">
            <a:extLst>
              <a:ext uri="{FF2B5EF4-FFF2-40B4-BE49-F238E27FC236}">
                <a16:creationId xmlns:a16="http://schemas.microsoft.com/office/drawing/2014/main" id="{25C5A10E-E436-4AED-B658-B6B795E567D5}"/>
              </a:ext>
            </a:extLst>
          </xdr:cNvPr>
          <xdr:cNvGrpSpPr/>
        </xdr:nvGrpSpPr>
        <xdr:grpSpPr>
          <a:xfrm>
            <a:off x="6527426" y="162121103"/>
            <a:ext cx="213011" cy="217132"/>
            <a:chOff x="10263188" y="252188663"/>
            <a:chExt cx="214312" cy="214312"/>
          </a:xfrm>
        </xdr:grpSpPr>
        <xdr:sp macro="" textlink="">
          <xdr:nvSpPr>
            <xdr:cNvPr id="3204" name="Oval 3203">
              <a:extLst>
                <a:ext uri="{FF2B5EF4-FFF2-40B4-BE49-F238E27FC236}">
                  <a16:creationId xmlns:a16="http://schemas.microsoft.com/office/drawing/2014/main" id="{0717448C-84F3-F7FB-5BF7-6F118508ED7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05" name="Straight Connector 3204">
              <a:extLst>
                <a:ext uri="{FF2B5EF4-FFF2-40B4-BE49-F238E27FC236}">
                  <a16:creationId xmlns:a16="http://schemas.microsoft.com/office/drawing/2014/main" id="{739C11BA-6AF4-374C-DC4B-5CCCF089567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06" name="Straight Connector 3205">
              <a:extLst>
                <a:ext uri="{FF2B5EF4-FFF2-40B4-BE49-F238E27FC236}">
                  <a16:creationId xmlns:a16="http://schemas.microsoft.com/office/drawing/2014/main" id="{70F6EDF1-D004-5D87-0FF1-B340B642976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07" name="Group 3206">
            <a:extLst>
              <a:ext uri="{FF2B5EF4-FFF2-40B4-BE49-F238E27FC236}">
                <a16:creationId xmlns:a16="http://schemas.microsoft.com/office/drawing/2014/main" id="{E1E8403E-38FC-4857-80A8-F3AC1FDC3C47}"/>
              </a:ext>
            </a:extLst>
          </xdr:cNvPr>
          <xdr:cNvGrpSpPr/>
        </xdr:nvGrpSpPr>
        <xdr:grpSpPr>
          <a:xfrm>
            <a:off x="7725335" y="163501668"/>
            <a:ext cx="213011" cy="214330"/>
            <a:chOff x="10263188" y="252188663"/>
            <a:chExt cx="214312" cy="214312"/>
          </a:xfrm>
        </xdr:grpSpPr>
        <xdr:sp macro="" textlink="">
          <xdr:nvSpPr>
            <xdr:cNvPr id="3208" name="Oval 3207">
              <a:extLst>
                <a:ext uri="{FF2B5EF4-FFF2-40B4-BE49-F238E27FC236}">
                  <a16:creationId xmlns:a16="http://schemas.microsoft.com/office/drawing/2014/main" id="{E3DA0580-035F-3D91-0B10-005697D956A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09" name="Straight Connector 3208">
              <a:extLst>
                <a:ext uri="{FF2B5EF4-FFF2-40B4-BE49-F238E27FC236}">
                  <a16:creationId xmlns:a16="http://schemas.microsoft.com/office/drawing/2014/main" id="{1C59726D-4659-2DEE-F829-3B703734F11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10" name="Straight Connector 3209">
              <a:extLst>
                <a:ext uri="{FF2B5EF4-FFF2-40B4-BE49-F238E27FC236}">
                  <a16:creationId xmlns:a16="http://schemas.microsoft.com/office/drawing/2014/main" id="{6AE97EDA-F884-B5C0-5FD7-5D0E0A059D8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11" name="Group 3210">
            <a:extLst>
              <a:ext uri="{FF2B5EF4-FFF2-40B4-BE49-F238E27FC236}">
                <a16:creationId xmlns:a16="http://schemas.microsoft.com/office/drawing/2014/main" id="{8B49A72F-A7B8-4B9E-B585-1B2BC2E7EFD0}"/>
              </a:ext>
            </a:extLst>
          </xdr:cNvPr>
          <xdr:cNvGrpSpPr/>
        </xdr:nvGrpSpPr>
        <xdr:grpSpPr>
          <a:xfrm>
            <a:off x="8167407" y="163324615"/>
            <a:ext cx="213011" cy="217132"/>
            <a:chOff x="10263188" y="252188663"/>
            <a:chExt cx="214312" cy="214312"/>
          </a:xfrm>
        </xdr:grpSpPr>
        <xdr:sp macro="" textlink="">
          <xdr:nvSpPr>
            <xdr:cNvPr id="3212" name="Oval 3211">
              <a:extLst>
                <a:ext uri="{FF2B5EF4-FFF2-40B4-BE49-F238E27FC236}">
                  <a16:creationId xmlns:a16="http://schemas.microsoft.com/office/drawing/2014/main" id="{12807061-8066-D9CA-6744-09CF623C4F4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13" name="Straight Connector 3212">
              <a:extLst>
                <a:ext uri="{FF2B5EF4-FFF2-40B4-BE49-F238E27FC236}">
                  <a16:creationId xmlns:a16="http://schemas.microsoft.com/office/drawing/2014/main" id="{5B486D81-4042-572A-57CA-0B1D1235E11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14" name="Straight Connector 3213">
              <a:extLst>
                <a:ext uri="{FF2B5EF4-FFF2-40B4-BE49-F238E27FC236}">
                  <a16:creationId xmlns:a16="http://schemas.microsoft.com/office/drawing/2014/main" id="{9D61F23F-159F-6F27-3DFF-A4C036168EE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18" name="Group 3217">
            <a:extLst>
              <a:ext uri="{FF2B5EF4-FFF2-40B4-BE49-F238E27FC236}">
                <a16:creationId xmlns:a16="http://schemas.microsoft.com/office/drawing/2014/main" id="{6B476E1B-A69A-43EB-97B7-E1057CB84596}"/>
              </a:ext>
            </a:extLst>
          </xdr:cNvPr>
          <xdr:cNvGrpSpPr/>
        </xdr:nvGrpSpPr>
        <xdr:grpSpPr>
          <a:xfrm>
            <a:off x="4901453" y="164888956"/>
            <a:ext cx="213010" cy="217132"/>
            <a:chOff x="10263188" y="252188663"/>
            <a:chExt cx="214312" cy="214312"/>
          </a:xfrm>
        </xdr:grpSpPr>
        <xdr:sp macro="" textlink="">
          <xdr:nvSpPr>
            <xdr:cNvPr id="3219" name="Oval 3218">
              <a:extLst>
                <a:ext uri="{FF2B5EF4-FFF2-40B4-BE49-F238E27FC236}">
                  <a16:creationId xmlns:a16="http://schemas.microsoft.com/office/drawing/2014/main" id="{B0E21E04-8157-BEDE-94C0-57ACEE108BA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20" name="Straight Connector 3219">
              <a:extLst>
                <a:ext uri="{FF2B5EF4-FFF2-40B4-BE49-F238E27FC236}">
                  <a16:creationId xmlns:a16="http://schemas.microsoft.com/office/drawing/2014/main" id="{196F3BAE-9B60-BAA2-36B4-894220FA4A5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21" name="Straight Connector 3220">
              <a:extLst>
                <a:ext uri="{FF2B5EF4-FFF2-40B4-BE49-F238E27FC236}">
                  <a16:creationId xmlns:a16="http://schemas.microsoft.com/office/drawing/2014/main" id="{A99AB46D-6DAA-10D7-14A4-B917242BAFE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222" name="Group 3221">
            <a:extLst>
              <a:ext uri="{FF2B5EF4-FFF2-40B4-BE49-F238E27FC236}">
                <a16:creationId xmlns:a16="http://schemas.microsoft.com/office/drawing/2014/main" id="{832ED101-C815-41A6-999C-E12DD3333FC1}"/>
              </a:ext>
            </a:extLst>
          </xdr:cNvPr>
          <xdr:cNvGrpSpPr/>
        </xdr:nvGrpSpPr>
        <xdr:grpSpPr>
          <a:xfrm>
            <a:off x="4949078" y="164179624"/>
            <a:ext cx="213010" cy="217131"/>
            <a:chOff x="10263188" y="252188663"/>
            <a:chExt cx="214312" cy="214312"/>
          </a:xfrm>
        </xdr:grpSpPr>
        <xdr:sp macro="" textlink="">
          <xdr:nvSpPr>
            <xdr:cNvPr id="3223" name="Oval 3222">
              <a:extLst>
                <a:ext uri="{FF2B5EF4-FFF2-40B4-BE49-F238E27FC236}">
                  <a16:creationId xmlns:a16="http://schemas.microsoft.com/office/drawing/2014/main" id="{29873795-F3D9-8CBB-BA19-478096FB430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224" name="Straight Connector 3223">
              <a:extLst>
                <a:ext uri="{FF2B5EF4-FFF2-40B4-BE49-F238E27FC236}">
                  <a16:creationId xmlns:a16="http://schemas.microsoft.com/office/drawing/2014/main" id="{6D1C3BD9-CCAB-B9A8-7605-42ACD94107B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25" name="Straight Connector 3224">
              <a:extLst>
                <a:ext uri="{FF2B5EF4-FFF2-40B4-BE49-F238E27FC236}">
                  <a16:creationId xmlns:a16="http://schemas.microsoft.com/office/drawing/2014/main" id="{6E48AA14-4621-5B48-E10C-88FDDF1B1EC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228" name="Straight Connector 3227">
            <a:extLst>
              <a:ext uri="{FF2B5EF4-FFF2-40B4-BE49-F238E27FC236}">
                <a16:creationId xmlns:a16="http://schemas.microsoft.com/office/drawing/2014/main" id="{36EB21E7-604F-3890-3D0F-E62C1AF16D74}"/>
              </a:ext>
            </a:extLst>
          </xdr:cNvPr>
          <xdr:cNvCxnSpPr/>
        </xdr:nvCxnSpPr>
        <xdr:spPr>
          <a:xfrm>
            <a:off x="8067675" y="163422666"/>
            <a:ext cx="0" cy="14377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59</xdr:col>
      <xdr:colOff>114299</xdr:colOff>
      <xdr:row>10</xdr:row>
      <xdr:rowOff>0</xdr:rowOff>
    </xdr:from>
    <xdr:to>
      <xdr:col>85</xdr:col>
      <xdr:colOff>0</xdr:colOff>
      <xdr:row>45</xdr:row>
      <xdr:rowOff>9525</xdr:rowOff>
    </xdr:to>
    <xdr:grpSp>
      <xdr:nvGrpSpPr>
        <xdr:cNvPr id="2860" name="Group 2859">
          <a:extLst>
            <a:ext uri="{FF2B5EF4-FFF2-40B4-BE49-F238E27FC236}">
              <a16:creationId xmlns:a16="http://schemas.microsoft.com/office/drawing/2014/main" id="{946BF9D2-74D4-3CCA-02E4-8CF46C443D4F}"/>
            </a:ext>
          </a:extLst>
        </xdr:cNvPr>
        <xdr:cNvGrpSpPr/>
      </xdr:nvGrpSpPr>
      <xdr:grpSpPr>
        <a:xfrm>
          <a:off x="9667874" y="1781175"/>
          <a:ext cx="4095751" cy="5010150"/>
          <a:chOff x="9667874" y="1781175"/>
          <a:chExt cx="4095751" cy="5010150"/>
        </a:xfrm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E258F90A-4D18-5235-BD5A-93E30222481C}"/>
              </a:ext>
            </a:extLst>
          </xdr:cNvPr>
          <xdr:cNvSpPr/>
        </xdr:nvSpPr>
        <xdr:spPr>
          <a:xfrm>
            <a:off x="11672887" y="3938587"/>
            <a:ext cx="1933575" cy="2700337"/>
          </a:xfrm>
          <a:prstGeom prst="rect">
            <a:avLst/>
          </a:prstGeom>
          <a:blipFill>
            <a:blip xmlns:r="http://schemas.openxmlformats.org/officeDocument/2006/relationships" r:embed="rId20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41" name="Freeform: Shape 40">
            <a:extLst>
              <a:ext uri="{FF2B5EF4-FFF2-40B4-BE49-F238E27FC236}">
                <a16:creationId xmlns:a16="http://schemas.microsoft.com/office/drawing/2014/main" id="{9DCF4E27-D108-4CB8-B518-B7563B1AF56C}"/>
              </a:ext>
            </a:extLst>
          </xdr:cNvPr>
          <xdr:cNvSpPr/>
        </xdr:nvSpPr>
        <xdr:spPr>
          <a:xfrm>
            <a:off x="10244138" y="2219325"/>
            <a:ext cx="3362325" cy="1409700"/>
          </a:xfrm>
          <a:custGeom>
            <a:avLst/>
            <a:gdLst>
              <a:gd name="connsiteX0" fmla="*/ 3362325 w 3362325"/>
              <a:gd name="connsiteY0" fmla="*/ 0 h 1409700"/>
              <a:gd name="connsiteX1" fmla="*/ 3362325 w 3362325"/>
              <a:gd name="connsiteY1" fmla="*/ 1409700 h 1409700"/>
              <a:gd name="connsiteX2" fmla="*/ 0 w 3362325"/>
              <a:gd name="connsiteY2" fmla="*/ 1409700 h 1409700"/>
              <a:gd name="connsiteX3" fmla="*/ 3362325 w 3362325"/>
              <a:gd name="connsiteY3" fmla="*/ 0 h 1409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3362325" h="1409700">
                <a:moveTo>
                  <a:pt x="3362325" y="0"/>
                </a:moveTo>
                <a:lnTo>
                  <a:pt x="3362325" y="1409700"/>
                </a:lnTo>
                <a:lnTo>
                  <a:pt x="0" y="1409700"/>
                </a:lnTo>
                <a:lnTo>
                  <a:pt x="3362325" y="0"/>
                </a:lnTo>
                <a:close/>
              </a:path>
            </a:pathLst>
          </a:custGeom>
          <a:blipFill>
            <a:blip xmlns:r="http://schemas.openxmlformats.org/officeDocument/2006/relationships" r:embed="rId1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8" name="Freeform: Shape 47">
            <a:extLst>
              <a:ext uri="{FF2B5EF4-FFF2-40B4-BE49-F238E27FC236}">
                <a16:creationId xmlns:a16="http://schemas.microsoft.com/office/drawing/2014/main" id="{5BC0CBD5-C5A0-C0D4-BACD-BA919C4CFDDA}"/>
              </a:ext>
            </a:extLst>
          </xdr:cNvPr>
          <xdr:cNvSpPr/>
        </xdr:nvSpPr>
        <xdr:spPr>
          <a:xfrm>
            <a:off x="10201275" y="2219325"/>
            <a:ext cx="3400425" cy="1419225"/>
          </a:xfrm>
          <a:custGeom>
            <a:avLst/>
            <a:gdLst>
              <a:gd name="connsiteX0" fmla="*/ 2105025 w 2105025"/>
              <a:gd name="connsiteY0" fmla="*/ 1009650 h 1009650"/>
              <a:gd name="connsiteX1" fmla="*/ 0 w 2105025"/>
              <a:gd name="connsiteY1" fmla="*/ 1009650 h 1009650"/>
              <a:gd name="connsiteX2" fmla="*/ 2105025 w 2105025"/>
              <a:gd name="connsiteY2" fmla="*/ 0 h 10096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105025" h="1009650">
                <a:moveTo>
                  <a:pt x="2105025" y="1009650"/>
                </a:moveTo>
                <a:lnTo>
                  <a:pt x="0" y="1009650"/>
                </a:lnTo>
                <a:lnTo>
                  <a:pt x="2105025" y="0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60" name="Freeform: Shape 59">
            <a:extLst>
              <a:ext uri="{FF2B5EF4-FFF2-40B4-BE49-F238E27FC236}">
                <a16:creationId xmlns:a16="http://schemas.microsoft.com/office/drawing/2014/main" id="{2D224CDA-B5BC-182A-22EB-2583D7194232}"/>
              </a:ext>
            </a:extLst>
          </xdr:cNvPr>
          <xdr:cNvSpPr/>
        </xdr:nvSpPr>
        <xdr:spPr>
          <a:xfrm>
            <a:off x="10206038" y="3638550"/>
            <a:ext cx="3395662" cy="285750"/>
          </a:xfrm>
          <a:custGeom>
            <a:avLst/>
            <a:gdLst>
              <a:gd name="connsiteX0" fmla="*/ 2105025 w 2105025"/>
              <a:gd name="connsiteY0" fmla="*/ 0 h 285750"/>
              <a:gd name="connsiteX1" fmla="*/ 0 w 2105025"/>
              <a:gd name="connsiteY1" fmla="*/ 0 h 285750"/>
              <a:gd name="connsiteX2" fmla="*/ 0 w 2105025"/>
              <a:gd name="connsiteY2" fmla="*/ 285750 h 285750"/>
              <a:gd name="connsiteX3" fmla="*/ 2105025 w 2105025"/>
              <a:gd name="connsiteY3" fmla="*/ 285750 h 2857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2105025" h="285750">
                <a:moveTo>
                  <a:pt x="2105025" y="0"/>
                </a:moveTo>
                <a:lnTo>
                  <a:pt x="0" y="0"/>
                </a:lnTo>
                <a:lnTo>
                  <a:pt x="0" y="285750"/>
                </a:lnTo>
                <a:lnTo>
                  <a:pt x="2105025" y="285750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70" name="Arc 69">
            <a:extLst>
              <a:ext uri="{FF2B5EF4-FFF2-40B4-BE49-F238E27FC236}">
                <a16:creationId xmlns:a16="http://schemas.microsoft.com/office/drawing/2014/main" id="{C302F4C8-9F5D-DCFB-AA70-E63BE3498342}"/>
              </a:ext>
            </a:extLst>
          </xdr:cNvPr>
          <xdr:cNvSpPr/>
        </xdr:nvSpPr>
        <xdr:spPr>
          <a:xfrm rot="10800000">
            <a:off x="9672637" y="3376612"/>
            <a:ext cx="523876" cy="523876"/>
          </a:xfrm>
          <a:prstGeom prst="arc">
            <a:avLst>
              <a:gd name="adj1" fmla="val 10800000"/>
              <a:gd name="adj2" fmla="val 0"/>
            </a:avLst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1752956B-33B5-F9BD-712C-4DE6597F6E93}"/>
              </a:ext>
            </a:extLst>
          </xdr:cNvPr>
          <xdr:cNvCxnSpPr/>
        </xdr:nvCxnSpPr>
        <xdr:spPr>
          <a:xfrm>
            <a:off x="11658600" y="3924300"/>
            <a:ext cx="0" cy="2719388"/>
          </a:xfrm>
          <a:prstGeom prst="lin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95" name="Rectangle 94">
            <a:extLst>
              <a:ext uri="{FF2B5EF4-FFF2-40B4-BE49-F238E27FC236}">
                <a16:creationId xmlns:a16="http://schemas.microsoft.com/office/drawing/2014/main" id="{87136537-9D18-66CE-9CF4-026038119F2B}"/>
              </a:ext>
            </a:extLst>
          </xdr:cNvPr>
          <xdr:cNvSpPr/>
        </xdr:nvSpPr>
        <xdr:spPr>
          <a:xfrm>
            <a:off x="12306300" y="4500563"/>
            <a:ext cx="962025" cy="1709737"/>
          </a:xfrm>
          <a:prstGeom prst="rect">
            <a:avLst/>
          </a:prstGeom>
          <a:blipFill>
            <a:blip xmlns:r="http://schemas.openxmlformats.org/officeDocument/2006/relationships" r:embed="rId21"/>
            <a:tile tx="0" ty="0" sx="100000" sy="100000" flip="none" algn="tl"/>
          </a:blip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100" name="Straight Connector 99">
            <a:extLst>
              <a:ext uri="{FF2B5EF4-FFF2-40B4-BE49-F238E27FC236}">
                <a16:creationId xmlns:a16="http://schemas.microsoft.com/office/drawing/2014/main" id="{39810487-0B50-80F9-0AA5-505FC4B9DC85}"/>
              </a:ext>
            </a:extLst>
          </xdr:cNvPr>
          <xdr:cNvCxnSpPr/>
        </xdr:nvCxnSpPr>
        <xdr:spPr>
          <a:xfrm>
            <a:off x="12382501" y="5386388"/>
            <a:ext cx="157162" cy="0"/>
          </a:xfrm>
          <a:prstGeom prst="lin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102" name="Freeform: Shape 101">
            <a:extLst>
              <a:ext uri="{FF2B5EF4-FFF2-40B4-BE49-F238E27FC236}">
                <a16:creationId xmlns:a16="http://schemas.microsoft.com/office/drawing/2014/main" id="{ED68B249-A4D5-13A9-7164-3A21656A7BB6}"/>
              </a:ext>
            </a:extLst>
          </xdr:cNvPr>
          <xdr:cNvSpPr/>
        </xdr:nvSpPr>
        <xdr:spPr>
          <a:xfrm>
            <a:off x="9667874" y="3648075"/>
            <a:ext cx="1562101" cy="3000375"/>
          </a:xfrm>
          <a:custGeom>
            <a:avLst/>
            <a:gdLst>
              <a:gd name="connsiteX0" fmla="*/ 0 w 1557338"/>
              <a:gd name="connsiteY0" fmla="*/ 0 h 3000375"/>
              <a:gd name="connsiteX1" fmla="*/ 0 w 1557338"/>
              <a:gd name="connsiteY1" fmla="*/ 857250 h 3000375"/>
              <a:gd name="connsiteX2" fmla="*/ 1557338 w 1557338"/>
              <a:gd name="connsiteY2" fmla="*/ 2414588 h 3000375"/>
              <a:gd name="connsiteX3" fmla="*/ 1557338 w 1557338"/>
              <a:gd name="connsiteY3" fmla="*/ 3000375 h 30003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557338" h="3000375">
                <a:moveTo>
                  <a:pt x="0" y="0"/>
                </a:moveTo>
                <a:lnTo>
                  <a:pt x="0" y="857250"/>
                </a:lnTo>
                <a:lnTo>
                  <a:pt x="1557338" y="2414588"/>
                </a:lnTo>
                <a:lnTo>
                  <a:pt x="1557338" y="3000375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6" name="Freeform: Shape 105">
            <a:extLst>
              <a:ext uri="{FF2B5EF4-FFF2-40B4-BE49-F238E27FC236}">
                <a16:creationId xmlns:a16="http://schemas.microsoft.com/office/drawing/2014/main" id="{791C44EA-D3D6-C100-58BD-74B09E39FA25}"/>
              </a:ext>
            </a:extLst>
          </xdr:cNvPr>
          <xdr:cNvSpPr/>
        </xdr:nvSpPr>
        <xdr:spPr>
          <a:xfrm>
            <a:off x="10206038" y="3638550"/>
            <a:ext cx="1452563" cy="2100263"/>
          </a:xfrm>
          <a:custGeom>
            <a:avLst/>
            <a:gdLst>
              <a:gd name="connsiteX0" fmla="*/ 0 w 1452563"/>
              <a:gd name="connsiteY0" fmla="*/ 0 h 2100263"/>
              <a:gd name="connsiteX1" fmla="*/ 0 w 1452563"/>
              <a:gd name="connsiteY1" fmla="*/ 647700 h 2100263"/>
              <a:gd name="connsiteX2" fmla="*/ 1452563 w 1452563"/>
              <a:gd name="connsiteY2" fmla="*/ 2100263 h 21002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1452563" h="2100263">
                <a:moveTo>
                  <a:pt x="0" y="0"/>
                </a:moveTo>
                <a:lnTo>
                  <a:pt x="0" y="647700"/>
                </a:lnTo>
                <a:lnTo>
                  <a:pt x="1452563" y="2100263"/>
                </a:lnTo>
              </a:path>
            </a:pathLst>
          </a:cu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107" name="Rectangle 106">
            <a:extLst>
              <a:ext uri="{FF2B5EF4-FFF2-40B4-BE49-F238E27FC236}">
                <a16:creationId xmlns:a16="http://schemas.microsoft.com/office/drawing/2014/main" id="{5311C702-F3FA-524C-A01B-7CA4FB86E6BD}"/>
              </a:ext>
            </a:extLst>
          </xdr:cNvPr>
          <xdr:cNvSpPr/>
        </xdr:nvSpPr>
        <xdr:spPr>
          <a:xfrm>
            <a:off x="10220325" y="3648076"/>
            <a:ext cx="3390900" cy="266700"/>
          </a:xfrm>
          <a:prstGeom prst="rect">
            <a:avLst/>
          </a:prstGeom>
          <a:blipFill>
            <a:blip xmlns:r="http://schemas.openxmlformats.org/officeDocument/2006/relationships" r:embed="rId20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108" name="Freeform: Shape 107">
            <a:extLst>
              <a:ext uri="{FF2B5EF4-FFF2-40B4-BE49-F238E27FC236}">
                <a16:creationId xmlns:a16="http://schemas.microsoft.com/office/drawing/2014/main" id="{6452E656-3028-FD01-243E-7FCC8BB55F60}"/>
              </a:ext>
            </a:extLst>
          </xdr:cNvPr>
          <xdr:cNvSpPr/>
        </xdr:nvSpPr>
        <xdr:spPr>
          <a:xfrm>
            <a:off x="9686925" y="3681413"/>
            <a:ext cx="1966913" cy="2962275"/>
          </a:xfrm>
          <a:custGeom>
            <a:avLst/>
            <a:gdLst>
              <a:gd name="connsiteX0" fmla="*/ 1552575 w 1966913"/>
              <a:gd name="connsiteY0" fmla="*/ 2376487 h 2962275"/>
              <a:gd name="connsiteX1" fmla="*/ 1552575 w 1966913"/>
              <a:gd name="connsiteY1" fmla="*/ 2962275 h 2962275"/>
              <a:gd name="connsiteX2" fmla="*/ 1966913 w 1966913"/>
              <a:gd name="connsiteY2" fmla="*/ 2962275 h 2962275"/>
              <a:gd name="connsiteX3" fmla="*/ 1966913 w 1966913"/>
              <a:gd name="connsiteY3" fmla="*/ 2071687 h 2962275"/>
              <a:gd name="connsiteX4" fmla="*/ 504825 w 1966913"/>
              <a:gd name="connsiteY4" fmla="*/ 609599 h 2962275"/>
              <a:gd name="connsiteX5" fmla="*/ 504825 w 1966913"/>
              <a:gd name="connsiteY5" fmla="*/ 0 h 2962275"/>
              <a:gd name="connsiteX6" fmla="*/ 495300 w 1966913"/>
              <a:gd name="connsiteY6" fmla="*/ 71437 h 2962275"/>
              <a:gd name="connsiteX7" fmla="*/ 471488 w 1966913"/>
              <a:gd name="connsiteY7" fmla="*/ 123825 h 2962275"/>
              <a:gd name="connsiteX8" fmla="*/ 414338 w 1966913"/>
              <a:gd name="connsiteY8" fmla="*/ 176212 h 2962275"/>
              <a:gd name="connsiteX9" fmla="*/ 347663 w 1966913"/>
              <a:gd name="connsiteY9" fmla="*/ 214312 h 2962275"/>
              <a:gd name="connsiteX10" fmla="*/ 285750 w 1966913"/>
              <a:gd name="connsiteY10" fmla="*/ 233362 h 2962275"/>
              <a:gd name="connsiteX11" fmla="*/ 200025 w 1966913"/>
              <a:gd name="connsiteY11" fmla="*/ 233362 h 2962275"/>
              <a:gd name="connsiteX12" fmla="*/ 133350 w 1966913"/>
              <a:gd name="connsiteY12" fmla="*/ 214312 h 2962275"/>
              <a:gd name="connsiteX13" fmla="*/ 76200 w 1966913"/>
              <a:gd name="connsiteY13" fmla="*/ 176212 h 2962275"/>
              <a:gd name="connsiteX14" fmla="*/ 33338 w 1966913"/>
              <a:gd name="connsiteY14" fmla="*/ 138112 h 2962275"/>
              <a:gd name="connsiteX15" fmla="*/ 19050 w 1966913"/>
              <a:gd name="connsiteY15" fmla="*/ 104775 h 2962275"/>
              <a:gd name="connsiteX16" fmla="*/ 0 w 1966913"/>
              <a:gd name="connsiteY16" fmla="*/ 57150 h 2962275"/>
              <a:gd name="connsiteX17" fmla="*/ 0 w 1966913"/>
              <a:gd name="connsiteY17" fmla="*/ 819150 h 2962275"/>
              <a:gd name="connsiteX18" fmla="*/ 1552575 w 1966913"/>
              <a:gd name="connsiteY18" fmla="*/ 2376487 h 296227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</a:cxnLst>
            <a:rect l="l" t="t" r="r" b="b"/>
            <a:pathLst>
              <a:path w="1966913" h="2962275">
                <a:moveTo>
                  <a:pt x="1552575" y="2376487"/>
                </a:moveTo>
                <a:lnTo>
                  <a:pt x="1552575" y="2962275"/>
                </a:lnTo>
                <a:lnTo>
                  <a:pt x="1966913" y="2962275"/>
                </a:lnTo>
                <a:lnTo>
                  <a:pt x="1966913" y="2071687"/>
                </a:lnTo>
                <a:lnTo>
                  <a:pt x="504825" y="609599"/>
                </a:lnTo>
                <a:lnTo>
                  <a:pt x="504825" y="0"/>
                </a:lnTo>
                <a:lnTo>
                  <a:pt x="495300" y="71437"/>
                </a:lnTo>
                <a:lnTo>
                  <a:pt x="471488" y="123825"/>
                </a:lnTo>
                <a:lnTo>
                  <a:pt x="414338" y="176212"/>
                </a:lnTo>
                <a:lnTo>
                  <a:pt x="347663" y="214312"/>
                </a:lnTo>
                <a:lnTo>
                  <a:pt x="285750" y="233362"/>
                </a:lnTo>
                <a:lnTo>
                  <a:pt x="200025" y="233362"/>
                </a:lnTo>
                <a:lnTo>
                  <a:pt x="133350" y="214312"/>
                </a:lnTo>
                <a:lnTo>
                  <a:pt x="76200" y="176212"/>
                </a:lnTo>
                <a:lnTo>
                  <a:pt x="33338" y="138112"/>
                </a:lnTo>
                <a:lnTo>
                  <a:pt x="19050" y="104775"/>
                </a:lnTo>
                <a:lnTo>
                  <a:pt x="0" y="57150"/>
                </a:lnTo>
                <a:lnTo>
                  <a:pt x="0" y="819150"/>
                </a:lnTo>
                <a:lnTo>
                  <a:pt x="1552575" y="2376487"/>
                </a:lnTo>
                <a:close/>
              </a:path>
            </a:pathLst>
          </a:custGeom>
          <a:blipFill>
            <a:blip xmlns:r="http://schemas.openxmlformats.org/officeDocument/2006/relationships" r:embed="rId21"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cxnSp macro="">
        <xdr:nvCxnSpPr>
          <xdr:cNvPr id="112" name="Straight Connector 111">
            <a:extLst>
              <a:ext uri="{FF2B5EF4-FFF2-40B4-BE49-F238E27FC236}">
                <a16:creationId xmlns:a16="http://schemas.microsoft.com/office/drawing/2014/main" id="{5E0267D4-42DD-BAEC-DC70-A93897FE2187}"/>
              </a:ext>
            </a:extLst>
          </xdr:cNvPr>
          <xdr:cNvCxnSpPr/>
        </xdr:nvCxnSpPr>
        <xdr:spPr>
          <a:xfrm>
            <a:off x="13601700" y="2066925"/>
            <a:ext cx="0" cy="4724400"/>
          </a:xfrm>
          <a:prstGeom prst="line">
            <a:avLst/>
          </a:prstGeom>
          <a:ln w="952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" name="Straight Connector 136">
            <a:extLst>
              <a:ext uri="{FF2B5EF4-FFF2-40B4-BE49-F238E27FC236}">
                <a16:creationId xmlns:a16="http://schemas.microsoft.com/office/drawing/2014/main" id="{436ACC46-DEFA-73D8-0688-DC2F35409290}"/>
              </a:ext>
            </a:extLst>
          </xdr:cNvPr>
          <xdr:cNvCxnSpPr/>
        </xdr:nvCxnSpPr>
        <xdr:spPr>
          <a:xfrm>
            <a:off x="11029950" y="6638925"/>
            <a:ext cx="2733675" cy="0"/>
          </a:xfrm>
          <a:prstGeom prst="line">
            <a:avLst/>
          </a:prstGeom>
          <a:ln w="9525">
            <a:solidFill>
              <a:schemeClr val="tx1"/>
            </a:solidFill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7AE6A17A-644B-679A-EC9F-01004CF7A1B8}"/>
              </a:ext>
            </a:extLst>
          </xdr:cNvPr>
          <xdr:cNvCxnSpPr/>
        </xdr:nvCxnSpPr>
        <xdr:spPr>
          <a:xfrm>
            <a:off x="12439650" y="5295900"/>
            <a:ext cx="0" cy="190500"/>
          </a:xfrm>
          <a:prstGeom prst="line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cxnSp>
      <xdr:sp macro="" textlink="">
        <xdr:nvSpPr>
          <xdr:cNvPr id="254" name="Rectangle 253">
            <a:extLst>
              <a:ext uri="{FF2B5EF4-FFF2-40B4-BE49-F238E27FC236}">
                <a16:creationId xmlns:a16="http://schemas.microsoft.com/office/drawing/2014/main" id="{277DE140-2AE3-42BD-ACCA-6F9E4EC85330}"/>
              </a:ext>
            </a:extLst>
          </xdr:cNvPr>
          <xdr:cNvSpPr/>
        </xdr:nvSpPr>
        <xdr:spPr>
          <a:xfrm>
            <a:off x="12375668" y="4576760"/>
            <a:ext cx="825983" cy="1557339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65" name="Rectangle 264">
            <a:extLst>
              <a:ext uri="{FF2B5EF4-FFF2-40B4-BE49-F238E27FC236}">
                <a16:creationId xmlns:a16="http://schemas.microsoft.com/office/drawing/2014/main" id="{D6CDB344-795A-4DAC-F928-D1F4257D3B7D}"/>
              </a:ext>
            </a:extLst>
          </xdr:cNvPr>
          <xdr:cNvSpPr/>
        </xdr:nvSpPr>
        <xdr:spPr>
          <a:xfrm>
            <a:off x="12774932" y="4572000"/>
            <a:ext cx="45719" cy="1562100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66" name="Rectangle 265">
            <a:extLst>
              <a:ext uri="{FF2B5EF4-FFF2-40B4-BE49-F238E27FC236}">
                <a16:creationId xmlns:a16="http://schemas.microsoft.com/office/drawing/2014/main" id="{DAF293F0-55E8-07B1-E2FE-17769F45A846}"/>
              </a:ext>
            </a:extLst>
          </xdr:cNvPr>
          <xdr:cNvSpPr/>
        </xdr:nvSpPr>
        <xdr:spPr>
          <a:xfrm rot="5400000">
            <a:off x="12760405" y="5227568"/>
            <a:ext cx="45719" cy="827246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69" name="Rectangle 268">
            <a:extLst>
              <a:ext uri="{FF2B5EF4-FFF2-40B4-BE49-F238E27FC236}">
                <a16:creationId xmlns:a16="http://schemas.microsoft.com/office/drawing/2014/main" id="{CEC88AF9-0F37-C73E-B6F3-6A9DB4793516}"/>
              </a:ext>
            </a:extLst>
          </xdr:cNvPr>
          <xdr:cNvSpPr/>
        </xdr:nvSpPr>
        <xdr:spPr>
          <a:xfrm rot="5400000">
            <a:off x="12768500" y="4686069"/>
            <a:ext cx="45719" cy="827246"/>
          </a:xfrm>
          <a:prstGeom prst="rect">
            <a:avLst/>
          </a:prstGeom>
          <a:noFill/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270" name="Straight Connector 269">
            <a:extLst>
              <a:ext uri="{FF2B5EF4-FFF2-40B4-BE49-F238E27FC236}">
                <a16:creationId xmlns:a16="http://schemas.microsoft.com/office/drawing/2014/main" id="{90C56C7D-F982-FB29-34D4-85ACC043CB54}"/>
              </a:ext>
            </a:extLst>
          </xdr:cNvPr>
          <xdr:cNvCxnSpPr>
            <a:stCxn id="108" idx="4"/>
          </xdr:cNvCxnSpPr>
        </xdr:nvCxnSpPr>
        <xdr:spPr>
          <a:xfrm flipH="1">
            <a:off x="9877425" y="4291012"/>
            <a:ext cx="314325" cy="176213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2" name="Straight Connector 271">
            <a:extLst>
              <a:ext uri="{FF2B5EF4-FFF2-40B4-BE49-F238E27FC236}">
                <a16:creationId xmlns:a16="http://schemas.microsoft.com/office/drawing/2014/main" id="{A3E45328-6A0A-C307-CECB-4190AB09C03D}"/>
              </a:ext>
            </a:extLst>
          </xdr:cNvPr>
          <xdr:cNvCxnSpPr/>
        </xdr:nvCxnSpPr>
        <xdr:spPr>
          <a:xfrm flipH="1">
            <a:off x="9858375" y="4262438"/>
            <a:ext cx="290512" cy="42862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3" name="Straight Connector 272">
            <a:extLst>
              <a:ext uri="{FF2B5EF4-FFF2-40B4-BE49-F238E27FC236}">
                <a16:creationId xmlns:a16="http://schemas.microsoft.com/office/drawing/2014/main" id="{001AFE5D-F9F0-E8F8-97F0-E338EE602BA6}"/>
              </a:ext>
            </a:extLst>
          </xdr:cNvPr>
          <xdr:cNvCxnSpPr/>
        </xdr:nvCxnSpPr>
        <xdr:spPr>
          <a:xfrm flipH="1">
            <a:off x="10015538" y="4348162"/>
            <a:ext cx="176212" cy="219076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5" name="Straight Connector 274">
            <a:extLst>
              <a:ext uri="{FF2B5EF4-FFF2-40B4-BE49-F238E27FC236}">
                <a16:creationId xmlns:a16="http://schemas.microsoft.com/office/drawing/2014/main" id="{18EA4989-B5EA-A8A4-FA44-15581F38BA6D}"/>
              </a:ext>
            </a:extLst>
          </xdr:cNvPr>
          <xdr:cNvCxnSpPr/>
        </xdr:nvCxnSpPr>
        <xdr:spPr>
          <a:xfrm flipH="1">
            <a:off x="11263312" y="5872162"/>
            <a:ext cx="314325" cy="176213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7" name="Straight Connector 276">
            <a:extLst>
              <a:ext uri="{FF2B5EF4-FFF2-40B4-BE49-F238E27FC236}">
                <a16:creationId xmlns:a16="http://schemas.microsoft.com/office/drawing/2014/main" id="{B8939C53-988A-CE5C-B54F-629E1C912F5C}"/>
              </a:ext>
            </a:extLst>
          </xdr:cNvPr>
          <xdr:cNvCxnSpPr/>
        </xdr:nvCxnSpPr>
        <xdr:spPr>
          <a:xfrm flipH="1">
            <a:off x="11301412" y="6048376"/>
            <a:ext cx="290512" cy="42862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8" name="Straight Connector 277">
            <a:extLst>
              <a:ext uri="{FF2B5EF4-FFF2-40B4-BE49-F238E27FC236}">
                <a16:creationId xmlns:a16="http://schemas.microsoft.com/office/drawing/2014/main" id="{CA89CEBE-57B3-A81D-BC60-721750171B71}"/>
              </a:ext>
            </a:extLst>
          </xdr:cNvPr>
          <xdr:cNvCxnSpPr/>
        </xdr:nvCxnSpPr>
        <xdr:spPr>
          <a:xfrm flipH="1">
            <a:off x="11258550" y="5772150"/>
            <a:ext cx="176212" cy="219076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0" name="Straight Connector 279">
            <a:extLst>
              <a:ext uri="{FF2B5EF4-FFF2-40B4-BE49-F238E27FC236}">
                <a16:creationId xmlns:a16="http://schemas.microsoft.com/office/drawing/2014/main" id="{16833FE8-7FDE-04A3-A31F-D523A344C4F4}"/>
              </a:ext>
            </a:extLst>
          </xdr:cNvPr>
          <xdr:cNvCxnSpPr/>
        </xdr:nvCxnSpPr>
        <xdr:spPr>
          <a:xfrm flipV="1">
            <a:off x="10201275" y="1781175"/>
            <a:ext cx="0" cy="16668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4" name="Straight Connector 283">
            <a:extLst>
              <a:ext uri="{FF2B5EF4-FFF2-40B4-BE49-F238E27FC236}">
                <a16:creationId xmlns:a16="http://schemas.microsoft.com/office/drawing/2014/main" id="{4AAD1D22-8CBA-7C46-B3B8-1208AF518093}"/>
              </a:ext>
            </a:extLst>
          </xdr:cNvPr>
          <xdr:cNvCxnSpPr/>
        </xdr:nvCxnSpPr>
        <xdr:spPr>
          <a:xfrm>
            <a:off x="10058400" y="1924050"/>
            <a:ext cx="355282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5" name="Straight Connector 284">
            <a:extLst>
              <a:ext uri="{FF2B5EF4-FFF2-40B4-BE49-F238E27FC236}">
                <a16:creationId xmlns:a16="http://schemas.microsoft.com/office/drawing/2014/main" id="{1ACC0D23-89B1-4542-AD62-A9086894851D}"/>
              </a:ext>
            </a:extLst>
          </xdr:cNvPr>
          <xdr:cNvCxnSpPr/>
        </xdr:nvCxnSpPr>
        <xdr:spPr>
          <a:xfrm flipH="1">
            <a:off x="10134600" y="1857375"/>
            <a:ext cx="133350" cy="1333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840" name="Arc 2839">
            <a:extLst>
              <a:ext uri="{FF2B5EF4-FFF2-40B4-BE49-F238E27FC236}">
                <a16:creationId xmlns:a16="http://schemas.microsoft.com/office/drawing/2014/main" id="{5554A108-8C12-A82C-7AA5-9070E9C0B43F}"/>
              </a:ext>
            </a:extLst>
          </xdr:cNvPr>
          <xdr:cNvSpPr/>
        </xdr:nvSpPr>
        <xdr:spPr>
          <a:xfrm rot="1753901">
            <a:off x="10544175" y="3381375"/>
            <a:ext cx="342900" cy="342900"/>
          </a:xfrm>
          <a:prstGeom prst="arc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sp macro="" textlink="">
        <xdr:nvSpPr>
          <xdr:cNvPr id="2847" name="TextBox 2846">
            <a:extLst>
              <a:ext uri="{FF2B5EF4-FFF2-40B4-BE49-F238E27FC236}">
                <a16:creationId xmlns:a16="http://schemas.microsoft.com/office/drawing/2014/main" id="{3812025E-2A53-474E-A13D-E8E221307F04}"/>
              </a:ext>
            </a:extLst>
          </xdr:cNvPr>
          <xdr:cNvSpPr txBox="1"/>
        </xdr:nvSpPr>
        <xdr:spPr>
          <a:xfrm>
            <a:off x="10801350" y="3257550"/>
            <a:ext cx="504825" cy="4095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1"/>
          <a:lstStyle/>
          <a:p>
            <a:r>
              <a:rPr lang="tr-TR" sz="1100">
                <a:sym typeface="Symbol" panose="05050102010706020507" pitchFamily="18" charset="2"/>
              </a:rPr>
              <a:t></a:t>
            </a:r>
            <a:endParaRPr lang="tr-TR" sz="1100"/>
          </a:p>
        </xdr:txBody>
      </xdr:sp>
    </xdr:grpSp>
    <xdr:clientData/>
  </xdr:twoCellAnchor>
  <xdr:twoCellAnchor>
    <xdr:from>
      <xdr:col>19</xdr:col>
      <xdr:colOff>123825</xdr:colOff>
      <xdr:row>1104</xdr:row>
      <xdr:rowOff>138113</xdr:rowOff>
    </xdr:from>
    <xdr:to>
      <xdr:col>21</xdr:col>
      <xdr:colOff>119063</xdr:colOff>
      <xdr:row>1107</xdr:row>
      <xdr:rowOff>0</xdr:rowOff>
    </xdr:to>
    <xdr:grpSp>
      <xdr:nvGrpSpPr>
        <xdr:cNvPr id="3385" name="Group 3384">
          <a:extLst>
            <a:ext uri="{FF2B5EF4-FFF2-40B4-BE49-F238E27FC236}">
              <a16:creationId xmlns:a16="http://schemas.microsoft.com/office/drawing/2014/main" id="{EAAE3E74-041F-46DB-ACB4-EB84A809F2B8}"/>
            </a:ext>
          </a:extLst>
        </xdr:cNvPr>
        <xdr:cNvGrpSpPr/>
      </xdr:nvGrpSpPr>
      <xdr:grpSpPr>
        <a:xfrm>
          <a:off x="3200400" y="164739638"/>
          <a:ext cx="319088" cy="290512"/>
          <a:chOff x="4819650" y="10625138"/>
          <a:chExt cx="319088" cy="290512"/>
        </a:xfrm>
      </xdr:grpSpPr>
      <xdr:sp macro="" textlink="">
        <xdr:nvSpPr>
          <xdr:cNvPr id="3386" name="Oval 3385">
            <a:extLst>
              <a:ext uri="{FF2B5EF4-FFF2-40B4-BE49-F238E27FC236}">
                <a16:creationId xmlns:a16="http://schemas.microsoft.com/office/drawing/2014/main" id="{738B9A71-281A-5905-036C-40EDC2FC9BB8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387" name="Straight Connector 3386">
            <a:extLst>
              <a:ext uri="{FF2B5EF4-FFF2-40B4-BE49-F238E27FC236}">
                <a16:creationId xmlns:a16="http://schemas.microsoft.com/office/drawing/2014/main" id="{ECB05235-DF33-B1AA-65E3-7781AB7B43F6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8" name="Straight Connector 3387">
            <a:extLst>
              <a:ext uri="{FF2B5EF4-FFF2-40B4-BE49-F238E27FC236}">
                <a16:creationId xmlns:a16="http://schemas.microsoft.com/office/drawing/2014/main" id="{0DED6508-F3AA-0AC3-C3B2-362A30B06C1E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1103</xdr:row>
      <xdr:rowOff>76201</xdr:rowOff>
    </xdr:from>
    <xdr:to>
      <xdr:col>7</xdr:col>
      <xdr:colOff>57150</xdr:colOff>
      <xdr:row>1106</xdr:row>
      <xdr:rowOff>71438</xdr:rowOff>
    </xdr:to>
    <xdr:grpSp>
      <xdr:nvGrpSpPr>
        <xdr:cNvPr id="3389" name="Group 3388">
          <a:extLst>
            <a:ext uri="{FF2B5EF4-FFF2-40B4-BE49-F238E27FC236}">
              <a16:creationId xmlns:a16="http://schemas.microsoft.com/office/drawing/2014/main" id="{1DC922FB-E6F6-41FE-883D-27C34FC9E296}"/>
            </a:ext>
          </a:extLst>
        </xdr:cNvPr>
        <xdr:cNvGrpSpPr/>
      </xdr:nvGrpSpPr>
      <xdr:grpSpPr>
        <a:xfrm>
          <a:off x="647700" y="164534851"/>
          <a:ext cx="542925" cy="423862"/>
          <a:chOff x="647700" y="9963151"/>
          <a:chExt cx="542925" cy="423862"/>
        </a:xfrm>
      </xdr:grpSpPr>
      <xdr:cxnSp macro="">
        <xdr:nvCxnSpPr>
          <xdr:cNvPr id="3390" name="Straight Connector 3389">
            <a:extLst>
              <a:ext uri="{FF2B5EF4-FFF2-40B4-BE49-F238E27FC236}">
                <a16:creationId xmlns:a16="http://schemas.microsoft.com/office/drawing/2014/main" id="{628AD1E2-43B0-9BF9-672B-15F37505E19C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91" name="Straight Connector 3390">
            <a:extLst>
              <a:ext uri="{FF2B5EF4-FFF2-40B4-BE49-F238E27FC236}">
                <a16:creationId xmlns:a16="http://schemas.microsoft.com/office/drawing/2014/main" id="{FB1334F3-0FDD-95AB-3E9A-7AAD7825FB57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92" name="Arc 3391">
            <a:extLst>
              <a:ext uri="{FF2B5EF4-FFF2-40B4-BE49-F238E27FC236}">
                <a16:creationId xmlns:a16="http://schemas.microsoft.com/office/drawing/2014/main" id="{28C0FAA2-5346-12D2-182C-F47B3E5729E3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80957</xdr:colOff>
      <xdr:row>1107</xdr:row>
      <xdr:rowOff>57144</xdr:rowOff>
    </xdr:from>
    <xdr:to>
      <xdr:col>53</xdr:col>
      <xdr:colOff>76205</xdr:colOff>
      <xdr:row>1174</xdr:row>
      <xdr:rowOff>80968</xdr:rowOff>
    </xdr:to>
    <xdr:grpSp>
      <xdr:nvGrpSpPr>
        <xdr:cNvPr id="3695" name="Group 3694">
          <a:extLst>
            <a:ext uri="{FF2B5EF4-FFF2-40B4-BE49-F238E27FC236}">
              <a16:creationId xmlns:a16="http://schemas.microsoft.com/office/drawing/2014/main" id="{6FEED9D0-3BF5-4FB6-7F41-CAC9EC7FE10D}"/>
            </a:ext>
          </a:extLst>
        </xdr:cNvPr>
        <xdr:cNvGrpSpPr/>
      </xdr:nvGrpSpPr>
      <xdr:grpSpPr>
        <a:xfrm>
          <a:off x="404807" y="165087294"/>
          <a:ext cx="8253423" cy="9596449"/>
          <a:chOff x="411157" y="161690044"/>
          <a:chExt cx="8415348" cy="9383724"/>
        </a:xfrm>
      </xdr:grpSpPr>
      <xdr:sp macro="" textlink="">
        <xdr:nvSpPr>
          <xdr:cNvPr id="3521" name="Freeform: Shape 3520">
            <a:extLst>
              <a:ext uri="{FF2B5EF4-FFF2-40B4-BE49-F238E27FC236}">
                <a16:creationId xmlns:a16="http://schemas.microsoft.com/office/drawing/2014/main" id="{4851DF77-86E9-5F00-3C48-333526B1EDC3}"/>
              </a:ext>
            </a:extLst>
          </xdr:cNvPr>
          <xdr:cNvSpPr/>
        </xdr:nvSpPr>
        <xdr:spPr>
          <a:xfrm>
            <a:off x="1322347" y="162481216"/>
            <a:ext cx="6515762" cy="7786196"/>
          </a:xfrm>
          <a:custGeom>
            <a:avLst/>
            <a:gdLst>
              <a:gd name="csX0" fmla="*/ 1266265 w 6196853"/>
              <a:gd name="csY0" fmla="*/ 0 h 8113059"/>
              <a:gd name="csX1" fmla="*/ 3720353 w 6196853"/>
              <a:gd name="csY1" fmla="*/ 0 h 8113059"/>
              <a:gd name="csX2" fmla="*/ 3720353 w 6196853"/>
              <a:gd name="csY2" fmla="*/ 1456765 h 8113059"/>
              <a:gd name="csX3" fmla="*/ 4527176 w 6196853"/>
              <a:gd name="csY3" fmla="*/ 1456765 h 8113059"/>
              <a:gd name="csX4" fmla="*/ 4527176 w 6196853"/>
              <a:gd name="csY4" fmla="*/ 3036794 h 8113059"/>
              <a:gd name="csX5" fmla="*/ 5838265 w 6196853"/>
              <a:gd name="csY5" fmla="*/ 3036794 h 8113059"/>
              <a:gd name="csX6" fmla="*/ 5838265 w 6196853"/>
              <a:gd name="csY6" fmla="*/ 4605618 h 8113059"/>
              <a:gd name="csX7" fmla="*/ 6196853 w 6196853"/>
              <a:gd name="csY7" fmla="*/ 4605618 h 8113059"/>
              <a:gd name="csX8" fmla="*/ 6196853 w 6196853"/>
              <a:gd name="csY8" fmla="*/ 6712324 h 8113059"/>
              <a:gd name="csX9" fmla="*/ 3787588 w 6196853"/>
              <a:gd name="csY9" fmla="*/ 6712324 h 8113059"/>
              <a:gd name="csX10" fmla="*/ 3787588 w 6196853"/>
              <a:gd name="csY10" fmla="*/ 8113059 h 8113059"/>
              <a:gd name="csX11" fmla="*/ 212912 w 6196853"/>
              <a:gd name="csY11" fmla="*/ 8113059 h 8113059"/>
              <a:gd name="csX12" fmla="*/ 212912 w 6196853"/>
              <a:gd name="csY12" fmla="*/ 6723530 h 8113059"/>
              <a:gd name="csX13" fmla="*/ 0 w 6196853"/>
              <a:gd name="csY13" fmla="*/ 6723530 h 8113059"/>
              <a:gd name="csX14" fmla="*/ 0 w 6196853"/>
              <a:gd name="csY14" fmla="*/ 4605618 h 8113059"/>
              <a:gd name="csX15" fmla="*/ 818029 w 6196853"/>
              <a:gd name="csY15" fmla="*/ 4605618 h 8113059"/>
              <a:gd name="csX16" fmla="*/ 818029 w 6196853"/>
              <a:gd name="csY16" fmla="*/ 3048000 h 8113059"/>
              <a:gd name="csX17" fmla="*/ 1277470 w 6196853"/>
              <a:gd name="csY17" fmla="*/ 3048000 h 8113059"/>
              <a:gd name="csX18" fmla="*/ 1266265 w 6196853"/>
              <a:gd name="csY18" fmla="*/ 0 h 8113059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</a:cxnLst>
            <a:rect l="l" t="t" r="r" b="b"/>
            <a:pathLst>
              <a:path w="6196853" h="8113059">
                <a:moveTo>
                  <a:pt x="1266265" y="0"/>
                </a:moveTo>
                <a:lnTo>
                  <a:pt x="3720353" y="0"/>
                </a:lnTo>
                <a:lnTo>
                  <a:pt x="3720353" y="1456765"/>
                </a:lnTo>
                <a:lnTo>
                  <a:pt x="4527176" y="1456765"/>
                </a:lnTo>
                <a:lnTo>
                  <a:pt x="4527176" y="3036794"/>
                </a:lnTo>
                <a:lnTo>
                  <a:pt x="5838265" y="3036794"/>
                </a:lnTo>
                <a:lnTo>
                  <a:pt x="5838265" y="4605618"/>
                </a:lnTo>
                <a:lnTo>
                  <a:pt x="6196853" y="4605618"/>
                </a:lnTo>
                <a:lnTo>
                  <a:pt x="6196853" y="6712324"/>
                </a:lnTo>
                <a:lnTo>
                  <a:pt x="3787588" y="6712324"/>
                </a:lnTo>
                <a:lnTo>
                  <a:pt x="3787588" y="8113059"/>
                </a:lnTo>
                <a:lnTo>
                  <a:pt x="212912" y="8113059"/>
                </a:lnTo>
                <a:lnTo>
                  <a:pt x="212912" y="6723530"/>
                </a:lnTo>
                <a:lnTo>
                  <a:pt x="0" y="6723530"/>
                </a:lnTo>
                <a:lnTo>
                  <a:pt x="0" y="4605618"/>
                </a:lnTo>
                <a:lnTo>
                  <a:pt x="818029" y="4605618"/>
                </a:lnTo>
                <a:lnTo>
                  <a:pt x="818029" y="3048000"/>
                </a:lnTo>
                <a:lnTo>
                  <a:pt x="1277470" y="3048000"/>
                </a:lnTo>
                <a:cubicBezTo>
                  <a:pt x="1281205" y="2039471"/>
                  <a:pt x="1284941" y="1030941"/>
                  <a:pt x="1266265" y="0"/>
                </a:cubicBez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2" name="Picture 31">
            <a:extLst>
              <a:ext uri="{FF2B5EF4-FFF2-40B4-BE49-F238E27FC236}">
                <a16:creationId xmlns:a16="http://schemas.microsoft.com/office/drawing/2014/main" id="{D67DD185-1709-2D9E-C94E-2CE8F0A1E2D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839" t="24173" r="43060" b="29353"/>
          <a:stretch>
            <a:fillRect/>
          </a:stretch>
        </xdr:blipFill>
        <xdr:spPr bwMode="auto">
          <a:xfrm>
            <a:off x="1194790" y="162339806"/>
            <a:ext cx="6787362" cy="805984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2991" name="Straight Connector 2990">
            <a:extLst>
              <a:ext uri="{FF2B5EF4-FFF2-40B4-BE49-F238E27FC236}">
                <a16:creationId xmlns:a16="http://schemas.microsoft.com/office/drawing/2014/main" id="{3BAB4AF4-2C67-F149-85AD-379B58FA4AC2}"/>
              </a:ext>
            </a:extLst>
          </xdr:cNvPr>
          <xdr:cNvCxnSpPr/>
        </xdr:nvCxnSpPr>
        <xdr:spPr>
          <a:xfrm flipV="1">
            <a:off x="1322347" y="161959693"/>
            <a:ext cx="0" cy="48989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06" name="Straight Connector 3105">
            <a:extLst>
              <a:ext uri="{FF2B5EF4-FFF2-40B4-BE49-F238E27FC236}">
                <a16:creationId xmlns:a16="http://schemas.microsoft.com/office/drawing/2014/main" id="{BB07C6CE-3D53-3119-121A-33AFA794D34E}"/>
              </a:ext>
            </a:extLst>
          </xdr:cNvPr>
          <xdr:cNvCxnSpPr/>
        </xdr:nvCxnSpPr>
        <xdr:spPr>
          <a:xfrm flipV="1">
            <a:off x="2185205" y="161959693"/>
            <a:ext cx="0" cy="339157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16" name="Straight Connector 3115">
            <a:extLst>
              <a:ext uri="{FF2B5EF4-FFF2-40B4-BE49-F238E27FC236}">
                <a16:creationId xmlns:a16="http://schemas.microsoft.com/office/drawing/2014/main" id="{9F192060-0F99-5D52-E6BA-FA72271E49CE}"/>
              </a:ext>
            </a:extLst>
          </xdr:cNvPr>
          <xdr:cNvCxnSpPr/>
        </xdr:nvCxnSpPr>
        <xdr:spPr>
          <a:xfrm>
            <a:off x="2652474" y="161690050"/>
            <a:ext cx="0" cy="7471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8" name="Straight Connector 3127">
            <a:extLst>
              <a:ext uri="{FF2B5EF4-FFF2-40B4-BE49-F238E27FC236}">
                <a16:creationId xmlns:a16="http://schemas.microsoft.com/office/drawing/2014/main" id="{9E785A4A-45EA-ABB9-74FD-D7D028D0DD83}"/>
              </a:ext>
            </a:extLst>
          </xdr:cNvPr>
          <xdr:cNvCxnSpPr/>
        </xdr:nvCxnSpPr>
        <xdr:spPr>
          <a:xfrm>
            <a:off x="1203957" y="162053855"/>
            <a:ext cx="672231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17" name="Straight Connector 3216">
            <a:extLst>
              <a:ext uri="{FF2B5EF4-FFF2-40B4-BE49-F238E27FC236}">
                <a16:creationId xmlns:a16="http://schemas.microsoft.com/office/drawing/2014/main" id="{3814821F-58C6-DF20-8BDD-091EF56B7908}"/>
              </a:ext>
            </a:extLst>
          </xdr:cNvPr>
          <xdr:cNvCxnSpPr/>
        </xdr:nvCxnSpPr>
        <xdr:spPr>
          <a:xfrm>
            <a:off x="2543427" y="161774472"/>
            <a:ext cx="27786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2" name="Straight Connector 3231">
            <a:extLst>
              <a:ext uri="{FF2B5EF4-FFF2-40B4-BE49-F238E27FC236}">
                <a16:creationId xmlns:a16="http://schemas.microsoft.com/office/drawing/2014/main" id="{843E64D1-F6B1-F739-D2DE-228459FC3AFC}"/>
              </a:ext>
            </a:extLst>
          </xdr:cNvPr>
          <xdr:cNvCxnSpPr/>
        </xdr:nvCxnSpPr>
        <xdr:spPr>
          <a:xfrm flipH="1">
            <a:off x="2599478" y="161738756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3" name="Straight Connector 3232">
            <a:extLst>
              <a:ext uri="{FF2B5EF4-FFF2-40B4-BE49-F238E27FC236}">
                <a16:creationId xmlns:a16="http://schemas.microsoft.com/office/drawing/2014/main" id="{0C0E804A-A102-4545-831A-7BA8C34A7DFF}"/>
              </a:ext>
            </a:extLst>
          </xdr:cNvPr>
          <xdr:cNvCxnSpPr/>
        </xdr:nvCxnSpPr>
        <xdr:spPr>
          <a:xfrm flipH="1">
            <a:off x="2132210" y="162018140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4" name="Straight Connector 3233">
            <a:extLst>
              <a:ext uri="{FF2B5EF4-FFF2-40B4-BE49-F238E27FC236}">
                <a16:creationId xmlns:a16="http://schemas.microsoft.com/office/drawing/2014/main" id="{5C8A45B7-67C0-495B-8ECF-092759DB6A9C}"/>
              </a:ext>
            </a:extLst>
          </xdr:cNvPr>
          <xdr:cNvCxnSpPr/>
        </xdr:nvCxnSpPr>
        <xdr:spPr>
          <a:xfrm flipH="1">
            <a:off x="1274025" y="162013268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5" name="Straight Connector 3234">
            <a:extLst>
              <a:ext uri="{FF2B5EF4-FFF2-40B4-BE49-F238E27FC236}">
                <a16:creationId xmlns:a16="http://schemas.microsoft.com/office/drawing/2014/main" id="{8EBAF2C4-8188-47D0-A771-0C3190C55AAF}"/>
              </a:ext>
            </a:extLst>
          </xdr:cNvPr>
          <xdr:cNvCxnSpPr/>
        </xdr:nvCxnSpPr>
        <xdr:spPr>
          <a:xfrm flipH="1">
            <a:off x="2604152" y="162013267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8" name="Straight Connector 3237">
            <a:extLst>
              <a:ext uri="{FF2B5EF4-FFF2-40B4-BE49-F238E27FC236}">
                <a16:creationId xmlns:a16="http://schemas.microsoft.com/office/drawing/2014/main" id="{B9B79A9A-9B74-4D73-BE87-084D183C8AA3}"/>
              </a:ext>
            </a:extLst>
          </xdr:cNvPr>
          <xdr:cNvCxnSpPr/>
        </xdr:nvCxnSpPr>
        <xdr:spPr>
          <a:xfrm>
            <a:off x="5236379" y="161690044"/>
            <a:ext cx="0" cy="74716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9" name="Straight Connector 3238">
            <a:extLst>
              <a:ext uri="{FF2B5EF4-FFF2-40B4-BE49-F238E27FC236}">
                <a16:creationId xmlns:a16="http://schemas.microsoft.com/office/drawing/2014/main" id="{D18197D4-63A5-4325-A15F-C6BB085A4F84}"/>
              </a:ext>
            </a:extLst>
          </xdr:cNvPr>
          <xdr:cNvCxnSpPr/>
        </xdr:nvCxnSpPr>
        <xdr:spPr>
          <a:xfrm flipH="1">
            <a:off x="5189671" y="161738750"/>
            <a:ext cx="84076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0" name="Straight Connector 3239">
            <a:extLst>
              <a:ext uri="{FF2B5EF4-FFF2-40B4-BE49-F238E27FC236}">
                <a16:creationId xmlns:a16="http://schemas.microsoft.com/office/drawing/2014/main" id="{6C934E20-33AA-4C12-AC62-EF7A70AB5CCF}"/>
              </a:ext>
            </a:extLst>
          </xdr:cNvPr>
          <xdr:cNvCxnSpPr/>
        </xdr:nvCxnSpPr>
        <xdr:spPr>
          <a:xfrm flipH="1">
            <a:off x="5194345" y="162013261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1" name="Straight Connector 3240">
            <a:extLst>
              <a:ext uri="{FF2B5EF4-FFF2-40B4-BE49-F238E27FC236}">
                <a16:creationId xmlns:a16="http://schemas.microsoft.com/office/drawing/2014/main" id="{C70FF121-3D01-428D-B98C-27903D7702C9}"/>
              </a:ext>
            </a:extLst>
          </xdr:cNvPr>
          <xdr:cNvCxnSpPr/>
        </xdr:nvCxnSpPr>
        <xdr:spPr>
          <a:xfrm>
            <a:off x="3943618" y="161969424"/>
            <a:ext cx="0" cy="4775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2" name="Straight Connector 3241">
            <a:extLst>
              <a:ext uri="{FF2B5EF4-FFF2-40B4-BE49-F238E27FC236}">
                <a16:creationId xmlns:a16="http://schemas.microsoft.com/office/drawing/2014/main" id="{5836BF9C-8B54-4301-94F9-3A5464766482}"/>
              </a:ext>
            </a:extLst>
          </xdr:cNvPr>
          <xdr:cNvCxnSpPr/>
        </xdr:nvCxnSpPr>
        <xdr:spPr>
          <a:xfrm flipH="1">
            <a:off x="3896911" y="162018129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5" name="Straight Connector 3244">
            <a:extLst>
              <a:ext uri="{FF2B5EF4-FFF2-40B4-BE49-F238E27FC236}">
                <a16:creationId xmlns:a16="http://schemas.microsoft.com/office/drawing/2014/main" id="{011729D9-BBCF-413A-AD82-C259746A304C}"/>
              </a:ext>
            </a:extLst>
          </xdr:cNvPr>
          <xdr:cNvCxnSpPr/>
        </xdr:nvCxnSpPr>
        <xdr:spPr>
          <a:xfrm>
            <a:off x="6080553" y="161969419"/>
            <a:ext cx="0" cy="18841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6" name="Straight Connector 3245">
            <a:extLst>
              <a:ext uri="{FF2B5EF4-FFF2-40B4-BE49-F238E27FC236}">
                <a16:creationId xmlns:a16="http://schemas.microsoft.com/office/drawing/2014/main" id="{2BECCE00-758B-4475-A1A6-E3133C4B66F4}"/>
              </a:ext>
            </a:extLst>
          </xdr:cNvPr>
          <xdr:cNvCxnSpPr/>
        </xdr:nvCxnSpPr>
        <xdr:spPr>
          <a:xfrm flipH="1">
            <a:off x="6033846" y="16201812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9" name="Straight Connector 3248">
            <a:extLst>
              <a:ext uri="{FF2B5EF4-FFF2-40B4-BE49-F238E27FC236}">
                <a16:creationId xmlns:a16="http://schemas.microsoft.com/office/drawing/2014/main" id="{3B0D8599-068D-4C70-9EA1-C8DFA4E00016}"/>
              </a:ext>
            </a:extLst>
          </xdr:cNvPr>
          <xdr:cNvCxnSpPr/>
        </xdr:nvCxnSpPr>
        <xdr:spPr>
          <a:xfrm>
            <a:off x="7463689" y="161969419"/>
            <a:ext cx="0" cy="33915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0" name="Straight Connector 3249">
            <a:extLst>
              <a:ext uri="{FF2B5EF4-FFF2-40B4-BE49-F238E27FC236}">
                <a16:creationId xmlns:a16="http://schemas.microsoft.com/office/drawing/2014/main" id="{6540CCAA-951B-47F5-8203-F6556797E75B}"/>
              </a:ext>
            </a:extLst>
          </xdr:cNvPr>
          <xdr:cNvCxnSpPr/>
        </xdr:nvCxnSpPr>
        <xdr:spPr>
          <a:xfrm flipH="1">
            <a:off x="7410692" y="16201812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3" name="Straight Connector 3252">
            <a:extLst>
              <a:ext uri="{FF2B5EF4-FFF2-40B4-BE49-F238E27FC236}">
                <a16:creationId xmlns:a16="http://schemas.microsoft.com/office/drawing/2014/main" id="{01F1CC85-98F8-4890-A8FB-76D2841F6839}"/>
              </a:ext>
            </a:extLst>
          </xdr:cNvPr>
          <xdr:cNvCxnSpPr/>
        </xdr:nvCxnSpPr>
        <xdr:spPr>
          <a:xfrm>
            <a:off x="7835925" y="161969419"/>
            <a:ext cx="0" cy="490871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4" name="Straight Connector 3253">
            <a:extLst>
              <a:ext uri="{FF2B5EF4-FFF2-40B4-BE49-F238E27FC236}">
                <a16:creationId xmlns:a16="http://schemas.microsoft.com/office/drawing/2014/main" id="{B050DC93-085A-43CF-9847-6AACF054834C}"/>
              </a:ext>
            </a:extLst>
          </xdr:cNvPr>
          <xdr:cNvCxnSpPr/>
        </xdr:nvCxnSpPr>
        <xdr:spPr>
          <a:xfrm flipH="1">
            <a:off x="7789217" y="162018124"/>
            <a:ext cx="84076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9" name="Straight Connector 3258">
            <a:extLst>
              <a:ext uri="{FF2B5EF4-FFF2-40B4-BE49-F238E27FC236}">
                <a16:creationId xmlns:a16="http://schemas.microsoft.com/office/drawing/2014/main" id="{1BF44959-7B1C-AF56-5AD9-2775775A9BAB}"/>
              </a:ext>
            </a:extLst>
          </xdr:cNvPr>
          <xdr:cNvCxnSpPr/>
        </xdr:nvCxnSpPr>
        <xdr:spPr>
          <a:xfrm>
            <a:off x="827052" y="162403122"/>
            <a:ext cx="0" cy="795757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3" name="Straight Connector 3262">
            <a:extLst>
              <a:ext uri="{FF2B5EF4-FFF2-40B4-BE49-F238E27FC236}">
                <a16:creationId xmlns:a16="http://schemas.microsoft.com/office/drawing/2014/main" id="{B5B905A7-CEDB-3524-4003-573F8C48A675}"/>
              </a:ext>
            </a:extLst>
          </xdr:cNvPr>
          <xdr:cNvCxnSpPr/>
        </xdr:nvCxnSpPr>
        <xdr:spPr>
          <a:xfrm>
            <a:off x="746034" y="162474632"/>
            <a:ext cx="4999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6" name="Straight Connector 3265">
            <a:extLst>
              <a:ext uri="{FF2B5EF4-FFF2-40B4-BE49-F238E27FC236}">
                <a16:creationId xmlns:a16="http://schemas.microsoft.com/office/drawing/2014/main" id="{82105915-E824-464C-BC2A-76C06265D444}"/>
              </a:ext>
            </a:extLst>
          </xdr:cNvPr>
          <xdr:cNvCxnSpPr/>
        </xdr:nvCxnSpPr>
        <xdr:spPr>
          <a:xfrm>
            <a:off x="1378403" y="162474625"/>
            <a:ext cx="74913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8" name="Straight Connector 3267">
            <a:extLst>
              <a:ext uri="{FF2B5EF4-FFF2-40B4-BE49-F238E27FC236}">
                <a16:creationId xmlns:a16="http://schemas.microsoft.com/office/drawing/2014/main" id="{BB6237FC-9475-4E0E-AD44-AFB555CDB9FF}"/>
              </a:ext>
            </a:extLst>
          </xdr:cNvPr>
          <xdr:cNvCxnSpPr/>
        </xdr:nvCxnSpPr>
        <xdr:spPr>
          <a:xfrm>
            <a:off x="2245927" y="162474627"/>
            <a:ext cx="3675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0" name="Straight Connector 3269">
            <a:extLst>
              <a:ext uri="{FF2B5EF4-FFF2-40B4-BE49-F238E27FC236}">
                <a16:creationId xmlns:a16="http://schemas.microsoft.com/office/drawing/2014/main" id="{CE4BEA61-9738-43BC-84A1-F13A788326A6}"/>
              </a:ext>
            </a:extLst>
          </xdr:cNvPr>
          <xdr:cNvCxnSpPr/>
        </xdr:nvCxnSpPr>
        <xdr:spPr>
          <a:xfrm flipH="1">
            <a:off x="778725" y="16243721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1" name="Straight Connector 3270">
            <a:extLst>
              <a:ext uri="{FF2B5EF4-FFF2-40B4-BE49-F238E27FC236}">
                <a16:creationId xmlns:a16="http://schemas.microsoft.com/office/drawing/2014/main" id="{B4A8F61A-52C5-434D-A5A7-6A0FB93567EB}"/>
              </a:ext>
            </a:extLst>
          </xdr:cNvPr>
          <xdr:cNvCxnSpPr/>
        </xdr:nvCxnSpPr>
        <xdr:spPr>
          <a:xfrm>
            <a:off x="741359" y="165404845"/>
            <a:ext cx="4859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4" name="Straight Connector 3273">
            <a:extLst>
              <a:ext uri="{FF2B5EF4-FFF2-40B4-BE49-F238E27FC236}">
                <a16:creationId xmlns:a16="http://schemas.microsoft.com/office/drawing/2014/main" id="{2DE8E0CE-F2CA-4D01-BDA3-88A19453F23B}"/>
              </a:ext>
            </a:extLst>
          </xdr:cNvPr>
          <xdr:cNvCxnSpPr/>
        </xdr:nvCxnSpPr>
        <xdr:spPr>
          <a:xfrm flipH="1">
            <a:off x="774056" y="165365877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8" name="Straight Connector 3277">
            <a:extLst>
              <a:ext uri="{FF2B5EF4-FFF2-40B4-BE49-F238E27FC236}">
                <a16:creationId xmlns:a16="http://schemas.microsoft.com/office/drawing/2014/main" id="{2B4CC1EA-B685-7A2A-7497-CCF75AC041DF}"/>
              </a:ext>
            </a:extLst>
          </xdr:cNvPr>
          <xdr:cNvCxnSpPr/>
        </xdr:nvCxnSpPr>
        <xdr:spPr>
          <a:xfrm>
            <a:off x="1429784" y="165404838"/>
            <a:ext cx="7180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0" name="Straight Connector 3279">
            <a:extLst>
              <a:ext uri="{FF2B5EF4-FFF2-40B4-BE49-F238E27FC236}">
                <a16:creationId xmlns:a16="http://schemas.microsoft.com/office/drawing/2014/main" id="{C2FFEE19-3320-47F6-9689-39AB6CAAC250}"/>
              </a:ext>
            </a:extLst>
          </xdr:cNvPr>
          <xdr:cNvCxnSpPr/>
        </xdr:nvCxnSpPr>
        <xdr:spPr>
          <a:xfrm>
            <a:off x="411163" y="166912235"/>
            <a:ext cx="87687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1" name="Straight Connector 3280">
            <a:extLst>
              <a:ext uri="{FF2B5EF4-FFF2-40B4-BE49-F238E27FC236}">
                <a16:creationId xmlns:a16="http://schemas.microsoft.com/office/drawing/2014/main" id="{75DA67B7-1881-436E-B18F-EC5A5B16BAB3}"/>
              </a:ext>
            </a:extLst>
          </xdr:cNvPr>
          <xdr:cNvCxnSpPr/>
        </xdr:nvCxnSpPr>
        <xdr:spPr>
          <a:xfrm flipH="1">
            <a:off x="774051" y="166873267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5" name="Straight Connector 3284">
            <a:extLst>
              <a:ext uri="{FF2B5EF4-FFF2-40B4-BE49-F238E27FC236}">
                <a16:creationId xmlns:a16="http://schemas.microsoft.com/office/drawing/2014/main" id="{0BDBC1DE-7D55-1E3A-896D-BE860CAED5AF}"/>
              </a:ext>
            </a:extLst>
          </xdr:cNvPr>
          <xdr:cNvCxnSpPr/>
        </xdr:nvCxnSpPr>
        <xdr:spPr>
          <a:xfrm>
            <a:off x="496857" y="166829429"/>
            <a:ext cx="0" cy="21927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7" name="Straight Connector 3286">
            <a:extLst>
              <a:ext uri="{FF2B5EF4-FFF2-40B4-BE49-F238E27FC236}">
                <a16:creationId xmlns:a16="http://schemas.microsoft.com/office/drawing/2014/main" id="{A5A44E1C-EDBC-4460-B093-00DA3DA77BB1}"/>
              </a:ext>
            </a:extLst>
          </xdr:cNvPr>
          <xdr:cNvCxnSpPr/>
        </xdr:nvCxnSpPr>
        <xdr:spPr>
          <a:xfrm flipH="1">
            <a:off x="443858" y="166873263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8" name="Straight Connector 3287">
            <a:extLst>
              <a:ext uri="{FF2B5EF4-FFF2-40B4-BE49-F238E27FC236}">
                <a16:creationId xmlns:a16="http://schemas.microsoft.com/office/drawing/2014/main" id="{81DE4BF5-80CE-4596-96D0-AEC163F38ACC}"/>
              </a:ext>
            </a:extLst>
          </xdr:cNvPr>
          <xdr:cNvCxnSpPr/>
        </xdr:nvCxnSpPr>
        <xdr:spPr>
          <a:xfrm>
            <a:off x="411157" y="168929685"/>
            <a:ext cx="87687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9" name="Straight Connector 3288">
            <a:extLst>
              <a:ext uri="{FF2B5EF4-FFF2-40B4-BE49-F238E27FC236}">
                <a16:creationId xmlns:a16="http://schemas.microsoft.com/office/drawing/2014/main" id="{EABF33F7-8604-4CB9-AF24-9167A67BB5DF}"/>
              </a:ext>
            </a:extLst>
          </xdr:cNvPr>
          <xdr:cNvCxnSpPr/>
        </xdr:nvCxnSpPr>
        <xdr:spPr>
          <a:xfrm flipH="1">
            <a:off x="774045" y="168897139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0" name="Straight Connector 3289">
            <a:extLst>
              <a:ext uri="{FF2B5EF4-FFF2-40B4-BE49-F238E27FC236}">
                <a16:creationId xmlns:a16="http://schemas.microsoft.com/office/drawing/2014/main" id="{A42BA97D-5603-4407-93D2-C1C893D6F4A4}"/>
              </a:ext>
            </a:extLst>
          </xdr:cNvPr>
          <xdr:cNvCxnSpPr/>
        </xdr:nvCxnSpPr>
        <xdr:spPr>
          <a:xfrm flipH="1">
            <a:off x="443853" y="168897135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3" name="Straight Connector 3292">
            <a:extLst>
              <a:ext uri="{FF2B5EF4-FFF2-40B4-BE49-F238E27FC236}">
                <a16:creationId xmlns:a16="http://schemas.microsoft.com/office/drawing/2014/main" id="{97313D64-375C-47CA-8603-C630A0A0486A}"/>
              </a:ext>
            </a:extLst>
          </xdr:cNvPr>
          <xdr:cNvCxnSpPr/>
        </xdr:nvCxnSpPr>
        <xdr:spPr>
          <a:xfrm>
            <a:off x="741349" y="170284322"/>
            <a:ext cx="7741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4" name="Straight Connector 3293">
            <a:extLst>
              <a:ext uri="{FF2B5EF4-FFF2-40B4-BE49-F238E27FC236}">
                <a16:creationId xmlns:a16="http://schemas.microsoft.com/office/drawing/2014/main" id="{F6C1025D-8AA2-4156-9883-AAC4C952ECDF}"/>
              </a:ext>
            </a:extLst>
          </xdr:cNvPr>
          <xdr:cNvCxnSpPr/>
        </xdr:nvCxnSpPr>
        <xdr:spPr>
          <a:xfrm flipH="1">
            <a:off x="774045" y="170245350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8" name="Straight Connector 3297">
            <a:extLst>
              <a:ext uri="{FF2B5EF4-FFF2-40B4-BE49-F238E27FC236}">
                <a16:creationId xmlns:a16="http://schemas.microsoft.com/office/drawing/2014/main" id="{9D1A7C56-80D9-4647-911E-EC6728CF1F0E}"/>
              </a:ext>
            </a:extLst>
          </xdr:cNvPr>
          <xdr:cNvCxnSpPr/>
        </xdr:nvCxnSpPr>
        <xdr:spPr>
          <a:xfrm>
            <a:off x="741345" y="167920924"/>
            <a:ext cx="5326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9" name="Straight Connector 3298">
            <a:extLst>
              <a:ext uri="{FF2B5EF4-FFF2-40B4-BE49-F238E27FC236}">
                <a16:creationId xmlns:a16="http://schemas.microsoft.com/office/drawing/2014/main" id="{7B0F9E87-3D6A-4566-A8BD-F44A0B368DE7}"/>
              </a:ext>
            </a:extLst>
          </xdr:cNvPr>
          <xdr:cNvCxnSpPr/>
        </xdr:nvCxnSpPr>
        <xdr:spPr>
          <a:xfrm flipH="1">
            <a:off x="774040" y="167885199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2" name="Straight Connector 3301">
            <a:extLst>
              <a:ext uri="{FF2B5EF4-FFF2-40B4-BE49-F238E27FC236}">
                <a16:creationId xmlns:a16="http://schemas.microsoft.com/office/drawing/2014/main" id="{34A043CC-0F2B-E7CB-6614-D8290346EC70}"/>
              </a:ext>
            </a:extLst>
          </xdr:cNvPr>
          <xdr:cNvCxnSpPr/>
        </xdr:nvCxnSpPr>
        <xdr:spPr>
          <a:xfrm>
            <a:off x="1327020" y="168978391"/>
            <a:ext cx="0" cy="122312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5" name="Straight Connector 3304">
            <a:extLst>
              <a:ext uri="{FF2B5EF4-FFF2-40B4-BE49-F238E27FC236}">
                <a16:creationId xmlns:a16="http://schemas.microsoft.com/office/drawing/2014/main" id="{FB84D866-38FC-997D-9ACE-433A5CE3E59F}"/>
              </a:ext>
            </a:extLst>
          </xdr:cNvPr>
          <xdr:cNvCxnSpPr/>
        </xdr:nvCxnSpPr>
        <xdr:spPr>
          <a:xfrm>
            <a:off x="1327020" y="170360694"/>
            <a:ext cx="0" cy="43855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7" name="Straight Connector 3306">
            <a:extLst>
              <a:ext uri="{FF2B5EF4-FFF2-40B4-BE49-F238E27FC236}">
                <a16:creationId xmlns:a16="http://schemas.microsoft.com/office/drawing/2014/main" id="{A7D651F3-DA77-BBCB-87FC-8FCB0C046B95}"/>
              </a:ext>
            </a:extLst>
          </xdr:cNvPr>
          <xdr:cNvCxnSpPr/>
        </xdr:nvCxnSpPr>
        <xdr:spPr>
          <a:xfrm>
            <a:off x="1236654" y="170714756"/>
            <a:ext cx="66786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9" name="Straight Connector 3308">
            <a:extLst>
              <a:ext uri="{FF2B5EF4-FFF2-40B4-BE49-F238E27FC236}">
                <a16:creationId xmlns:a16="http://schemas.microsoft.com/office/drawing/2014/main" id="{8A4EE089-1716-143E-DDDD-B522EB7A1460}"/>
              </a:ext>
            </a:extLst>
          </xdr:cNvPr>
          <xdr:cNvCxnSpPr/>
        </xdr:nvCxnSpPr>
        <xdr:spPr>
          <a:xfrm>
            <a:off x="1487451" y="170994210"/>
            <a:ext cx="388132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1" name="Straight Connector 3310">
            <a:extLst>
              <a:ext uri="{FF2B5EF4-FFF2-40B4-BE49-F238E27FC236}">
                <a16:creationId xmlns:a16="http://schemas.microsoft.com/office/drawing/2014/main" id="{0B142D17-D792-A622-D7DA-593BD7BF52DF}"/>
              </a:ext>
            </a:extLst>
          </xdr:cNvPr>
          <xdr:cNvCxnSpPr/>
        </xdr:nvCxnSpPr>
        <xdr:spPr>
          <a:xfrm>
            <a:off x="1557510" y="170321734"/>
            <a:ext cx="0" cy="75202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5" name="Straight Connector 3314">
            <a:extLst>
              <a:ext uri="{FF2B5EF4-FFF2-40B4-BE49-F238E27FC236}">
                <a16:creationId xmlns:a16="http://schemas.microsoft.com/office/drawing/2014/main" id="{F512F017-FA46-48FB-B48E-651DC89681F6}"/>
              </a:ext>
            </a:extLst>
          </xdr:cNvPr>
          <xdr:cNvCxnSpPr/>
        </xdr:nvCxnSpPr>
        <xdr:spPr>
          <a:xfrm flipH="1">
            <a:off x="1510799" y="170679039"/>
            <a:ext cx="84076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6" name="Straight Connector 3315">
            <a:extLst>
              <a:ext uri="{FF2B5EF4-FFF2-40B4-BE49-F238E27FC236}">
                <a16:creationId xmlns:a16="http://schemas.microsoft.com/office/drawing/2014/main" id="{F2682CDB-18EC-4F19-BC40-016DF5C363CA}"/>
              </a:ext>
            </a:extLst>
          </xdr:cNvPr>
          <xdr:cNvCxnSpPr/>
        </xdr:nvCxnSpPr>
        <xdr:spPr>
          <a:xfrm flipH="1">
            <a:off x="1515472" y="170953553"/>
            <a:ext cx="84076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7" name="Straight Connector 3316">
            <a:extLst>
              <a:ext uri="{FF2B5EF4-FFF2-40B4-BE49-F238E27FC236}">
                <a16:creationId xmlns:a16="http://schemas.microsoft.com/office/drawing/2014/main" id="{C599D87E-FA8E-4815-B637-0CCACDB4E0FC}"/>
              </a:ext>
            </a:extLst>
          </xdr:cNvPr>
          <xdr:cNvCxnSpPr/>
        </xdr:nvCxnSpPr>
        <xdr:spPr>
          <a:xfrm flipH="1">
            <a:off x="1278691" y="170674168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8" name="Straight Connector 3317">
            <a:extLst>
              <a:ext uri="{FF2B5EF4-FFF2-40B4-BE49-F238E27FC236}">
                <a16:creationId xmlns:a16="http://schemas.microsoft.com/office/drawing/2014/main" id="{B6F733E1-B69E-4C27-B10D-A49FC5B068E9}"/>
              </a:ext>
            </a:extLst>
          </xdr:cNvPr>
          <xdr:cNvCxnSpPr/>
        </xdr:nvCxnSpPr>
        <xdr:spPr>
          <a:xfrm>
            <a:off x="3312869" y="170307117"/>
            <a:ext cx="0" cy="4872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9" name="Straight Connector 3318">
            <a:extLst>
              <a:ext uri="{FF2B5EF4-FFF2-40B4-BE49-F238E27FC236}">
                <a16:creationId xmlns:a16="http://schemas.microsoft.com/office/drawing/2014/main" id="{75E68773-97CC-4CE6-8E4A-DC44E87E434C}"/>
              </a:ext>
            </a:extLst>
          </xdr:cNvPr>
          <xdr:cNvCxnSpPr/>
        </xdr:nvCxnSpPr>
        <xdr:spPr>
          <a:xfrm flipH="1">
            <a:off x="3264543" y="170674178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0" name="Straight Connector 3319">
            <a:extLst>
              <a:ext uri="{FF2B5EF4-FFF2-40B4-BE49-F238E27FC236}">
                <a16:creationId xmlns:a16="http://schemas.microsoft.com/office/drawing/2014/main" id="{3047FDED-B7BA-46E6-9C62-BFCE67E5A723}"/>
              </a:ext>
            </a:extLst>
          </xdr:cNvPr>
          <xdr:cNvCxnSpPr/>
        </xdr:nvCxnSpPr>
        <xdr:spPr>
          <a:xfrm>
            <a:off x="3543359" y="170321728"/>
            <a:ext cx="0" cy="4726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1" name="Straight Connector 3320">
            <a:extLst>
              <a:ext uri="{FF2B5EF4-FFF2-40B4-BE49-F238E27FC236}">
                <a16:creationId xmlns:a16="http://schemas.microsoft.com/office/drawing/2014/main" id="{0901271B-BD7D-436B-8B4F-0FBEEB842BE4}"/>
              </a:ext>
            </a:extLst>
          </xdr:cNvPr>
          <xdr:cNvCxnSpPr/>
        </xdr:nvCxnSpPr>
        <xdr:spPr>
          <a:xfrm flipH="1">
            <a:off x="3501322" y="170674184"/>
            <a:ext cx="84076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4" name="Straight Connector 3323">
            <a:extLst>
              <a:ext uri="{FF2B5EF4-FFF2-40B4-BE49-F238E27FC236}">
                <a16:creationId xmlns:a16="http://schemas.microsoft.com/office/drawing/2014/main" id="{B1FED621-63F5-4CEF-AE79-8240CAFE288E}"/>
              </a:ext>
            </a:extLst>
          </xdr:cNvPr>
          <xdr:cNvCxnSpPr/>
        </xdr:nvCxnSpPr>
        <xdr:spPr>
          <a:xfrm>
            <a:off x="3312872" y="168713611"/>
            <a:ext cx="0" cy="1444077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5" name="Straight Connector 3324">
            <a:extLst>
              <a:ext uri="{FF2B5EF4-FFF2-40B4-BE49-F238E27FC236}">
                <a16:creationId xmlns:a16="http://schemas.microsoft.com/office/drawing/2014/main" id="{6419F597-A002-4770-866E-272016501CA9}"/>
              </a:ext>
            </a:extLst>
          </xdr:cNvPr>
          <xdr:cNvCxnSpPr/>
        </xdr:nvCxnSpPr>
        <xdr:spPr>
          <a:xfrm>
            <a:off x="3543362" y="168699000"/>
            <a:ext cx="0" cy="1458694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8" name="Straight Connector 3327">
            <a:extLst>
              <a:ext uri="{FF2B5EF4-FFF2-40B4-BE49-F238E27FC236}">
                <a16:creationId xmlns:a16="http://schemas.microsoft.com/office/drawing/2014/main" id="{9F9D08F1-CEE7-468F-B6D8-9222F0574C0D}"/>
              </a:ext>
            </a:extLst>
          </xdr:cNvPr>
          <xdr:cNvCxnSpPr/>
        </xdr:nvCxnSpPr>
        <xdr:spPr>
          <a:xfrm>
            <a:off x="5303389" y="170321739"/>
            <a:ext cx="0" cy="75202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9" name="Straight Connector 3328">
            <a:extLst>
              <a:ext uri="{FF2B5EF4-FFF2-40B4-BE49-F238E27FC236}">
                <a16:creationId xmlns:a16="http://schemas.microsoft.com/office/drawing/2014/main" id="{6E0780B7-48F7-4D4C-933B-58995DA0A805}"/>
              </a:ext>
            </a:extLst>
          </xdr:cNvPr>
          <xdr:cNvCxnSpPr/>
        </xdr:nvCxnSpPr>
        <xdr:spPr>
          <a:xfrm flipH="1">
            <a:off x="5250390" y="17067904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0" name="Straight Connector 3329">
            <a:extLst>
              <a:ext uri="{FF2B5EF4-FFF2-40B4-BE49-F238E27FC236}">
                <a16:creationId xmlns:a16="http://schemas.microsoft.com/office/drawing/2014/main" id="{29DEB925-C245-491F-86BB-D1FF39C2F243}"/>
              </a:ext>
            </a:extLst>
          </xdr:cNvPr>
          <xdr:cNvCxnSpPr/>
        </xdr:nvCxnSpPr>
        <xdr:spPr>
          <a:xfrm flipH="1">
            <a:off x="5255063" y="170953558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4" name="Straight Connector 3333">
            <a:extLst>
              <a:ext uri="{FF2B5EF4-FFF2-40B4-BE49-F238E27FC236}">
                <a16:creationId xmlns:a16="http://schemas.microsoft.com/office/drawing/2014/main" id="{2ACB2D63-9972-45BE-A94E-C1FBD38C323B}"/>
              </a:ext>
            </a:extLst>
          </xdr:cNvPr>
          <xdr:cNvCxnSpPr/>
        </xdr:nvCxnSpPr>
        <xdr:spPr>
          <a:xfrm>
            <a:off x="7835914" y="168973513"/>
            <a:ext cx="0" cy="182087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5" name="Straight Connector 3334">
            <a:extLst>
              <a:ext uri="{FF2B5EF4-FFF2-40B4-BE49-F238E27FC236}">
                <a16:creationId xmlns:a16="http://schemas.microsoft.com/office/drawing/2014/main" id="{C814FF2E-EEB0-4B2C-81B6-0EAE197DCC05}"/>
              </a:ext>
            </a:extLst>
          </xdr:cNvPr>
          <xdr:cNvCxnSpPr/>
        </xdr:nvCxnSpPr>
        <xdr:spPr>
          <a:xfrm flipH="1">
            <a:off x="7793877" y="170674179"/>
            <a:ext cx="84076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9" name="Straight Connector 3338">
            <a:extLst>
              <a:ext uri="{FF2B5EF4-FFF2-40B4-BE49-F238E27FC236}">
                <a16:creationId xmlns:a16="http://schemas.microsoft.com/office/drawing/2014/main" id="{EFC9F6AB-732E-7C21-D768-8C8D7C822056}"/>
              </a:ext>
            </a:extLst>
          </xdr:cNvPr>
          <xdr:cNvCxnSpPr/>
        </xdr:nvCxnSpPr>
        <xdr:spPr>
          <a:xfrm>
            <a:off x="5340760" y="170284317"/>
            <a:ext cx="235340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2" name="Straight Connector 3341">
            <a:extLst>
              <a:ext uri="{FF2B5EF4-FFF2-40B4-BE49-F238E27FC236}">
                <a16:creationId xmlns:a16="http://schemas.microsoft.com/office/drawing/2014/main" id="{D648BB6B-1035-DD2F-43EC-979452525408}"/>
              </a:ext>
            </a:extLst>
          </xdr:cNvPr>
          <xdr:cNvCxnSpPr/>
        </xdr:nvCxnSpPr>
        <xdr:spPr>
          <a:xfrm>
            <a:off x="7940294" y="170284317"/>
            <a:ext cx="5419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4" name="Straight Connector 3343">
            <a:extLst>
              <a:ext uri="{FF2B5EF4-FFF2-40B4-BE49-F238E27FC236}">
                <a16:creationId xmlns:a16="http://schemas.microsoft.com/office/drawing/2014/main" id="{CB29F914-ACAE-686C-F762-84F0202E13BD}"/>
              </a:ext>
            </a:extLst>
          </xdr:cNvPr>
          <xdr:cNvCxnSpPr/>
        </xdr:nvCxnSpPr>
        <xdr:spPr>
          <a:xfrm>
            <a:off x="7882625" y="168929678"/>
            <a:ext cx="9438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6" name="Straight Connector 3345">
            <a:extLst>
              <a:ext uri="{FF2B5EF4-FFF2-40B4-BE49-F238E27FC236}">
                <a16:creationId xmlns:a16="http://schemas.microsoft.com/office/drawing/2014/main" id="{8A46DB5C-0BAB-41B6-2A04-C27A0E69C831}"/>
              </a:ext>
            </a:extLst>
          </xdr:cNvPr>
          <xdr:cNvCxnSpPr/>
        </xdr:nvCxnSpPr>
        <xdr:spPr>
          <a:xfrm flipV="1">
            <a:off x="8421570" y="162412863"/>
            <a:ext cx="0" cy="79527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7" name="Straight Connector 3346">
            <a:extLst>
              <a:ext uri="{FF2B5EF4-FFF2-40B4-BE49-F238E27FC236}">
                <a16:creationId xmlns:a16="http://schemas.microsoft.com/office/drawing/2014/main" id="{81513F55-979D-4234-9880-31AFE612B490}"/>
              </a:ext>
            </a:extLst>
          </xdr:cNvPr>
          <xdr:cNvCxnSpPr/>
        </xdr:nvCxnSpPr>
        <xdr:spPr>
          <a:xfrm flipH="1">
            <a:off x="8368572" y="170245352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8" name="Straight Connector 3347">
            <a:extLst>
              <a:ext uri="{FF2B5EF4-FFF2-40B4-BE49-F238E27FC236}">
                <a16:creationId xmlns:a16="http://schemas.microsoft.com/office/drawing/2014/main" id="{BC7ADFDC-E7A8-4F78-B837-E09E8F268392}"/>
              </a:ext>
            </a:extLst>
          </xdr:cNvPr>
          <xdr:cNvCxnSpPr/>
        </xdr:nvCxnSpPr>
        <xdr:spPr>
          <a:xfrm flipH="1">
            <a:off x="8373244" y="168892265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6" name="Straight Connector 3355">
            <a:extLst>
              <a:ext uri="{FF2B5EF4-FFF2-40B4-BE49-F238E27FC236}">
                <a16:creationId xmlns:a16="http://schemas.microsoft.com/office/drawing/2014/main" id="{BE9004F0-1A3E-417C-170C-786D3A1B59DD}"/>
              </a:ext>
            </a:extLst>
          </xdr:cNvPr>
          <xdr:cNvCxnSpPr/>
        </xdr:nvCxnSpPr>
        <xdr:spPr>
          <a:xfrm flipV="1">
            <a:off x="8751766" y="166829429"/>
            <a:ext cx="0" cy="21879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7" name="Straight Connector 3356">
            <a:extLst>
              <a:ext uri="{FF2B5EF4-FFF2-40B4-BE49-F238E27FC236}">
                <a16:creationId xmlns:a16="http://schemas.microsoft.com/office/drawing/2014/main" id="{35EF75C6-728D-48FD-A4AA-554CBD4966CA}"/>
              </a:ext>
            </a:extLst>
          </xdr:cNvPr>
          <xdr:cNvCxnSpPr/>
        </xdr:nvCxnSpPr>
        <xdr:spPr>
          <a:xfrm flipH="1">
            <a:off x="8703440" y="168892265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8" name="Straight Connector 3357">
            <a:extLst>
              <a:ext uri="{FF2B5EF4-FFF2-40B4-BE49-F238E27FC236}">
                <a16:creationId xmlns:a16="http://schemas.microsoft.com/office/drawing/2014/main" id="{5C2A994F-C869-4E57-B3F2-B05EB99CBA6B}"/>
              </a:ext>
            </a:extLst>
          </xdr:cNvPr>
          <xdr:cNvCxnSpPr/>
        </xdr:nvCxnSpPr>
        <xdr:spPr>
          <a:xfrm>
            <a:off x="7882630" y="166912229"/>
            <a:ext cx="9438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9" name="Straight Connector 3358">
            <a:extLst>
              <a:ext uri="{FF2B5EF4-FFF2-40B4-BE49-F238E27FC236}">
                <a16:creationId xmlns:a16="http://schemas.microsoft.com/office/drawing/2014/main" id="{F4783E4A-7347-4572-92F2-C008CA345770}"/>
              </a:ext>
            </a:extLst>
          </xdr:cNvPr>
          <xdr:cNvCxnSpPr/>
        </xdr:nvCxnSpPr>
        <xdr:spPr>
          <a:xfrm flipH="1">
            <a:off x="8373249" y="16686839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0" name="Straight Connector 3359">
            <a:extLst>
              <a:ext uri="{FF2B5EF4-FFF2-40B4-BE49-F238E27FC236}">
                <a16:creationId xmlns:a16="http://schemas.microsoft.com/office/drawing/2014/main" id="{6FBD640A-6338-4D5B-9D8C-B3A36D800800}"/>
              </a:ext>
            </a:extLst>
          </xdr:cNvPr>
          <xdr:cNvCxnSpPr/>
        </xdr:nvCxnSpPr>
        <xdr:spPr>
          <a:xfrm flipH="1">
            <a:off x="8703445" y="16686839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2" name="Straight Connector 3361">
            <a:extLst>
              <a:ext uri="{FF2B5EF4-FFF2-40B4-BE49-F238E27FC236}">
                <a16:creationId xmlns:a16="http://schemas.microsoft.com/office/drawing/2014/main" id="{46B7499A-4768-426B-912D-55BEAD91FF48}"/>
              </a:ext>
            </a:extLst>
          </xdr:cNvPr>
          <xdr:cNvCxnSpPr/>
        </xdr:nvCxnSpPr>
        <xdr:spPr>
          <a:xfrm>
            <a:off x="7887291" y="167920919"/>
            <a:ext cx="6090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3" name="Straight Connector 3362">
            <a:extLst>
              <a:ext uri="{FF2B5EF4-FFF2-40B4-BE49-F238E27FC236}">
                <a16:creationId xmlns:a16="http://schemas.microsoft.com/office/drawing/2014/main" id="{5095A44C-5B7F-41B3-9C46-E7AE00D2002B}"/>
              </a:ext>
            </a:extLst>
          </xdr:cNvPr>
          <xdr:cNvCxnSpPr/>
        </xdr:nvCxnSpPr>
        <xdr:spPr>
          <a:xfrm flipH="1">
            <a:off x="8373260" y="167880331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5" name="Straight Connector 3364">
            <a:extLst>
              <a:ext uri="{FF2B5EF4-FFF2-40B4-BE49-F238E27FC236}">
                <a16:creationId xmlns:a16="http://schemas.microsoft.com/office/drawing/2014/main" id="{6A627329-E9DD-417D-9992-2CA13E3E8C8E}"/>
              </a:ext>
            </a:extLst>
          </xdr:cNvPr>
          <xdr:cNvCxnSpPr/>
        </xdr:nvCxnSpPr>
        <xdr:spPr>
          <a:xfrm>
            <a:off x="7949630" y="165404839"/>
            <a:ext cx="54668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6" name="Straight Connector 3365">
            <a:extLst>
              <a:ext uri="{FF2B5EF4-FFF2-40B4-BE49-F238E27FC236}">
                <a16:creationId xmlns:a16="http://schemas.microsoft.com/office/drawing/2014/main" id="{17258D9D-5CDA-4869-B9FE-F73C9978A10F}"/>
              </a:ext>
            </a:extLst>
          </xdr:cNvPr>
          <xdr:cNvCxnSpPr/>
        </xdr:nvCxnSpPr>
        <xdr:spPr>
          <a:xfrm flipH="1">
            <a:off x="8373254" y="16536100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9" name="Straight Connector 3368">
            <a:extLst>
              <a:ext uri="{FF2B5EF4-FFF2-40B4-BE49-F238E27FC236}">
                <a16:creationId xmlns:a16="http://schemas.microsoft.com/office/drawing/2014/main" id="{6E37150E-B02F-DFFD-49E1-801735374ABE}"/>
              </a:ext>
            </a:extLst>
          </xdr:cNvPr>
          <xdr:cNvCxnSpPr/>
        </xdr:nvCxnSpPr>
        <xdr:spPr>
          <a:xfrm flipH="1">
            <a:off x="7501044" y="165404841"/>
            <a:ext cx="2741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1" name="Straight Connector 3370">
            <a:extLst>
              <a:ext uri="{FF2B5EF4-FFF2-40B4-BE49-F238E27FC236}">
                <a16:creationId xmlns:a16="http://schemas.microsoft.com/office/drawing/2014/main" id="{2BF0DCBE-D7A0-4279-A714-7EC8E276D7FB}"/>
              </a:ext>
            </a:extLst>
          </xdr:cNvPr>
          <xdr:cNvCxnSpPr/>
        </xdr:nvCxnSpPr>
        <xdr:spPr>
          <a:xfrm>
            <a:off x="7949643" y="163886156"/>
            <a:ext cx="54668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2" name="Straight Connector 3371">
            <a:extLst>
              <a:ext uri="{FF2B5EF4-FFF2-40B4-BE49-F238E27FC236}">
                <a16:creationId xmlns:a16="http://schemas.microsoft.com/office/drawing/2014/main" id="{678BA80E-E443-4C2B-B1AE-39B75D319C14}"/>
              </a:ext>
            </a:extLst>
          </xdr:cNvPr>
          <xdr:cNvCxnSpPr/>
        </xdr:nvCxnSpPr>
        <xdr:spPr>
          <a:xfrm flipH="1">
            <a:off x="8373266" y="163848744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3" name="Straight Connector 3372">
            <a:extLst>
              <a:ext uri="{FF2B5EF4-FFF2-40B4-BE49-F238E27FC236}">
                <a16:creationId xmlns:a16="http://schemas.microsoft.com/office/drawing/2014/main" id="{0A7B7130-2F6A-4F3E-BBF6-75C8DF425F42}"/>
              </a:ext>
            </a:extLst>
          </xdr:cNvPr>
          <xdr:cNvCxnSpPr/>
        </xdr:nvCxnSpPr>
        <xdr:spPr>
          <a:xfrm flipH="1">
            <a:off x="7501057" y="163886158"/>
            <a:ext cx="2741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4" name="Straight Connector 3373">
            <a:extLst>
              <a:ext uri="{FF2B5EF4-FFF2-40B4-BE49-F238E27FC236}">
                <a16:creationId xmlns:a16="http://schemas.microsoft.com/office/drawing/2014/main" id="{24A792C2-51DE-444D-A86B-90F5B922C388}"/>
              </a:ext>
            </a:extLst>
          </xdr:cNvPr>
          <xdr:cNvCxnSpPr/>
        </xdr:nvCxnSpPr>
        <xdr:spPr>
          <a:xfrm flipH="1">
            <a:off x="6119537" y="163886159"/>
            <a:ext cx="127712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6" name="Straight Connector 3375">
            <a:extLst>
              <a:ext uri="{FF2B5EF4-FFF2-40B4-BE49-F238E27FC236}">
                <a16:creationId xmlns:a16="http://schemas.microsoft.com/office/drawing/2014/main" id="{48328F3A-1731-4789-9AD7-7383CA99E645}"/>
              </a:ext>
            </a:extLst>
          </xdr:cNvPr>
          <xdr:cNvCxnSpPr/>
        </xdr:nvCxnSpPr>
        <xdr:spPr>
          <a:xfrm>
            <a:off x="7949653" y="162474625"/>
            <a:ext cx="54668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7" name="Straight Connector 3376">
            <a:extLst>
              <a:ext uri="{FF2B5EF4-FFF2-40B4-BE49-F238E27FC236}">
                <a16:creationId xmlns:a16="http://schemas.microsoft.com/office/drawing/2014/main" id="{7DF86EBB-EAC1-4E95-84DA-8B4A29FE5F8D}"/>
              </a:ext>
            </a:extLst>
          </xdr:cNvPr>
          <xdr:cNvCxnSpPr/>
        </xdr:nvCxnSpPr>
        <xdr:spPr>
          <a:xfrm flipH="1">
            <a:off x="8373276" y="162437212"/>
            <a:ext cx="90364" cy="812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8" name="Straight Connector 3377">
            <a:extLst>
              <a:ext uri="{FF2B5EF4-FFF2-40B4-BE49-F238E27FC236}">
                <a16:creationId xmlns:a16="http://schemas.microsoft.com/office/drawing/2014/main" id="{D47DE98B-0B4C-4DA3-BA14-EEB04D86DAA6}"/>
              </a:ext>
            </a:extLst>
          </xdr:cNvPr>
          <xdr:cNvCxnSpPr/>
        </xdr:nvCxnSpPr>
        <xdr:spPr>
          <a:xfrm flipH="1">
            <a:off x="7501067" y="162474627"/>
            <a:ext cx="2741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9" name="Straight Connector 3378">
            <a:extLst>
              <a:ext uri="{FF2B5EF4-FFF2-40B4-BE49-F238E27FC236}">
                <a16:creationId xmlns:a16="http://schemas.microsoft.com/office/drawing/2014/main" id="{DAA89238-357F-4228-93E6-FEF3D627754E}"/>
              </a:ext>
            </a:extLst>
          </xdr:cNvPr>
          <xdr:cNvCxnSpPr/>
        </xdr:nvCxnSpPr>
        <xdr:spPr>
          <a:xfrm flipH="1">
            <a:off x="6119547" y="162474628"/>
            <a:ext cx="127712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2" name="Straight Connector 3381">
            <a:extLst>
              <a:ext uri="{FF2B5EF4-FFF2-40B4-BE49-F238E27FC236}">
                <a16:creationId xmlns:a16="http://schemas.microsoft.com/office/drawing/2014/main" id="{211398C2-CAC6-200B-566D-87EBEAA520EF}"/>
              </a:ext>
            </a:extLst>
          </xdr:cNvPr>
          <xdr:cNvCxnSpPr/>
        </xdr:nvCxnSpPr>
        <xdr:spPr>
          <a:xfrm>
            <a:off x="5273746" y="162474626"/>
            <a:ext cx="7040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393" name="Group 3392">
            <a:extLst>
              <a:ext uri="{FF2B5EF4-FFF2-40B4-BE49-F238E27FC236}">
                <a16:creationId xmlns:a16="http://schemas.microsoft.com/office/drawing/2014/main" id="{9A65FA04-B449-4AF0-AD29-FC866C07732C}"/>
              </a:ext>
            </a:extLst>
          </xdr:cNvPr>
          <xdr:cNvGrpSpPr/>
        </xdr:nvGrpSpPr>
        <xdr:grpSpPr>
          <a:xfrm>
            <a:off x="3727139" y="168154843"/>
            <a:ext cx="220146" cy="203480"/>
            <a:chOff x="10263188" y="252188663"/>
            <a:chExt cx="214312" cy="214312"/>
          </a:xfrm>
        </xdr:grpSpPr>
        <xdr:sp macro="" textlink="">
          <xdr:nvSpPr>
            <xdr:cNvPr id="3394" name="Oval 3393">
              <a:extLst>
                <a:ext uri="{FF2B5EF4-FFF2-40B4-BE49-F238E27FC236}">
                  <a16:creationId xmlns:a16="http://schemas.microsoft.com/office/drawing/2014/main" id="{B12BF3FC-45DB-164A-70D8-7F3EBCC358F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95" name="Straight Connector 3394">
              <a:extLst>
                <a:ext uri="{FF2B5EF4-FFF2-40B4-BE49-F238E27FC236}">
                  <a16:creationId xmlns:a16="http://schemas.microsoft.com/office/drawing/2014/main" id="{2E335B53-7D73-A32B-C732-69120C8EDA1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396" name="Straight Connector 3395">
              <a:extLst>
                <a:ext uri="{FF2B5EF4-FFF2-40B4-BE49-F238E27FC236}">
                  <a16:creationId xmlns:a16="http://schemas.microsoft.com/office/drawing/2014/main" id="{28170E19-73CA-2F65-340A-03F26DBCF8C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397" name="Group 3396">
            <a:extLst>
              <a:ext uri="{FF2B5EF4-FFF2-40B4-BE49-F238E27FC236}">
                <a16:creationId xmlns:a16="http://schemas.microsoft.com/office/drawing/2014/main" id="{547479D9-8AB4-4115-AE07-A84DC3820A87}"/>
              </a:ext>
            </a:extLst>
          </xdr:cNvPr>
          <xdr:cNvGrpSpPr/>
        </xdr:nvGrpSpPr>
        <xdr:grpSpPr>
          <a:xfrm>
            <a:off x="2590135" y="167726026"/>
            <a:ext cx="226435" cy="203480"/>
            <a:chOff x="10263188" y="252188663"/>
            <a:chExt cx="214312" cy="214312"/>
          </a:xfrm>
        </xdr:grpSpPr>
        <xdr:sp macro="" textlink="">
          <xdr:nvSpPr>
            <xdr:cNvPr id="3398" name="Oval 3397">
              <a:extLst>
                <a:ext uri="{FF2B5EF4-FFF2-40B4-BE49-F238E27FC236}">
                  <a16:creationId xmlns:a16="http://schemas.microsoft.com/office/drawing/2014/main" id="{781D5653-D2C2-ACC2-D145-1D9CAF69AA1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399" name="Straight Connector 3398">
              <a:extLst>
                <a:ext uri="{FF2B5EF4-FFF2-40B4-BE49-F238E27FC236}">
                  <a16:creationId xmlns:a16="http://schemas.microsoft.com/office/drawing/2014/main" id="{4084C43F-612B-2D96-02C4-8F3DC17266C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00" name="Straight Connector 3399">
              <a:extLst>
                <a:ext uri="{FF2B5EF4-FFF2-40B4-BE49-F238E27FC236}">
                  <a16:creationId xmlns:a16="http://schemas.microsoft.com/office/drawing/2014/main" id="{8153B930-28C6-4554-E5CA-A9FA42718BD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01" name="Group 3400">
            <a:extLst>
              <a:ext uri="{FF2B5EF4-FFF2-40B4-BE49-F238E27FC236}">
                <a16:creationId xmlns:a16="http://schemas.microsoft.com/office/drawing/2014/main" id="{2C2B5233-1631-40EF-8B25-8F9495B568F6}"/>
              </a:ext>
            </a:extLst>
          </xdr:cNvPr>
          <xdr:cNvGrpSpPr/>
        </xdr:nvGrpSpPr>
        <xdr:grpSpPr>
          <a:xfrm>
            <a:off x="2278622" y="167677322"/>
            <a:ext cx="226435" cy="209902"/>
            <a:chOff x="10263188" y="252188663"/>
            <a:chExt cx="214312" cy="214312"/>
          </a:xfrm>
        </xdr:grpSpPr>
        <xdr:sp macro="" textlink="">
          <xdr:nvSpPr>
            <xdr:cNvPr id="3402" name="Oval 3401">
              <a:extLst>
                <a:ext uri="{FF2B5EF4-FFF2-40B4-BE49-F238E27FC236}">
                  <a16:creationId xmlns:a16="http://schemas.microsoft.com/office/drawing/2014/main" id="{62F8D727-193A-E1AB-6ADC-550CC53B028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03" name="Straight Connector 3402">
              <a:extLst>
                <a:ext uri="{FF2B5EF4-FFF2-40B4-BE49-F238E27FC236}">
                  <a16:creationId xmlns:a16="http://schemas.microsoft.com/office/drawing/2014/main" id="{AD729BAE-12FA-1C51-3E62-1F769F23E9A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04" name="Straight Connector 3403">
              <a:extLst>
                <a:ext uri="{FF2B5EF4-FFF2-40B4-BE49-F238E27FC236}">
                  <a16:creationId xmlns:a16="http://schemas.microsoft.com/office/drawing/2014/main" id="{2E557E40-46F4-69B6-AC02-B304C55ECB7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05" name="Group 3404">
            <a:extLst>
              <a:ext uri="{FF2B5EF4-FFF2-40B4-BE49-F238E27FC236}">
                <a16:creationId xmlns:a16="http://schemas.microsoft.com/office/drawing/2014/main" id="{BA3E0E34-55B0-4EB3-BF7B-EEA287C2DFB1}"/>
              </a:ext>
            </a:extLst>
          </xdr:cNvPr>
          <xdr:cNvGrpSpPr/>
        </xdr:nvGrpSpPr>
        <xdr:grpSpPr>
          <a:xfrm>
            <a:off x="3524674" y="167206222"/>
            <a:ext cx="220146" cy="203480"/>
            <a:chOff x="10263188" y="252188663"/>
            <a:chExt cx="214312" cy="214312"/>
          </a:xfrm>
        </xdr:grpSpPr>
        <xdr:sp macro="" textlink="">
          <xdr:nvSpPr>
            <xdr:cNvPr id="3406" name="Oval 3405">
              <a:extLst>
                <a:ext uri="{FF2B5EF4-FFF2-40B4-BE49-F238E27FC236}">
                  <a16:creationId xmlns:a16="http://schemas.microsoft.com/office/drawing/2014/main" id="{39E72F8D-A4FA-8368-157F-52352B47D75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07" name="Straight Connector 3406">
              <a:extLst>
                <a:ext uri="{FF2B5EF4-FFF2-40B4-BE49-F238E27FC236}">
                  <a16:creationId xmlns:a16="http://schemas.microsoft.com/office/drawing/2014/main" id="{C0D92A1A-522D-6B43-51FF-E4E550BD1DE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08" name="Straight Connector 3407">
              <a:extLst>
                <a:ext uri="{FF2B5EF4-FFF2-40B4-BE49-F238E27FC236}">
                  <a16:creationId xmlns:a16="http://schemas.microsoft.com/office/drawing/2014/main" id="{8AB1163B-5628-1AB0-779C-CF7F871EA9D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09" name="Group 3408">
            <a:extLst>
              <a:ext uri="{FF2B5EF4-FFF2-40B4-BE49-F238E27FC236}">
                <a16:creationId xmlns:a16="http://schemas.microsoft.com/office/drawing/2014/main" id="{43F88130-C0DF-4617-B6A0-9421100B6335}"/>
              </a:ext>
            </a:extLst>
          </xdr:cNvPr>
          <xdr:cNvGrpSpPr/>
        </xdr:nvGrpSpPr>
        <xdr:grpSpPr>
          <a:xfrm>
            <a:off x="5387463" y="169031958"/>
            <a:ext cx="220146" cy="203480"/>
            <a:chOff x="10263188" y="252188663"/>
            <a:chExt cx="214312" cy="214312"/>
          </a:xfrm>
        </xdr:grpSpPr>
        <xdr:sp macro="" textlink="">
          <xdr:nvSpPr>
            <xdr:cNvPr id="3410" name="Oval 3409">
              <a:extLst>
                <a:ext uri="{FF2B5EF4-FFF2-40B4-BE49-F238E27FC236}">
                  <a16:creationId xmlns:a16="http://schemas.microsoft.com/office/drawing/2014/main" id="{CCF1725F-1532-41DE-55CF-6F3ECA80171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11" name="Straight Connector 3410">
              <a:extLst>
                <a:ext uri="{FF2B5EF4-FFF2-40B4-BE49-F238E27FC236}">
                  <a16:creationId xmlns:a16="http://schemas.microsoft.com/office/drawing/2014/main" id="{6FB23B68-A30C-BEE8-A372-FFF187E4AC9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12" name="Straight Connector 3411">
              <a:extLst>
                <a:ext uri="{FF2B5EF4-FFF2-40B4-BE49-F238E27FC236}">
                  <a16:creationId xmlns:a16="http://schemas.microsoft.com/office/drawing/2014/main" id="{38736309-557B-A8AA-7960-583085B04DC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13" name="Group 3412">
            <a:extLst>
              <a:ext uri="{FF2B5EF4-FFF2-40B4-BE49-F238E27FC236}">
                <a16:creationId xmlns:a16="http://schemas.microsoft.com/office/drawing/2014/main" id="{22733180-012C-4E6E-8062-31F2A133B298}"/>
              </a:ext>
            </a:extLst>
          </xdr:cNvPr>
          <xdr:cNvGrpSpPr/>
        </xdr:nvGrpSpPr>
        <xdr:grpSpPr>
          <a:xfrm>
            <a:off x="7944959" y="168814339"/>
            <a:ext cx="220146" cy="209902"/>
            <a:chOff x="10263188" y="252188663"/>
            <a:chExt cx="214312" cy="214312"/>
          </a:xfrm>
        </xdr:grpSpPr>
        <xdr:sp macro="" textlink="">
          <xdr:nvSpPr>
            <xdr:cNvPr id="3414" name="Oval 3413">
              <a:extLst>
                <a:ext uri="{FF2B5EF4-FFF2-40B4-BE49-F238E27FC236}">
                  <a16:creationId xmlns:a16="http://schemas.microsoft.com/office/drawing/2014/main" id="{51095793-308B-3C92-9CD7-AEA6F82B490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15" name="Straight Connector 3414">
              <a:extLst>
                <a:ext uri="{FF2B5EF4-FFF2-40B4-BE49-F238E27FC236}">
                  <a16:creationId xmlns:a16="http://schemas.microsoft.com/office/drawing/2014/main" id="{17045B63-33C7-6DF3-B2EF-BAC991E68C7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16" name="Straight Connector 3415">
              <a:extLst>
                <a:ext uri="{FF2B5EF4-FFF2-40B4-BE49-F238E27FC236}">
                  <a16:creationId xmlns:a16="http://schemas.microsoft.com/office/drawing/2014/main" id="{EE86693A-4CCD-D04A-2540-ECE537B8190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17" name="Group 3416">
            <a:extLst>
              <a:ext uri="{FF2B5EF4-FFF2-40B4-BE49-F238E27FC236}">
                <a16:creationId xmlns:a16="http://schemas.microsoft.com/office/drawing/2014/main" id="{94348BB7-D8FA-4E3F-B494-3AFE54044CA8}"/>
              </a:ext>
            </a:extLst>
          </xdr:cNvPr>
          <xdr:cNvGrpSpPr/>
        </xdr:nvGrpSpPr>
        <xdr:grpSpPr>
          <a:xfrm>
            <a:off x="6745615" y="167716285"/>
            <a:ext cx="226435" cy="203480"/>
            <a:chOff x="10263188" y="252188663"/>
            <a:chExt cx="214312" cy="214312"/>
          </a:xfrm>
        </xdr:grpSpPr>
        <xdr:sp macro="" textlink="">
          <xdr:nvSpPr>
            <xdr:cNvPr id="3418" name="Oval 3417">
              <a:extLst>
                <a:ext uri="{FF2B5EF4-FFF2-40B4-BE49-F238E27FC236}">
                  <a16:creationId xmlns:a16="http://schemas.microsoft.com/office/drawing/2014/main" id="{EAB6F43B-C4BA-C0DB-BF43-CC91339A90A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19" name="Straight Connector 3418">
              <a:extLst>
                <a:ext uri="{FF2B5EF4-FFF2-40B4-BE49-F238E27FC236}">
                  <a16:creationId xmlns:a16="http://schemas.microsoft.com/office/drawing/2014/main" id="{0144F342-1CAF-A0EC-1551-203BA9D3739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20" name="Straight Connector 3419">
              <a:extLst>
                <a:ext uri="{FF2B5EF4-FFF2-40B4-BE49-F238E27FC236}">
                  <a16:creationId xmlns:a16="http://schemas.microsoft.com/office/drawing/2014/main" id="{5A2599AE-98A8-5927-13F4-9D18DA1DD86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21" name="Group 3420">
            <a:extLst>
              <a:ext uri="{FF2B5EF4-FFF2-40B4-BE49-F238E27FC236}">
                <a16:creationId xmlns:a16="http://schemas.microsoft.com/office/drawing/2014/main" id="{1718C241-8340-44D9-991A-30E4856F4651}"/>
              </a:ext>
            </a:extLst>
          </xdr:cNvPr>
          <xdr:cNvGrpSpPr/>
        </xdr:nvGrpSpPr>
        <xdr:grpSpPr>
          <a:xfrm>
            <a:off x="6275293" y="167677322"/>
            <a:ext cx="220146" cy="209902"/>
            <a:chOff x="10263188" y="252188663"/>
            <a:chExt cx="214312" cy="214312"/>
          </a:xfrm>
        </xdr:grpSpPr>
        <xdr:sp macro="" textlink="">
          <xdr:nvSpPr>
            <xdr:cNvPr id="3422" name="Oval 3421">
              <a:extLst>
                <a:ext uri="{FF2B5EF4-FFF2-40B4-BE49-F238E27FC236}">
                  <a16:creationId xmlns:a16="http://schemas.microsoft.com/office/drawing/2014/main" id="{55CEC893-79EC-F705-7FB4-506AF1AFEC8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23" name="Straight Connector 3422">
              <a:extLst>
                <a:ext uri="{FF2B5EF4-FFF2-40B4-BE49-F238E27FC236}">
                  <a16:creationId xmlns:a16="http://schemas.microsoft.com/office/drawing/2014/main" id="{A74E1A61-26FB-4FD4-9E93-BB7381D6AE1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24" name="Straight Connector 3423">
              <a:extLst>
                <a:ext uri="{FF2B5EF4-FFF2-40B4-BE49-F238E27FC236}">
                  <a16:creationId xmlns:a16="http://schemas.microsoft.com/office/drawing/2014/main" id="{11C743B2-EA9B-BF3E-FBD9-C5EBCD821C1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25" name="Group 3424">
            <a:extLst>
              <a:ext uri="{FF2B5EF4-FFF2-40B4-BE49-F238E27FC236}">
                <a16:creationId xmlns:a16="http://schemas.microsoft.com/office/drawing/2014/main" id="{F622AB9D-B1E1-4B1E-9A4A-943DC991F67C}"/>
              </a:ext>
            </a:extLst>
          </xdr:cNvPr>
          <xdr:cNvGrpSpPr/>
        </xdr:nvGrpSpPr>
        <xdr:grpSpPr>
          <a:xfrm>
            <a:off x="3901579" y="166943073"/>
            <a:ext cx="220146" cy="206727"/>
            <a:chOff x="10263188" y="252188663"/>
            <a:chExt cx="214312" cy="214312"/>
          </a:xfrm>
        </xdr:grpSpPr>
        <xdr:sp macro="" textlink="">
          <xdr:nvSpPr>
            <xdr:cNvPr id="3426" name="Oval 3425">
              <a:extLst>
                <a:ext uri="{FF2B5EF4-FFF2-40B4-BE49-F238E27FC236}">
                  <a16:creationId xmlns:a16="http://schemas.microsoft.com/office/drawing/2014/main" id="{2865E388-C69A-F973-A9CE-3B69E8D62A3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27" name="Straight Connector 3426">
              <a:extLst>
                <a:ext uri="{FF2B5EF4-FFF2-40B4-BE49-F238E27FC236}">
                  <a16:creationId xmlns:a16="http://schemas.microsoft.com/office/drawing/2014/main" id="{FF08D199-63ED-09CC-98C2-EE4EF601B1D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28" name="Straight Connector 3427">
              <a:extLst>
                <a:ext uri="{FF2B5EF4-FFF2-40B4-BE49-F238E27FC236}">
                  <a16:creationId xmlns:a16="http://schemas.microsoft.com/office/drawing/2014/main" id="{2C7411A6-738C-60DC-4CD9-9468E057821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29" name="Group 3428">
            <a:extLst>
              <a:ext uri="{FF2B5EF4-FFF2-40B4-BE49-F238E27FC236}">
                <a16:creationId xmlns:a16="http://schemas.microsoft.com/office/drawing/2014/main" id="{BE2D62EF-C963-4EE2-8435-F69DAEEE4D9B}"/>
              </a:ext>
            </a:extLst>
          </xdr:cNvPr>
          <xdr:cNvGrpSpPr/>
        </xdr:nvGrpSpPr>
        <xdr:grpSpPr>
          <a:xfrm>
            <a:off x="5477827" y="166897616"/>
            <a:ext cx="220146" cy="203480"/>
            <a:chOff x="10263188" y="252188663"/>
            <a:chExt cx="214312" cy="214312"/>
          </a:xfrm>
        </xdr:grpSpPr>
        <xdr:sp macro="" textlink="">
          <xdr:nvSpPr>
            <xdr:cNvPr id="3430" name="Oval 3429">
              <a:extLst>
                <a:ext uri="{FF2B5EF4-FFF2-40B4-BE49-F238E27FC236}">
                  <a16:creationId xmlns:a16="http://schemas.microsoft.com/office/drawing/2014/main" id="{023C9E5D-7299-E16E-6FB8-8A9556D50C9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31" name="Straight Connector 3430">
              <a:extLst>
                <a:ext uri="{FF2B5EF4-FFF2-40B4-BE49-F238E27FC236}">
                  <a16:creationId xmlns:a16="http://schemas.microsoft.com/office/drawing/2014/main" id="{4FE09572-D090-C7AC-ADF7-A0B30D2CBEE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32" name="Straight Connector 3431">
              <a:extLst>
                <a:ext uri="{FF2B5EF4-FFF2-40B4-BE49-F238E27FC236}">
                  <a16:creationId xmlns:a16="http://schemas.microsoft.com/office/drawing/2014/main" id="{6E7EAB97-77FE-185F-C30F-04039D91012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33" name="Group 3432">
            <a:extLst>
              <a:ext uri="{FF2B5EF4-FFF2-40B4-BE49-F238E27FC236}">
                <a16:creationId xmlns:a16="http://schemas.microsoft.com/office/drawing/2014/main" id="{1BFC5F0A-A844-4E96-83C6-CA37BFAB5686}"/>
              </a:ext>
            </a:extLst>
          </xdr:cNvPr>
          <xdr:cNvGrpSpPr/>
        </xdr:nvGrpSpPr>
        <xdr:grpSpPr>
          <a:xfrm>
            <a:off x="7901303" y="166550045"/>
            <a:ext cx="226435" cy="209902"/>
            <a:chOff x="10263188" y="252188663"/>
            <a:chExt cx="214312" cy="214312"/>
          </a:xfrm>
        </xdr:grpSpPr>
        <xdr:sp macro="" textlink="">
          <xdr:nvSpPr>
            <xdr:cNvPr id="3434" name="Oval 3433">
              <a:extLst>
                <a:ext uri="{FF2B5EF4-FFF2-40B4-BE49-F238E27FC236}">
                  <a16:creationId xmlns:a16="http://schemas.microsoft.com/office/drawing/2014/main" id="{BFF2001E-0A1F-BE66-5A12-5D8C6E41702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35" name="Straight Connector 3434">
              <a:extLst>
                <a:ext uri="{FF2B5EF4-FFF2-40B4-BE49-F238E27FC236}">
                  <a16:creationId xmlns:a16="http://schemas.microsoft.com/office/drawing/2014/main" id="{2396E855-C169-CC5D-C0CD-FFFCF9C5456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36" name="Straight Connector 3435">
              <a:extLst>
                <a:ext uri="{FF2B5EF4-FFF2-40B4-BE49-F238E27FC236}">
                  <a16:creationId xmlns:a16="http://schemas.microsoft.com/office/drawing/2014/main" id="{5C25755B-C3AA-87B8-C5D6-7E382511060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37" name="Group 3436">
            <a:extLst>
              <a:ext uri="{FF2B5EF4-FFF2-40B4-BE49-F238E27FC236}">
                <a16:creationId xmlns:a16="http://schemas.microsoft.com/office/drawing/2014/main" id="{B3166F61-A843-4848-BF70-C3AE6858D7F8}"/>
              </a:ext>
            </a:extLst>
          </xdr:cNvPr>
          <xdr:cNvGrpSpPr/>
        </xdr:nvGrpSpPr>
        <xdr:grpSpPr>
          <a:xfrm>
            <a:off x="7552423" y="166507763"/>
            <a:ext cx="226435" cy="203480"/>
            <a:chOff x="10263188" y="252188663"/>
            <a:chExt cx="214312" cy="214312"/>
          </a:xfrm>
        </xdr:grpSpPr>
        <xdr:sp macro="" textlink="">
          <xdr:nvSpPr>
            <xdr:cNvPr id="3438" name="Oval 3437">
              <a:extLst>
                <a:ext uri="{FF2B5EF4-FFF2-40B4-BE49-F238E27FC236}">
                  <a16:creationId xmlns:a16="http://schemas.microsoft.com/office/drawing/2014/main" id="{C20BD413-0728-D16E-373D-D03F2AF68BF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39" name="Straight Connector 3438">
              <a:extLst>
                <a:ext uri="{FF2B5EF4-FFF2-40B4-BE49-F238E27FC236}">
                  <a16:creationId xmlns:a16="http://schemas.microsoft.com/office/drawing/2014/main" id="{518F2E34-BB10-7943-75EC-98CED9FF6F8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40" name="Straight Connector 3439">
              <a:extLst>
                <a:ext uri="{FF2B5EF4-FFF2-40B4-BE49-F238E27FC236}">
                  <a16:creationId xmlns:a16="http://schemas.microsoft.com/office/drawing/2014/main" id="{6F3A1612-AFB7-3654-FB9D-72A8F030F7B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41" name="Group 3440">
            <a:extLst>
              <a:ext uri="{FF2B5EF4-FFF2-40B4-BE49-F238E27FC236}">
                <a16:creationId xmlns:a16="http://schemas.microsoft.com/office/drawing/2014/main" id="{85DB2C2E-3D76-4563-BC44-FACE3D5A0735}"/>
              </a:ext>
            </a:extLst>
          </xdr:cNvPr>
          <xdr:cNvGrpSpPr/>
        </xdr:nvGrpSpPr>
        <xdr:grpSpPr>
          <a:xfrm>
            <a:off x="4331482" y="166757924"/>
            <a:ext cx="220146" cy="203480"/>
            <a:chOff x="10263188" y="252188663"/>
            <a:chExt cx="214312" cy="214312"/>
          </a:xfrm>
        </xdr:grpSpPr>
        <xdr:sp macro="" textlink="">
          <xdr:nvSpPr>
            <xdr:cNvPr id="3442" name="Oval 3441">
              <a:extLst>
                <a:ext uri="{FF2B5EF4-FFF2-40B4-BE49-F238E27FC236}">
                  <a16:creationId xmlns:a16="http://schemas.microsoft.com/office/drawing/2014/main" id="{94FA832F-E19C-54F7-0061-ADC71BB8883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43" name="Straight Connector 3442">
              <a:extLst>
                <a:ext uri="{FF2B5EF4-FFF2-40B4-BE49-F238E27FC236}">
                  <a16:creationId xmlns:a16="http://schemas.microsoft.com/office/drawing/2014/main" id="{F4E0222B-AF14-47B1-1B3B-024A4D6FE53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44" name="Straight Connector 3443">
              <a:extLst>
                <a:ext uri="{FF2B5EF4-FFF2-40B4-BE49-F238E27FC236}">
                  <a16:creationId xmlns:a16="http://schemas.microsoft.com/office/drawing/2014/main" id="{629AC993-8822-93C6-349D-EF552027109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45" name="Group 3444">
            <a:extLst>
              <a:ext uri="{FF2B5EF4-FFF2-40B4-BE49-F238E27FC236}">
                <a16:creationId xmlns:a16="http://schemas.microsoft.com/office/drawing/2014/main" id="{F5F0D7C0-FBAB-449D-86B4-D9DCD25AF3F4}"/>
              </a:ext>
            </a:extLst>
          </xdr:cNvPr>
          <xdr:cNvGrpSpPr/>
        </xdr:nvGrpSpPr>
        <xdr:grpSpPr>
          <a:xfrm>
            <a:off x="4294115" y="165250535"/>
            <a:ext cx="220146" cy="203480"/>
            <a:chOff x="10263188" y="252188663"/>
            <a:chExt cx="214312" cy="214312"/>
          </a:xfrm>
        </xdr:grpSpPr>
        <xdr:sp macro="" textlink="">
          <xdr:nvSpPr>
            <xdr:cNvPr id="3446" name="Oval 3445">
              <a:extLst>
                <a:ext uri="{FF2B5EF4-FFF2-40B4-BE49-F238E27FC236}">
                  <a16:creationId xmlns:a16="http://schemas.microsoft.com/office/drawing/2014/main" id="{552FF207-9FB8-5E68-D8E5-7EACD30CEBD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47" name="Straight Connector 3446">
              <a:extLst>
                <a:ext uri="{FF2B5EF4-FFF2-40B4-BE49-F238E27FC236}">
                  <a16:creationId xmlns:a16="http://schemas.microsoft.com/office/drawing/2014/main" id="{5373587C-0DD4-7EFD-C0A1-ED18F3AB697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48" name="Straight Connector 3447">
              <a:extLst>
                <a:ext uri="{FF2B5EF4-FFF2-40B4-BE49-F238E27FC236}">
                  <a16:creationId xmlns:a16="http://schemas.microsoft.com/office/drawing/2014/main" id="{F2846A82-62D1-EF14-711E-529AE0C1E7D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49" name="Group 3448">
            <a:extLst>
              <a:ext uri="{FF2B5EF4-FFF2-40B4-BE49-F238E27FC236}">
                <a16:creationId xmlns:a16="http://schemas.microsoft.com/office/drawing/2014/main" id="{E34BC875-BC62-45D7-AF33-59702A385CF4}"/>
              </a:ext>
            </a:extLst>
          </xdr:cNvPr>
          <xdr:cNvGrpSpPr/>
        </xdr:nvGrpSpPr>
        <xdr:grpSpPr>
          <a:xfrm>
            <a:off x="3717797" y="164902965"/>
            <a:ext cx="220146" cy="209902"/>
            <a:chOff x="10263188" y="252188663"/>
            <a:chExt cx="214312" cy="214312"/>
          </a:xfrm>
        </xdr:grpSpPr>
        <xdr:sp macro="" textlink="">
          <xdr:nvSpPr>
            <xdr:cNvPr id="3450" name="Oval 3449">
              <a:extLst>
                <a:ext uri="{FF2B5EF4-FFF2-40B4-BE49-F238E27FC236}">
                  <a16:creationId xmlns:a16="http://schemas.microsoft.com/office/drawing/2014/main" id="{373CE3D3-8429-CCEF-1FDA-FB344DA56E2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51" name="Straight Connector 3450">
              <a:extLst>
                <a:ext uri="{FF2B5EF4-FFF2-40B4-BE49-F238E27FC236}">
                  <a16:creationId xmlns:a16="http://schemas.microsoft.com/office/drawing/2014/main" id="{49F09DD6-032E-9DA6-A63B-5018DC3FE46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52" name="Straight Connector 3451">
              <a:extLst>
                <a:ext uri="{FF2B5EF4-FFF2-40B4-BE49-F238E27FC236}">
                  <a16:creationId xmlns:a16="http://schemas.microsoft.com/office/drawing/2014/main" id="{E02C0CF2-3D17-C9BC-4B13-BBE1F58BEEF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53" name="Group 3452">
            <a:extLst>
              <a:ext uri="{FF2B5EF4-FFF2-40B4-BE49-F238E27FC236}">
                <a16:creationId xmlns:a16="http://schemas.microsoft.com/office/drawing/2014/main" id="{8DFB411A-6F39-4DCF-AFE1-387B7A7428ED}"/>
              </a:ext>
            </a:extLst>
          </xdr:cNvPr>
          <xdr:cNvGrpSpPr/>
        </xdr:nvGrpSpPr>
        <xdr:grpSpPr>
          <a:xfrm>
            <a:off x="3845529" y="163424799"/>
            <a:ext cx="220146" cy="203480"/>
            <a:chOff x="10263188" y="252188663"/>
            <a:chExt cx="214312" cy="214312"/>
          </a:xfrm>
        </xdr:grpSpPr>
        <xdr:sp macro="" textlink="">
          <xdr:nvSpPr>
            <xdr:cNvPr id="3454" name="Oval 3453">
              <a:extLst>
                <a:ext uri="{FF2B5EF4-FFF2-40B4-BE49-F238E27FC236}">
                  <a16:creationId xmlns:a16="http://schemas.microsoft.com/office/drawing/2014/main" id="{151A8DA7-A13C-ECC1-1A3A-48F2280C99D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55" name="Straight Connector 3454">
              <a:extLst>
                <a:ext uri="{FF2B5EF4-FFF2-40B4-BE49-F238E27FC236}">
                  <a16:creationId xmlns:a16="http://schemas.microsoft.com/office/drawing/2014/main" id="{764AAA68-782C-614C-6A1B-8F55371805A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56" name="Straight Connector 3455">
              <a:extLst>
                <a:ext uri="{FF2B5EF4-FFF2-40B4-BE49-F238E27FC236}">
                  <a16:creationId xmlns:a16="http://schemas.microsoft.com/office/drawing/2014/main" id="{3B459DC3-B5AB-3989-9644-E2DA6EDA076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57" name="Group 3456">
            <a:extLst>
              <a:ext uri="{FF2B5EF4-FFF2-40B4-BE49-F238E27FC236}">
                <a16:creationId xmlns:a16="http://schemas.microsoft.com/office/drawing/2014/main" id="{1B11B6FE-5170-47D7-89C9-B6532D9B6A82}"/>
              </a:ext>
            </a:extLst>
          </xdr:cNvPr>
          <xdr:cNvGrpSpPr/>
        </xdr:nvGrpSpPr>
        <xdr:grpSpPr>
          <a:xfrm>
            <a:off x="7515056" y="165127078"/>
            <a:ext cx="220146" cy="206727"/>
            <a:chOff x="10263188" y="252188663"/>
            <a:chExt cx="214312" cy="214312"/>
          </a:xfrm>
        </xdr:grpSpPr>
        <xdr:sp macro="" textlink="">
          <xdr:nvSpPr>
            <xdr:cNvPr id="3458" name="Oval 3457">
              <a:extLst>
                <a:ext uri="{FF2B5EF4-FFF2-40B4-BE49-F238E27FC236}">
                  <a16:creationId xmlns:a16="http://schemas.microsoft.com/office/drawing/2014/main" id="{4D00A193-B85F-371A-43E0-173964F0524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59" name="Straight Connector 3458">
              <a:extLst>
                <a:ext uri="{FF2B5EF4-FFF2-40B4-BE49-F238E27FC236}">
                  <a16:creationId xmlns:a16="http://schemas.microsoft.com/office/drawing/2014/main" id="{F64F6A76-45CC-45F7-53BB-01F4EBBBA75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60" name="Straight Connector 3459">
              <a:extLst>
                <a:ext uri="{FF2B5EF4-FFF2-40B4-BE49-F238E27FC236}">
                  <a16:creationId xmlns:a16="http://schemas.microsoft.com/office/drawing/2014/main" id="{4D717AF8-99BF-49A9-8C3C-AFBBEA81070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61" name="Group 3460">
            <a:extLst>
              <a:ext uri="{FF2B5EF4-FFF2-40B4-BE49-F238E27FC236}">
                <a16:creationId xmlns:a16="http://schemas.microsoft.com/office/drawing/2014/main" id="{7BC6B4A3-1291-4596-A46A-04BAEE13EF2B}"/>
              </a:ext>
            </a:extLst>
          </xdr:cNvPr>
          <xdr:cNvGrpSpPr/>
        </xdr:nvGrpSpPr>
        <xdr:grpSpPr>
          <a:xfrm>
            <a:off x="6194271" y="165081620"/>
            <a:ext cx="220146" cy="203480"/>
            <a:chOff x="10263188" y="252188663"/>
            <a:chExt cx="214312" cy="214312"/>
          </a:xfrm>
        </xdr:grpSpPr>
        <xdr:sp macro="" textlink="">
          <xdr:nvSpPr>
            <xdr:cNvPr id="3462" name="Oval 3461">
              <a:extLst>
                <a:ext uri="{FF2B5EF4-FFF2-40B4-BE49-F238E27FC236}">
                  <a16:creationId xmlns:a16="http://schemas.microsoft.com/office/drawing/2014/main" id="{767296D3-B5B0-CFFF-52F1-352843CE468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63" name="Straight Connector 3462">
              <a:extLst>
                <a:ext uri="{FF2B5EF4-FFF2-40B4-BE49-F238E27FC236}">
                  <a16:creationId xmlns:a16="http://schemas.microsoft.com/office/drawing/2014/main" id="{EF85903E-6D3E-475E-AF9C-BA7B33145FB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64" name="Straight Connector 3463">
              <a:extLst>
                <a:ext uri="{FF2B5EF4-FFF2-40B4-BE49-F238E27FC236}">
                  <a16:creationId xmlns:a16="http://schemas.microsoft.com/office/drawing/2014/main" id="{F6A2FEAC-5975-8991-D049-4AE758B5E06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65" name="Group 3464">
            <a:extLst>
              <a:ext uri="{FF2B5EF4-FFF2-40B4-BE49-F238E27FC236}">
                <a16:creationId xmlns:a16="http://schemas.microsoft.com/office/drawing/2014/main" id="{4C6C37DF-8833-4882-A3D9-BCE8B530A1EA}"/>
              </a:ext>
            </a:extLst>
          </xdr:cNvPr>
          <xdr:cNvGrpSpPr/>
        </xdr:nvGrpSpPr>
        <xdr:grpSpPr>
          <a:xfrm>
            <a:off x="2322278" y="164987386"/>
            <a:ext cx="220146" cy="206727"/>
            <a:chOff x="10263188" y="252188663"/>
            <a:chExt cx="214312" cy="214312"/>
          </a:xfrm>
        </xdr:grpSpPr>
        <xdr:sp macro="" textlink="">
          <xdr:nvSpPr>
            <xdr:cNvPr id="3466" name="Oval 3465">
              <a:extLst>
                <a:ext uri="{FF2B5EF4-FFF2-40B4-BE49-F238E27FC236}">
                  <a16:creationId xmlns:a16="http://schemas.microsoft.com/office/drawing/2014/main" id="{BC6215AF-CC63-DE90-764F-D238D5D5744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67" name="Straight Connector 3466">
              <a:extLst>
                <a:ext uri="{FF2B5EF4-FFF2-40B4-BE49-F238E27FC236}">
                  <a16:creationId xmlns:a16="http://schemas.microsoft.com/office/drawing/2014/main" id="{C544263C-A78B-AE60-8FA9-9A320D56DF9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68" name="Straight Connector 3467">
              <a:extLst>
                <a:ext uri="{FF2B5EF4-FFF2-40B4-BE49-F238E27FC236}">
                  <a16:creationId xmlns:a16="http://schemas.microsoft.com/office/drawing/2014/main" id="{750C5BB4-EE79-6A70-8797-00102F8D292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69" name="Group 3468">
            <a:extLst>
              <a:ext uri="{FF2B5EF4-FFF2-40B4-BE49-F238E27FC236}">
                <a16:creationId xmlns:a16="http://schemas.microsoft.com/office/drawing/2014/main" id="{4D382278-FFFE-4A78-848C-1069EF3A050B}"/>
              </a:ext>
            </a:extLst>
          </xdr:cNvPr>
          <xdr:cNvGrpSpPr/>
        </xdr:nvGrpSpPr>
        <xdr:grpSpPr>
          <a:xfrm>
            <a:off x="1920401" y="165081620"/>
            <a:ext cx="220146" cy="203480"/>
            <a:chOff x="10263188" y="252188663"/>
            <a:chExt cx="214312" cy="214312"/>
          </a:xfrm>
        </xdr:grpSpPr>
        <xdr:sp macro="" textlink="">
          <xdr:nvSpPr>
            <xdr:cNvPr id="3470" name="Oval 3469">
              <a:extLst>
                <a:ext uri="{FF2B5EF4-FFF2-40B4-BE49-F238E27FC236}">
                  <a16:creationId xmlns:a16="http://schemas.microsoft.com/office/drawing/2014/main" id="{36FF4012-07F2-4E93-CB94-8855812C6CB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71" name="Straight Connector 3470">
              <a:extLst>
                <a:ext uri="{FF2B5EF4-FFF2-40B4-BE49-F238E27FC236}">
                  <a16:creationId xmlns:a16="http://schemas.microsoft.com/office/drawing/2014/main" id="{4CEF4775-47E5-06AC-4B6D-BD8EF938C27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72" name="Straight Connector 3471">
              <a:extLst>
                <a:ext uri="{FF2B5EF4-FFF2-40B4-BE49-F238E27FC236}">
                  <a16:creationId xmlns:a16="http://schemas.microsoft.com/office/drawing/2014/main" id="{E10CEE37-60D8-A922-DD24-5B79BC2E494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73" name="Group 3472">
            <a:extLst>
              <a:ext uri="{FF2B5EF4-FFF2-40B4-BE49-F238E27FC236}">
                <a16:creationId xmlns:a16="http://schemas.microsoft.com/office/drawing/2014/main" id="{EF0F50FD-27CB-4016-8DE0-ED4153867526}"/>
              </a:ext>
            </a:extLst>
          </xdr:cNvPr>
          <xdr:cNvGrpSpPr/>
        </xdr:nvGrpSpPr>
        <xdr:grpSpPr>
          <a:xfrm>
            <a:off x="6094564" y="163545009"/>
            <a:ext cx="226435" cy="203480"/>
            <a:chOff x="10263188" y="252188663"/>
            <a:chExt cx="214312" cy="214312"/>
          </a:xfrm>
        </xdr:grpSpPr>
        <xdr:sp macro="" textlink="">
          <xdr:nvSpPr>
            <xdr:cNvPr id="3474" name="Oval 3473">
              <a:extLst>
                <a:ext uri="{FF2B5EF4-FFF2-40B4-BE49-F238E27FC236}">
                  <a16:creationId xmlns:a16="http://schemas.microsoft.com/office/drawing/2014/main" id="{69FF4C9E-5DD3-E1C5-D523-34FD0C73D19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75" name="Straight Connector 3474">
              <a:extLst>
                <a:ext uri="{FF2B5EF4-FFF2-40B4-BE49-F238E27FC236}">
                  <a16:creationId xmlns:a16="http://schemas.microsoft.com/office/drawing/2014/main" id="{283C3D85-F6AF-1554-AF5B-E19477C5048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76" name="Straight Connector 3475">
              <a:extLst>
                <a:ext uri="{FF2B5EF4-FFF2-40B4-BE49-F238E27FC236}">
                  <a16:creationId xmlns:a16="http://schemas.microsoft.com/office/drawing/2014/main" id="{209C1C0D-7672-61CB-19BE-CCFB6A3211B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77" name="Group 3476">
            <a:extLst>
              <a:ext uri="{FF2B5EF4-FFF2-40B4-BE49-F238E27FC236}">
                <a16:creationId xmlns:a16="http://schemas.microsoft.com/office/drawing/2014/main" id="{C873C38D-E341-433B-A244-B0D5099BCAB4}"/>
              </a:ext>
            </a:extLst>
          </xdr:cNvPr>
          <xdr:cNvGrpSpPr/>
        </xdr:nvGrpSpPr>
        <xdr:grpSpPr>
          <a:xfrm>
            <a:off x="5359438" y="163574232"/>
            <a:ext cx="220146" cy="203480"/>
            <a:chOff x="10263188" y="252188663"/>
            <a:chExt cx="214312" cy="214312"/>
          </a:xfrm>
        </xdr:grpSpPr>
        <xdr:sp macro="" textlink="">
          <xdr:nvSpPr>
            <xdr:cNvPr id="3478" name="Oval 3477">
              <a:extLst>
                <a:ext uri="{FF2B5EF4-FFF2-40B4-BE49-F238E27FC236}">
                  <a16:creationId xmlns:a16="http://schemas.microsoft.com/office/drawing/2014/main" id="{9A67B339-B229-CDBF-301B-6C07F9AAB6C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79" name="Straight Connector 3478">
              <a:extLst>
                <a:ext uri="{FF2B5EF4-FFF2-40B4-BE49-F238E27FC236}">
                  <a16:creationId xmlns:a16="http://schemas.microsoft.com/office/drawing/2014/main" id="{F5ECD145-160B-643D-CF61-5F867F8DC656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80" name="Straight Connector 3479">
              <a:extLst>
                <a:ext uri="{FF2B5EF4-FFF2-40B4-BE49-F238E27FC236}">
                  <a16:creationId xmlns:a16="http://schemas.microsoft.com/office/drawing/2014/main" id="{248A943D-8246-E8CF-2E5A-5025DC2ED76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81" name="Group 3480">
            <a:extLst>
              <a:ext uri="{FF2B5EF4-FFF2-40B4-BE49-F238E27FC236}">
                <a16:creationId xmlns:a16="http://schemas.microsoft.com/office/drawing/2014/main" id="{97D1CB7C-1F32-48A2-95A9-1DBD4AFBBA43}"/>
              </a:ext>
            </a:extLst>
          </xdr:cNvPr>
          <xdr:cNvGrpSpPr/>
        </xdr:nvGrpSpPr>
        <xdr:grpSpPr>
          <a:xfrm>
            <a:off x="2368987" y="162177312"/>
            <a:ext cx="220146" cy="203480"/>
            <a:chOff x="10263188" y="252188663"/>
            <a:chExt cx="214312" cy="214312"/>
          </a:xfrm>
        </xdr:grpSpPr>
        <xdr:sp macro="" textlink="">
          <xdr:nvSpPr>
            <xdr:cNvPr id="3482" name="Oval 3481">
              <a:extLst>
                <a:ext uri="{FF2B5EF4-FFF2-40B4-BE49-F238E27FC236}">
                  <a16:creationId xmlns:a16="http://schemas.microsoft.com/office/drawing/2014/main" id="{296DA148-DD1E-3A1C-617F-15346C6C9B6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83" name="Straight Connector 3482">
              <a:extLst>
                <a:ext uri="{FF2B5EF4-FFF2-40B4-BE49-F238E27FC236}">
                  <a16:creationId xmlns:a16="http://schemas.microsoft.com/office/drawing/2014/main" id="{8D335182-21AB-2FB1-1546-CB1B5FFA290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84" name="Straight Connector 3483">
              <a:extLst>
                <a:ext uri="{FF2B5EF4-FFF2-40B4-BE49-F238E27FC236}">
                  <a16:creationId xmlns:a16="http://schemas.microsoft.com/office/drawing/2014/main" id="{E7D94B9A-3B64-ADAA-17DD-4D4C555C02D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85" name="Group 3484">
            <a:extLst>
              <a:ext uri="{FF2B5EF4-FFF2-40B4-BE49-F238E27FC236}">
                <a16:creationId xmlns:a16="http://schemas.microsoft.com/office/drawing/2014/main" id="{BC0677A5-C7A8-4022-B2E8-5E21198FA406}"/>
              </a:ext>
            </a:extLst>
          </xdr:cNvPr>
          <xdr:cNvGrpSpPr/>
        </xdr:nvGrpSpPr>
        <xdr:grpSpPr>
          <a:xfrm>
            <a:off x="5312729" y="162157831"/>
            <a:ext cx="220146" cy="203480"/>
            <a:chOff x="10263188" y="252188663"/>
            <a:chExt cx="214312" cy="214312"/>
          </a:xfrm>
        </xdr:grpSpPr>
        <xdr:sp macro="" textlink="">
          <xdr:nvSpPr>
            <xdr:cNvPr id="3486" name="Oval 3485">
              <a:extLst>
                <a:ext uri="{FF2B5EF4-FFF2-40B4-BE49-F238E27FC236}">
                  <a16:creationId xmlns:a16="http://schemas.microsoft.com/office/drawing/2014/main" id="{45FB20AB-FCA0-A47D-0EFF-AB6D8D72249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87" name="Straight Connector 3486">
              <a:extLst>
                <a:ext uri="{FF2B5EF4-FFF2-40B4-BE49-F238E27FC236}">
                  <a16:creationId xmlns:a16="http://schemas.microsoft.com/office/drawing/2014/main" id="{4B863B3C-E279-C3C2-0E00-D4387C00191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88" name="Straight Connector 3487">
              <a:extLst>
                <a:ext uri="{FF2B5EF4-FFF2-40B4-BE49-F238E27FC236}">
                  <a16:creationId xmlns:a16="http://schemas.microsoft.com/office/drawing/2014/main" id="{E2015C76-C185-C505-BCED-9133F179052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89" name="Group 3488">
            <a:extLst>
              <a:ext uri="{FF2B5EF4-FFF2-40B4-BE49-F238E27FC236}">
                <a16:creationId xmlns:a16="http://schemas.microsoft.com/office/drawing/2014/main" id="{F5C79CAD-C0BB-4E52-9805-E7CE0268A597}"/>
              </a:ext>
            </a:extLst>
          </xdr:cNvPr>
          <xdr:cNvGrpSpPr/>
        </xdr:nvGrpSpPr>
        <xdr:grpSpPr>
          <a:xfrm>
            <a:off x="3590066" y="168463450"/>
            <a:ext cx="226435" cy="203480"/>
            <a:chOff x="10263188" y="252188663"/>
            <a:chExt cx="214312" cy="214312"/>
          </a:xfrm>
        </xdr:grpSpPr>
        <xdr:sp macro="" textlink="">
          <xdr:nvSpPr>
            <xdr:cNvPr id="3490" name="Oval 3489">
              <a:extLst>
                <a:ext uri="{FF2B5EF4-FFF2-40B4-BE49-F238E27FC236}">
                  <a16:creationId xmlns:a16="http://schemas.microsoft.com/office/drawing/2014/main" id="{EDFCDC10-23FA-7EC3-305D-3F9D1F0A5ED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91" name="Straight Connector 3490">
              <a:extLst>
                <a:ext uri="{FF2B5EF4-FFF2-40B4-BE49-F238E27FC236}">
                  <a16:creationId xmlns:a16="http://schemas.microsoft.com/office/drawing/2014/main" id="{3022089A-7662-4F25-62C9-A3EAB0FBE8A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92" name="Straight Connector 3491">
              <a:extLst>
                <a:ext uri="{FF2B5EF4-FFF2-40B4-BE49-F238E27FC236}">
                  <a16:creationId xmlns:a16="http://schemas.microsoft.com/office/drawing/2014/main" id="{66252530-E348-634E-2D4B-4C6DC46CC12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93" name="Group 3492">
            <a:extLst>
              <a:ext uri="{FF2B5EF4-FFF2-40B4-BE49-F238E27FC236}">
                <a16:creationId xmlns:a16="http://schemas.microsoft.com/office/drawing/2014/main" id="{32FB5A1A-388F-4151-BB0B-BB05046F49B2}"/>
              </a:ext>
            </a:extLst>
          </xdr:cNvPr>
          <xdr:cNvGrpSpPr/>
        </xdr:nvGrpSpPr>
        <xdr:grpSpPr>
          <a:xfrm>
            <a:off x="3104113" y="168356300"/>
            <a:ext cx="226435" cy="209902"/>
            <a:chOff x="10263188" y="252188663"/>
            <a:chExt cx="214312" cy="214312"/>
          </a:xfrm>
        </xdr:grpSpPr>
        <xdr:sp macro="" textlink="">
          <xdr:nvSpPr>
            <xdr:cNvPr id="3494" name="Oval 3493">
              <a:extLst>
                <a:ext uri="{FF2B5EF4-FFF2-40B4-BE49-F238E27FC236}">
                  <a16:creationId xmlns:a16="http://schemas.microsoft.com/office/drawing/2014/main" id="{E56D2D17-C590-B483-4073-2FC4E301670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95" name="Straight Connector 3494">
              <a:extLst>
                <a:ext uri="{FF2B5EF4-FFF2-40B4-BE49-F238E27FC236}">
                  <a16:creationId xmlns:a16="http://schemas.microsoft.com/office/drawing/2014/main" id="{0C6DAC9C-EE88-8C4F-C49D-C4A69FD3DC1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96" name="Straight Connector 3495">
              <a:extLst>
                <a:ext uri="{FF2B5EF4-FFF2-40B4-BE49-F238E27FC236}">
                  <a16:creationId xmlns:a16="http://schemas.microsoft.com/office/drawing/2014/main" id="{DEF5AB49-D014-D1EE-EDF5-05659A3FDAB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497" name="Group 3496">
            <a:extLst>
              <a:ext uri="{FF2B5EF4-FFF2-40B4-BE49-F238E27FC236}">
                <a16:creationId xmlns:a16="http://schemas.microsoft.com/office/drawing/2014/main" id="{39F66CD3-747D-4A0B-8F37-E4705CB4BF8E}"/>
              </a:ext>
            </a:extLst>
          </xdr:cNvPr>
          <xdr:cNvGrpSpPr/>
        </xdr:nvGrpSpPr>
        <xdr:grpSpPr>
          <a:xfrm>
            <a:off x="1836325" y="166498022"/>
            <a:ext cx="220146" cy="203480"/>
            <a:chOff x="10263188" y="252188663"/>
            <a:chExt cx="214312" cy="214312"/>
          </a:xfrm>
        </xdr:grpSpPr>
        <xdr:sp macro="" textlink="">
          <xdr:nvSpPr>
            <xdr:cNvPr id="3498" name="Oval 3497">
              <a:extLst>
                <a:ext uri="{FF2B5EF4-FFF2-40B4-BE49-F238E27FC236}">
                  <a16:creationId xmlns:a16="http://schemas.microsoft.com/office/drawing/2014/main" id="{3AE7E062-C11D-E24F-8E69-C7471712204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499" name="Straight Connector 3498">
              <a:extLst>
                <a:ext uri="{FF2B5EF4-FFF2-40B4-BE49-F238E27FC236}">
                  <a16:creationId xmlns:a16="http://schemas.microsoft.com/office/drawing/2014/main" id="{8F4C555E-AFC4-5456-FA29-DED3887B8CA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00" name="Straight Connector 3499">
              <a:extLst>
                <a:ext uri="{FF2B5EF4-FFF2-40B4-BE49-F238E27FC236}">
                  <a16:creationId xmlns:a16="http://schemas.microsoft.com/office/drawing/2014/main" id="{864A6EF6-015D-224D-3881-34850A26863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01" name="Group 3500">
            <a:extLst>
              <a:ext uri="{FF2B5EF4-FFF2-40B4-BE49-F238E27FC236}">
                <a16:creationId xmlns:a16="http://schemas.microsoft.com/office/drawing/2014/main" id="{93E64D2B-924B-44AF-B1A0-FA9E289B88CD}"/>
              </a:ext>
            </a:extLst>
          </xdr:cNvPr>
          <xdr:cNvGrpSpPr/>
        </xdr:nvGrpSpPr>
        <xdr:grpSpPr>
          <a:xfrm>
            <a:off x="1057543" y="166523997"/>
            <a:ext cx="220146" cy="206727"/>
            <a:chOff x="10263188" y="252188663"/>
            <a:chExt cx="214312" cy="214312"/>
          </a:xfrm>
        </xdr:grpSpPr>
        <xdr:sp macro="" textlink="">
          <xdr:nvSpPr>
            <xdr:cNvPr id="3502" name="Oval 3501">
              <a:extLst>
                <a:ext uri="{FF2B5EF4-FFF2-40B4-BE49-F238E27FC236}">
                  <a16:creationId xmlns:a16="http://schemas.microsoft.com/office/drawing/2014/main" id="{BCC0CD65-AC28-7588-2178-087FA4289D3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03" name="Straight Connector 3502">
              <a:extLst>
                <a:ext uri="{FF2B5EF4-FFF2-40B4-BE49-F238E27FC236}">
                  <a16:creationId xmlns:a16="http://schemas.microsoft.com/office/drawing/2014/main" id="{AA931A4C-3CDD-5166-CBE0-43D999C4EEC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04" name="Straight Connector 3503">
              <a:extLst>
                <a:ext uri="{FF2B5EF4-FFF2-40B4-BE49-F238E27FC236}">
                  <a16:creationId xmlns:a16="http://schemas.microsoft.com/office/drawing/2014/main" id="{4CDA8F6C-9A84-C138-0B56-2B051D4195A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05" name="Group 3504">
            <a:extLst>
              <a:ext uri="{FF2B5EF4-FFF2-40B4-BE49-F238E27FC236}">
                <a16:creationId xmlns:a16="http://schemas.microsoft.com/office/drawing/2014/main" id="{DF30F58E-783F-497E-8248-BAB6927AC668}"/>
              </a:ext>
            </a:extLst>
          </xdr:cNvPr>
          <xdr:cNvGrpSpPr/>
        </xdr:nvGrpSpPr>
        <xdr:grpSpPr>
          <a:xfrm>
            <a:off x="1241324" y="169038452"/>
            <a:ext cx="220146" cy="206727"/>
            <a:chOff x="10263188" y="252188663"/>
            <a:chExt cx="214312" cy="214312"/>
          </a:xfrm>
        </xdr:grpSpPr>
        <xdr:sp macro="" textlink="">
          <xdr:nvSpPr>
            <xdr:cNvPr id="3506" name="Oval 3505">
              <a:extLst>
                <a:ext uri="{FF2B5EF4-FFF2-40B4-BE49-F238E27FC236}">
                  <a16:creationId xmlns:a16="http://schemas.microsoft.com/office/drawing/2014/main" id="{1B8229A2-EECB-3056-208E-455000CCEF8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07" name="Straight Connector 3506">
              <a:extLst>
                <a:ext uri="{FF2B5EF4-FFF2-40B4-BE49-F238E27FC236}">
                  <a16:creationId xmlns:a16="http://schemas.microsoft.com/office/drawing/2014/main" id="{53E90917-B71E-5176-1FF3-F65E61B9011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08" name="Straight Connector 3507">
              <a:extLst>
                <a:ext uri="{FF2B5EF4-FFF2-40B4-BE49-F238E27FC236}">
                  <a16:creationId xmlns:a16="http://schemas.microsoft.com/office/drawing/2014/main" id="{E278757A-EA3A-FFC9-8FC4-BFD83BA3739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09" name="Group 3508">
            <a:extLst>
              <a:ext uri="{FF2B5EF4-FFF2-40B4-BE49-F238E27FC236}">
                <a16:creationId xmlns:a16="http://schemas.microsoft.com/office/drawing/2014/main" id="{2C68229B-399D-48CA-AE31-BEB0D9A7452D}"/>
              </a:ext>
            </a:extLst>
          </xdr:cNvPr>
          <xdr:cNvGrpSpPr/>
        </xdr:nvGrpSpPr>
        <xdr:grpSpPr>
          <a:xfrm>
            <a:off x="967178" y="168915067"/>
            <a:ext cx="226435" cy="209902"/>
            <a:chOff x="10263188" y="252188663"/>
            <a:chExt cx="214312" cy="214312"/>
          </a:xfrm>
        </xdr:grpSpPr>
        <xdr:sp macro="" textlink="">
          <xdr:nvSpPr>
            <xdr:cNvPr id="3510" name="Oval 3509">
              <a:extLst>
                <a:ext uri="{FF2B5EF4-FFF2-40B4-BE49-F238E27FC236}">
                  <a16:creationId xmlns:a16="http://schemas.microsoft.com/office/drawing/2014/main" id="{5653EB0B-4792-40E2-A9ED-E451F7D57D5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11" name="Straight Connector 3510">
              <a:extLst>
                <a:ext uri="{FF2B5EF4-FFF2-40B4-BE49-F238E27FC236}">
                  <a16:creationId xmlns:a16="http://schemas.microsoft.com/office/drawing/2014/main" id="{24686590-E3FE-6002-3C63-03F8AD1F02F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12" name="Straight Connector 3511">
              <a:extLst>
                <a:ext uri="{FF2B5EF4-FFF2-40B4-BE49-F238E27FC236}">
                  <a16:creationId xmlns:a16="http://schemas.microsoft.com/office/drawing/2014/main" id="{340C5DF9-2E16-5764-0490-90ED13C3EE2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13" name="Group 3512">
            <a:extLst>
              <a:ext uri="{FF2B5EF4-FFF2-40B4-BE49-F238E27FC236}">
                <a16:creationId xmlns:a16="http://schemas.microsoft.com/office/drawing/2014/main" id="{61C6D2B1-22F9-4E47-8464-81A5061E1E66}"/>
              </a:ext>
            </a:extLst>
          </xdr:cNvPr>
          <xdr:cNvGrpSpPr/>
        </xdr:nvGrpSpPr>
        <xdr:grpSpPr>
          <a:xfrm>
            <a:off x="1166591" y="170100789"/>
            <a:ext cx="220146" cy="203480"/>
            <a:chOff x="10263188" y="252188663"/>
            <a:chExt cx="214312" cy="214312"/>
          </a:xfrm>
        </xdr:grpSpPr>
        <xdr:sp macro="" textlink="">
          <xdr:nvSpPr>
            <xdr:cNvPr id="3514" name="Oval 3513">
              <a:extLst>
                <a:ext uri="{FF2B5EF4-FFF2-40B4-BE49-F238E27FC236}">
                  <a16:creationId xmlns:a16="http://schemas.microsoft.com/office/drawing/2014/main" id="{67B698F9-C0C9-4D95-C89D-241A5319124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15" name="Straight Connector 3514">
              <a:extLst>
                <a:ext uri="{FF2B5EF4-FFF2-40B4-BE49-F238E27FC236}">
                  <a16:creationId xmlns:a16="http://schemas.microsoft.com/office/drawing/2014/main" id="{F9F22296-7794-7A50-ABC1-1F2975E71FA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16" name="Straight Connector 3515">
              <a:extLst>
                <a:ext uri="{FF2B5EF4-FFF2-40B4-BE49-F238E27FC236}">
                  <a16:creationId xmlns:a16="http://schemas.microsoft.com/office/drawing/2014/main" id="{2A7358C7-83A5-15A8-5673-3EBB8A030BE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17" name="Group 3516">
            <a:extLst>
              <a:ext uri="{FF2B5EF4-FFF2-40B4-BE49-F238E27FC236}">
                <a16:creationId xmlns:a16="http://schemas.microsoft.com/office/drawing/2014/main" id="{13128EAC-8A54-4B4E-A8EC-5E97438330FC}"/>
              </a:ext>
            </a:extLst>
          </xdr:cNvPr>
          <xdr:cNvGrpSpPr/>
        </xdr:nvGrpSpPr>
        <xdr:grpSpPr>
          <a:xfrm>
            <a:off x="5424830" y="170201517"/>
            <a:ext cx="226435" cy="209902"/>
            <a:chOff x="10263188" y="252188663"/>
            <a:chExt cx="214312" cy="214312"/>
          </a:xfrm>
        </xdr:grpSpPr>
        <xdr:sp macro="" textlink="">
          <xdr:nvSpPr>
            <xdr:cNvPr id="3518" name="Oval 3517">
              <a:extLst>
                <a:ext uri="{FF2B5EF4-FFF2-40B4-BE49-F238E27FC236}">
                  <a16:creationId xmlns:a16="http://schemas.microsoft.com/office/drawing/2014/main" id="{9B362BB7-30F0-DB04-28F1-70D4D587A7D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519" name="Straight Connector 3518">
              <a:extLst>
                <a:ext uri="{FF2B5EF4-FFF2-40B4-BE49-F238E27FC236}">
                  <a16:creationId xmlns:a16="http://schemas.microsoft.com/office/drawing/2014/main" id="{5F82905E-FB2F-5F08-D943-43AD6932A56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20" name="Straight Connector 3519">
              <a:extLst>
                <a:ext uri="{FF2B5EF4-FFF2-40B4-BE49-F238E27FC236}">
                  <a16:creationId xmlns:a16="http://schemas.microsoft.com/office/drawing/2014/main" id="{6AAEA202-F07A-4326-8280-1A76525D814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525" name="Straight Connector 3524">
            <a:extLst>
              <a:ext uri="{FF2B5EF4-FFF2-40B4-BE49-F238E27FC236}">
                <a16:creationId xmlns:a16="http://schemas.microsoft.com/office/drawing/2014/main" id="{37764566-6E78-A907-9D9D-D0492D1F8823}"/>
              </a:ext>
            </a:extLst>
          </xdr:cNvPr>
          <xdr:cNvCxnSpPr/>
        </xdr:nvCxnSpPr>
        <xdr:spPr>
          <a:xfrm>
            <a:off x="4024314" y="167249482"/>
            <a:ext cx="0" cy="327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27" name="Straight Connector 3526">
            <a:extLst>
              <a:ext uri="{FF2B5EF4-FFF2-40B4-BE49-F238E27FC236}">
                <a16:creationId xmlns:a16="http://schemas.microsoft.com/office/drawing/2014/main" id="{DF6555F3-1288-A31E-B0F3-CB519783F0E2}"/>
              </a:ext>
            </a:extLst>
          </xdr:cNvPr>
          <xdr:cNvCxnSpPr/>
        </xdr:nvCxnSpPr>
        <xdr:spPr>
          <a:xfrm>
            <a:off x="3940176" y="167505063"/>
            <a:ext cx="175418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29" name="Straight Connector 3528">
            <a:extLst>
              <a:ext uri="{FF2B5EF4-FFF2-40B4-BE49-F238E27FC236}">
                <a16:creationId xmlns:a16="http://schemas.microsoft.com/office/drawing/2014/main" id="{90EE61D9-14C8-4EF6-09CF-8EE3B0E8D604}"/>
              </a:ext>
            </a:extLst>
          </xdr:cNvPr>
          <xdr:cNvCxnSpPr/>
        </xdr:nvCxnSpPr>
        <xdr:spPr>
          <a:xfrm flipH="1">
            <a:off x="3981449" y="167465377"/>
            <a:ext cx="85724" cy="825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1" name="Straight Connector 3530">
            <a:extLst>
              <a:ext uri="{FF2B5EF4-FFF2-40B4-BE49-F238E27FC236}">
                <a16:creationId xmlns:a16="http://schemas.microsoft.com/office/drawing/2014/main" id="{52B63713-591C-42AA-8778-91DEB0880D16}"/>
              </a:ext>
            </a:extLst>
          </xdr:cNvPr>
          <xdr:cNvCxnSpPr/>
        </xdr:nvCxnSpPr>
        <xdr:spPr>
          <a:xfrm>
            <a:off x="5622926" y="167249488"/>
            <a:ext cx="0" cy="3270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2" name="Straight Connector 3531">
            <a:extLst>
              <a:ext uri="{FF2B5EF4-FFF2-40B4-BE49-F238E27FC236}">
                <a16:creationId xmlns:a16="http://schemas.microsoft.com/office/drawing/2014/main" id="{FDF9140B-ED8D-462B-B695-D6AA864BB19A}"/>
              </a:ext>
            </a:extLst>
          </xdr:cNvPr>
          <xdr:cNvCxnSpPr/>
        </xdr:nvCxnSpPr>
        <xdr:spPr>
          <a:xfrm flipH="1">
            <a:off x="5576886" y="167465383"/>
            <a:ext cx="88899" cy="825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4" name="Straight Connector 3533">
            <a:extLst>
              <a:ext uri="{FF2B5EF4-FFF2-40B4-BE49-F238E27FC236}">
                <a16:creationId xmlns:a16="http://schemas.microsoft.com/office/drawing/2014/main" id="{7AE71CEB-4F54-29C7-8772-72436FC7B88A}"/>
              </a:ext>
            </a:extLst>
          </xdr:cNvPr>
          <xdr:cNvCxnSpPr/>
        </xdr:nvCxnSpPr>
        <xdr:spPr>
          <a:xfrm>
            <a:off x="4411668" y="167041513"/>
            <a:ext cx="78739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7" name="Straight Connector 3536">
            <a:extLst>
              <a:ext uri="{FF2B5EF4-FFF2-40B4-BE49-F238E27FC236}">
                <a16:creationId xmlns:a16="http://schemas.microsoft.com/office/drawing/2014/main" id="{4CEAF663-4DA4-F16B-4F75-1D2706D7C396}"/>
              </a:ext>
            </a:extLst>
          </xdr:cNvPr>
          <xdr:cNvCxnSpPr/>
        </xdr:nvCxnSpPr>
        <xdr:spPr>
          <a:xfrm>
            <a:off x="5118100" y="166979600"/>
            <a:ext cx="0" cy="2794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8" name="Straight Connector 3537">
            <a:extLst>
              <a:ext uri="{FF2B5EF4-FFF2-40B4-BE49-F238E27FC236}">
                <a16:creationId xmlns:a16="http://schemas.microsoft.com/office/drawing/2014/main" id="{9A86FE4F-3DAB-429D-836D-B27589FDAC2D}"/>
              </a:ext>
            </a:extLst>
          </xdr:cNvPr>
          <xdr:cNvCxnSpPr/>
        </xdr:nvCxnSpPr>
        <xdr:spPr>
          <a:xfrm flipH="1">
            <a:off x="5072063" y="167128825"/>
            <a:ext cx="88899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9" name="Straight Connector 3538">
            <a:extLst>
              <a:ext uri="{FF2B5EF4-FFF2-40B4-BE49-F238E27FC236}">
                <a16:creationId xmlns:a16="http://schemas.microsoft.com/office/drawing/2014/main" id="{E0DECB01-7358-41A4-A236-74DCC2372F49}"/>
              </a:ext>
            </a:extLst>
          </xdr:cNvPr>
          <xdr:cNvCxnSpPr/>
        </xdr:nvCxnSpPr>
        <xdr:spPr>
          <a:xfrm flipH="1">
            <a:off x="5072063" y="166998650"/>
            <a:ext cx="88899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1" name="Straight Connector 3540">
            <a:extLst>
              <a:ext uri="{FF2B5EF4-FFF2-40B4-BE49-F238E27FC236}">
                <a16:creationId xmlns:a16="http://schemas.microsoft.com/office/drawing/2014/main" id="{B6077277-C820-DB59-46A1-91720CECE8E9}"/>
              </a:ext>
            </a:extLst>
          </xdr:cNvPr>
          <xdr:cNvCxnSpPr/>
        </xdr:nvCxnSpPr>
        <xdr:spPr>
          <a:xfrm>
            <a:off x="3208338" y="167166926"/>
            <a:ext cx="73182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4" name="Straight Connector 3543">
            <a:extLst>
              <a:ext uri="{FF2B5EF4-FFF2-40B4-BE49-F238E27FC236}">
                <a16:creationId xmlns:a16="http://schemas.microsoft.com/office/drawing/2014/main" id="{D54461A9-0F84-C31B-F58B-EFD5DE3F8AEE}"/>
              </a:ext>
            </a:extLst>
          </xdr:cNvPr>
          <xdr:cNvCxnSpPr/>
        </xdr:nvCxnSpPr>
        <xdr:spPr>
          <a:xfrm>
            <a:off x="3302000" y="167095488"/>
            <a:ext cx="0" cy="4238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6" name="Straight Connector 3545">
            <a:extLst>
              <a:ext uri="{FF2B5EF4-FFF2-40B4-BE49-F238E27FC236}">
                <a16:creationId xmlns:a16="http://schemas.microsoft.com/office/drawing/2014/main" id="{F3DA7D70-BF44-979D-9132-7EA8D807A31B}"/>
              </a:ext>
            </a:extLst>
          </xdr:cNvPr>
          <xdr:cNvCxnSpPr/>
        </xdr:nvCxnSpPr>
        <xdr:spPr>
          <a:xfrm>
            <a:off x="3208338" y="167441561"/>
            <a:ext cx="49053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9" name="Straight Connector 3548">
            <a:extLst>
              <a:ext uri="{FF2B5EF4-FFF2-40B4-BE49-F238E27FC236}">
                <a16:creationId xmlns:a16="http://schemas.microsoft.com/office/drawing/2014/main" id="{EC0F370A-830A-43E8-8E7E-43B9114B7507}"/>
              </a:ext>
            </a:extLst>
          </xdr:cNvPr>
          <xdr:cNvCxnSpPr/>
        </xdr:nvCxnSpPr>
        <xdr:spPr>
          <a:xfrm flipH="1">
            <a:off x="3255964" y="167124063"/>
            <a:ext cx="88899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0" name="Straight Connector 3549">
            <a:extLst>
              <a:ext uri="{FF2B5EF4-FFF2-40B4-BE49-F238E27FC236}">
                <a16:creationId xmlns:a16="http://schemas.microsoft.com/office/drawing/2014/main" id="{2E4545FB-6E9E-4F24-A9A7-1FB99B62F466}"/>
              </a:ext>
            </a:extLst>
          </xdr:cNvPr>
          <xdr:cNvCxnSpPr/>
        </xdr:nvCxnSpPr>
        <xdr:spPr>
          <a:xfrm flipH="1">
            <a:off x="3255962" y="167398699"/>
            <a:ext cx="88899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2" name="Straight Connector 3551">
            <a:extLst>
              <a:ext uri="{FF2B5EF4-FFF2-40B4-BE49-F238E27FC236}">
                <a16:creationId xmlns:a16="http://schemas.microsoft.com/office/drawing/2014/main" id="{6B9E7A9C-5EDE-53E9-31EA-E25369BB82C2}"/>
              </a:ext>
            </a:extLst>
          </xdr:cNvPr>
          <xdr:cNvCxnSpPr/>
        </xdr:nvCxnSpPr>
        <xdr:spPr>
          <a:xfrm>
            <a:off x="3784601" y="168400413"/>
            <a:ext cx="73977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5" name="Straight Connector 3554">
            <a:extLst>
              <a:ext uri="{FF2B5EF4-FFF2-40B4-BE49-F238E27FC236}">
                <a16:creationId xmlns:a16="http://schemas.microsoft.com/office/drawing/2014/main" id="{27305A22-111C-4DED-3819-738DDE56CD3F}"/>
              </a:ext>
            </a:extLst>
          </xdr:cNvPr>
          <xdr:cNvCxnSpPr/>
        </xdr:nvCxnSpPr>
        <xdr:spPr>
          <a:xfrm>
            <a:off x="3600454" y="168597263"/>
            <a:ext cx="92392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8" name="Straight Connector 3557">
            <a:extLst>
              <a:ext uri="{FF2B5EF4-FFF2-40B4-BE49-F238E27FC236}">
                <a16:creationId xmlns:a16="http://schemas.microsoft.com/office/drawing/2014/main" id="{D107A664-0160-F357-17F6-A5341073B6BA}"/>
              </a:ext>
            </a:extLst>
          </xdr:cNvPr>
          <xdr:cNvCxnSpPr/>
        </xdr:nvCxnSpPr>
        <xdr:spPr>
          <a:xfrm>
            <a:off x="4454524" y="168322624"/>
            <a:ext cx="0" cy="34766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0" name="Straight Connector 3559">
            <a:extLst>
              <a:ext uri="{FF2B5EF4-FFF2-40B4-BE49-F238E27FC236}">
                <a16:creationId xmlns:a16="http://schemas.microsoft.com/office/drawing/2014/main" id="{C93240CD-1C18-4AC5-8C15-10E413FAF396}"/>
              </a:ext>
            </a:extLst>
          </xdr:cNvPr>
          <xdr:cNvCxnSpPr/>
        </xdr:nvCxnSpPr>
        <xdr:spPr>
          <a:xfrm flipH="1">
            <a:off x="4406902" y="168362313"/>
            <a:ext cx="88899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1" name="Straight Connector 3560">
            <a:extLst>
              <a:ext uri="{FF2B5EF4-FFF2-40B4-BE49-F238E27FC236}">
                <a16:creationId xmlns:a16="http://schemas.microsoft.com/office/drawing/2014/main" id="{81EF3B56-6C49-4726-864D-1B7C42E6481B}"/>
              </a:ext>
            </a:extLst>
          </xdr:cNvPr>
          <xdr:cNvCxnSpPr/>
        </xdr:nvCxnSpPr>
        <xdr:spPr>
          <a:xfrm flipH="1">
            <a:off x="4411663" y="168554398"/>
            <a:ext cx="88899" cy="825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1179</xdr:row>
      <xdr:rowOff>138113</xdr:rowOff>
    </xdr:from>
    <xdr:to>
      <xdr:col>21</xdr:col>
      <xdr:colOff>119063</xdr:colOff>
      <xdr:row>1182</xdr:row>
      <xdr:rowOff>0</xdr:rowOff>
    </xdr:to>
    <xdr:grpSp>
      <xdr:nvGrpSpPr>
        <xdr:cNvPr id="3696" name="Group 3695">
          <a:extLst>
            <a:ext uri="{FF2B5EF4-FFF2-40B4-BE49-F238E27FC236}">
              <a16:creationId xmlns:a16="http://schemas.microsoft.com/office/drawing/2014/main" id="{E6D71A9F-2A84-4C37-BC49-5276EF504873}"/>
            </a:ext>
          </a:extLst>
        </xdr:cNvPr>
        <xdr:cNvGrpSpPr/>
      </xdr:nvGrpSpPr>
      <xdr:grpSpPr>
        <a:xfrm>
          <a:off x="3200400" y="175817213"/>
          <a:ext cx="319088" cy="290512"/>
          <a:chOff x="4819650" y="10625138"/>
          <a:chExt cx="319088" cy="290512"/>
        </a:xfrm>
      </xdr:grpSpPr>
      <xdr:sp macro="" textlink="">
        <xdr:nvSpPr>
          <xdr:cNvPr id="3697" name="Oval 3696">
            <a:extLst>
              <a:ext uri="{FF2B5EF4-FFF2-40B4-BE49-F238E27FC236}">
                <a16:creationId xmlns:a16="http://schemas.microsoft.com/office/drawing/2014/main" id="{8C632728-9CD5-A03E-B2DF-983D24374BA5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698" name="Straight Connector 3697">
            <a:extLst>
              <a:ext uri="{FF2B5EF4-FFF2-40B4-BE49-F238E27FC236}">
                <a16:creationId xmlns:a16="http://schemas.microsoft.com/office/drawing/2014/main" id="{E24DAA9C-52F7-B317-9665-3BC591C9805F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99" name="Straight Connector 3698">
            <a:extLst>
              <a:ext uri="{FF2B5EF4-FFF2-40B4-BE49-F238E27FC236}">
                <a16:creationId xmlns:a16="http://schemas.microsoft.com/office/drawing/2014/main" id="{307C6AE0-9224-2DC9-0532-A023BB4B0B1D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1178</xdr:row>
      <xdr:rowOff>76201</xdr:rowOff>
    </xdr:from>
    <xdr:to>
      <xdr:col>7</xdr:col>
      <xdr:colOff>57150</xdr:colOff>
      <xdr:row>1181</xdr:row>
      <xdr:rowOff>71438</xdr:rowOff>
    </xdr:to>
    <xdr:grpSp>
      <xdr:nvGrpSpPr>
        <xdr:cNvPr id="3700" name="Group 3699">
          <a:extLst>
            <a:ext uri="{FF2B5EF4-FFF2-40B4-BE49-F238E27FC236}">
              <a16:creationId xmlns:a16="http://schemas.microsoft.com/office/drawing/2014/main" id="{B8C43497-4754-47F4-85A7-C46A213D4569}"/>
            </a:ext>
          </a:extLst>
        </xdr:cNvPr>
        <xdr:cNvGrpSpPr/>
      </xdr:nvGrpSpPr>
      <xdr:grpSpPr>
        <a:xfrm>
          <a:off x="647700" y="175612426"/>
          <a:ext cx="542925" cy="423862"/>
          <a:chOff x="647700" y="9963151"/>
          <a:chExt cx="542925" cy="423862"/>
        </a:xfrm>
      </xdr:grpSpPr>
      <xdr:cxnSp macro="">
        <xdr:nvCxnSpPr>
          <xdr:cNvPr id="3701" name="Straight Connector 3700">
            <a:extLst>
              <a:ext uri="{FF2B5EF4-FFF2-40B4-BE49-F238E27FC236}">
                <a16:creationId xmlns:a16="http://schemas.microsoft.com/office/drawing/2014/main" id="{72B243FD-8773-6B74-AAFF-110389D2D5CA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02" name="Straight Connector 3701">
            <a:extLst>
              <a:ext uri="{FF2B5EF4-FFF2-40B4-BE49-F238E27FC236}">
                <a16:creationId xmlns:a16="http://schemas.microsoft.com/office/drawing/2014/main" id="{20B7DCEE-AAC3-D838-264E-19B2E1B3D7D5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03" name="Arc 3702">
            <a:extLst>
              <a:ext uri="{FF2B5EF4-FFF2-40B4-BE49-F238E27FC236}">
                <a16:creationId xmlns:a16="http://schemas.microsoft.com/office/drawing/2014/main" id="{1CE0987B-DFF3-5209-A1F8-16592E8759CF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71438</xdr:colOff>
      <xdr:row>1182</xdr:row>
      <xdr:rowOff>57150</xdr:rowOff>
    </xdr:from>
    <xdr:to>
      <xdr:col>56</xdr:col>
      <xdr:colOff>90507</xdr:colOff>
      <xdr:row>1238</xdr:row>
      <xdr:rowOff>95254</xdr:rowOff>
    </xdr:to>
    <xdr:grpSp>
      <xdr:nvGrpSpPr>
        <xdr:cNvPr id="3955" name="Group 3954">
          <a:extLst>
            <a:ext uri="{FF2B5EF4-FFF2-40B4-BE49-F238E27FC236}">
              <a16:creationId xmlns:a16="http://schemas.microsoft.com/office/drawing/2014/main" id="{BACB072A-5473-4EE9-19C8-C32F1886EBED}"/>
            </a:ext>
          </a:extLst>
        </xdr:cNvPr>
        <xdr:cNvGrpSpPr/>
      </xdr:nvGrpSpPr>
      <xdr:grpSpPr>
        <a:xfrm>
          <a:off x="395288" y="176164875"/>
          <a:ext cx="8763019" cy="8039104"/>
          <a:chOff x="401638" y="172535850"/>
          <a:chExt cx="8934469" cy="7861304"/>
        </a:xfrm>
      </xdr:grpSpPr>
      <xdr:sp macro="" textlink="">
        <xdr:nvSpPr>
          <xdr:cNvPr id="3626" name="Freeform: Shape 3625">
            <a:extLst>
              <a:ext uri="{FF2B5EF4-FFF2-40B4-BE49-F238E27FC236}">
                <a16:creationId xmlns:a16="http://schemas.microsoft.com/office/drawing/2014/main" id="{664A1339-746B-60B3-5860-2EE2D3111630}"/>
              </a:ext>
            </a:extLst>
          </xdr:cNvPr>
          <xdr:cNvSpPr/>
        </xdr:nvSpPr>
        <xdr:spPr>
          <a:xfrm>
            <a:off x="1324981" y="173323571"/>
            <a:ext cx="6979962" cy="6246051"/>
          </a:xfrm>
          <a:custGeom>
            <a:avLst/>
            <a:gdLst>
              <a:gd name="csX0" fmla="*/ 0 w 6848475"/>
              <a:gd name="csY0" fmla="*/ 0 h 6391275"/>
              <a:gd name="csX1" fmla="*/ 1952625 w 6848475"/>
              <a:gd name="csY1" fmla="*/ 0 h 6391275"/>
              <a:gd name="csX2" fmla="*/ 1952625 w 6848475"/>
              <a:gd name="csY2" fmla="*/ 1485900 h 6391275"/>
              <a:gd name="csX3" fmla="*/ 6848475 w 6848475"/>
              <a:gd name="csY3" fmla="*/ 1485900 h 6391275"/>
              <a:gd name="csX4" fmla="*/ 6848475 w 6848475"/>
              <a:gd name="csY4" fmla="*/ 5400675 h 6391275"/>
              <a:gd name="csX5" fmla="*/ 5391150 w 6848475"/>
              <a:gd name="csY5" fmla="*/ 5400675 h 6391275"/>
              <a:gd name="csX6" fmla="*/ 5391150 w 6848475"/>
              <a:gd name="csY6" fmla="*/ 4419600 h 6391275"/>
              <a:gd name="csX7" fmla="*/ 3438525 w 6848475"/>
              <a:gd name="csY7" fmla="*/ 4419600 h 6391275"/>
              <a:gd name="csX8" fmla="*/ 3438525 w 6848475"/>
              <a:gd name="csY8" fmla="*/ 6391275 h 6391275"/>
              <a:gd name="csX9" fmla="*/ 1476375 w 6848475"/>
              <a:gd name="csY9" fmla="*/ 6391275 h 6391275"/>
              <a:gd name="csX10" fmla="*/ 1476375 w 6848475"/>
              <a:gd name="csY10" fmla="*/ 3924300 h 6391275"/>
              <a:gd name="csX11" fmla="*/ 0 w 6848475"/>
              <a:gd name="csY11" fmla="*/ 3924300 h 6391275"/>
              <a:gd name="csX12" fmla="*/ 0 w 6848475"/>
              <a:gd name="csY12" fmla="*/ 0 h 6391275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</a:cxnLst>
            <a:rect l="l" t="t" r="r" b="b"/>
            <a:pathLst>
              <a:path w="6848475" h="6391275">
                <a:moveTo>
                  <a:pt x="0" y="0"/>
                </a:moveTo>
                <a:lnTo>
                  <a:pt x="1952625" y="0"/>
                </a:lnTo>
                <a:lnTo>
                  <a:pt x="1952625" y="1485900"/>
                </a:lnTo>
                <a:lnTo>
                  <a:pt x="6848475" y="1485900"/>
                </a:lnTo>
                <a:lnTo>
                  <a:pt x="6848475" y="5400675"/>
                </a:lnTo>
                <a:lnTo>
                  <a:pt x="5391150" y="5400675"/>
                </a:lnTo>
                <a:lnTo>
                  <a:pt x="5391150" y="4419600"/>
                </a:lnTo>
                <a:lnTo>
                  <a:pt x="3438525" y="4419600"/>
                </a:lnTo>
                <a:lnTo>
                  <a:pt x="3438525" y="6391275"/>
                </a:lnTo>
                <a:lnTo>
                  <a:pt x="1476375" y="6391275"/>
                </a:lnTo>
                <a:lnTo>
                  <a:pt x="1476375" y="3924300"/>
                </a:lnTo>
                <a:lnTo>
                  <a:pt x="0" y="3924300"/>
                </a:lnTo>
                <a:lnTo>
                  <a:pt x="0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2882" name="Picture 2881">
            <a:extLst>
              <a:ext uri="{FF2B5EF4-FFF2-40B4-BE49-F238E27FC236}">
                <a16:creationId xmlns:a16="http://schemas.microsoft.com/office/drawing/2014/main" id="{B0DC8B4C-9D61-92CB-C9E1-EFE0B04A02A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072" t="11799" r="47440" b="24029"/>
          <a:stretch>
            <a:fillRect/>
          </a:stretch>
        </xdr:blipFill>
        <xdr:spPr bwMode="auto">
          <a:xfrm>
            <a:off x="1205063" y="173203078"/>
            <a:ext cx="7246750" cy="648553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607" name="Straight Connector 3606">
            <a:extLst>
              <a:ext uri="{FF2B5EF4-FFF2-40B4-BE49-F238E27FC236}">
                <a16:creationId xmlns:a16="http://schemas.microsoft.com/office/drawing/2014/main" id="{347C3302-819B-DD40-FCB8-7186A48E5454}"/>
              </a:ext>
            </a:extLst>
          </xdr:cNvPr>
          <xdr:cNvCxnSpPr/>
        </xdr:nvCxnSpPr>
        <xdr:spPr>
          <a:xfrm>
            <a:off x="9250744" y="174676967"/>
            <a:ext cx="0" cy="40083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97" name="Straight Connector 3096">
            <a:extLst>
              <a:ext uri="{FF2B5EF4-FFF2-40B4-BE49-F238E27FC236}">
                <a16:creationId xmlns:a16="http://schemas.microsoft.com/office/drawing/2014/main" id="{02406D63-2C67-16D2-2569-43DE55C01970}"/>
              </a:ext>
            </a:extLst>
          </xdr:cNvPr>
          <xdr:cNvCxnSpPr/>
        </xdr:nvCxnSpPr>
        <xdr:spPr>
          <a:xfrm flipV="1">
            <a:off x="1324981" y="172541015"/>
            <a:ext cx="0" cy="7240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21" name="Straight Connector 3120">
            <a:extLst>
              <a:ext uri="{FF2B5EF4-FFF2-40B4-BE49-F238E27FC236}">
                <a16:creationId xmlns:a16="http://schemas.microsoft.com/office/drawing/2014/main" id="{E0D62743-5D1C-CB8A-9596-039A1741E748}"/>
              </a:ext>
            </a:extLst>
          </xdr:cNvPr>
          <xdr:cNvCxnSpPr/>
        </xdr:nvCxnSpPr>
        <xdr:spPr>
          <a:xfrm>
            <a:off x="1227241" y="172904643"/>
            <a:ext cx="715855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26" name="Straight Connector 3225">
            <a:extLst>
              <a:ext uri="{FF2B5EF4-FFF2-40B4-BE49-F238E27FC236}">
                <a16:creationId xmlns:a16="http://schemas.microsoft.com/office/drawing/2014/main" id="{1030FE60-1160-F03F-5EC6-D8535052CC04}"/>
              </a:ext>
            </a:extLst>
          </xdr:cNvPr>
          <xdr:cNvCxnSpPr/>
        </xdr:nvCxnSpPr>
        <xdr:spPr>
          <a:xfrm>
            <a:off x="1222746" y="172625358"/>
            <a:ext cx="716754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0" name="Straight Connector 3229">
            <a:extLst>
              <a:ext uri="{FF2B5EF4-FFF2-40B4-BE49-F238E27FC236}">
                <a16:creationId xmlns:a16="http://schemas.microsoft.com/office/drawing/2014/main" id="{D8300C8E-1400-EC95-75D1-1CE8B0BE483B}"/>
              </a:ext>
            </a:extLst>
          </xdr:cNvPr>
          <xdr:cNvCxnSpPr/>
        </xdr:nvCxnSpPr>
        <xdr:spPr>
          <a:xfrm flipV="1">
            <a:off x="8304941" y="172535850"/>
            <a:ext cx="0" cy="21826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7" name="Straight Connector 3236">
            <a:extLst>
              <a:ext uri="{FF2B5EF4-FFF2-40B4-BE49-F238E27FC236}">
                <a16:creationId xmlns:a16="http://schemas.microsoft.com/office/drawing/2014/main" id="{F45D0665-925C-9E09-F406-6AAB09BC4984}"/>
              </a:ext>
            </a:extLst>
          </xdr:cNvPr>
          <xdr:cNvCxnSpPr/>
        </xdr:nvCxnSpPr>
        <xdr:spPr>
          <a:xfrm flipV="1">
            <a:off x="6818861" y="172815134"/>
            <a:ext cx="0" cy="17637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4" name="Straight Connector 3243">
            <a:extLst>
              <a:ext uri="{FF2B5EF4-FFF2-40B4-BE49-F238E27FC236}">
                <a16:creationId xmlns:a16="http://schemas.microsoft.com/office/drawing/2014/main" id="{A09851A1-3EBD-E414-125D-3B52321DB753}"/>
              </a:ext>
            </a:extLst>
          </xdr:cNvPr>
          <xdr:cNvCxnSpPr/>
        </xdr:nvCxnSpPr>
        <xdr:spPr>
          <a:xfrm>
            <a:off x="6818861" y="174868463"/>
            <a:ext cx="0" cy="124107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2" name="Straight Connector 3251">
            <a:extLst>
              <a:ext uri="{FF2B5EF4-FFF2-40B4-BE49-F238E27FC236}">
                <a16:creationId xmlns:a16="http://schemas.microsoft.com/office/drawing/2014/main" id="{870C84DC-3503-3E2D-2F30-9CEF5A5C7174}"/>
              </a:ext>
            </a:extLst>
          </xdr:cNvPr>
          <xdr:cNvCxnSpPr/>
        </xdr:nvCxnSpPr>
        <xdr:spPr>
          <a:xfrm flipH="1">
            <a:off x="1263172" y="172577164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6" name="Straight Connector 3255">
            <a:extLst>
              <a:ext uri="{FF2B5EF4-FFF2-40B4-BE49-F238E27FC236}">
                <a16:creationId xmlns:a16="http://schemas.microsoft.com/office/drawing/2014/main" id="{F4592A31-52DC-42AF-AB40-A3868225DB62}"/>
              </a:ext>
            </a:extLst>
          </xdr:cNvPr>
          <xdr:cNvCxnSpPr/>
        </xdr:nvCxnSpPr>
        <xdr:spPr>
          <a:xfrm flipH="1">
            <a:off x="1263169" y="172856452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8" name="Straight Connector 3257">
            <a:extLst>
              <a:ext uri="{FF2B5EF4-FFF2-40B4-BE49-F238E27FC236}">
                <a16:creationId xmlns:a16="http://schemas.microsoft.com/office/drawing/2014/main" id="{1672E956-F1E8-41D4-A150-E0CB045122E2}"/>
              </a:ext>
            </a:extLst>
          </xdr:cNvPr>
          <xdr:cNvCxnSpPr/>
        </xdr:nvCxnSpPr>
        <xdr:spPr>
          <a:xfrm flipV="1">
            <a:off x="3324387" y="172541011"/>
            <a:ext cx="0" cy="7240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0" name="Straight Connector 3259">
            <a:extLst>
              <a:ext uri="{FF2B5EF4-FFF2-40B4-BE49-F238E27FC236}">
                <a16:creationId xmlns:a16="http://schemas.microsoft.com/office/drawing/2014/main" id="{6E9D6598-52C3-4B64-A59B-BB272E1E4121}"/>
              </a:ext>
            </a:extLst>
          </xdr:cNvPr>
          <xdr:cNvCxnSpPr/>
        </xdr:nvCxnSpPr>
        <xdr:spPr>
          <a:xfrm flipH="1">
            <a:off x="3262580" y="172577160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1" name="Straight Connector 3260">
            <a:extLst>
              <a:ext uri="{FF2B5EF4-FFF2-40B4-BE49-F238E27FC236}">
                <a16:creationId xmlns:a16="http://schemas.microsoft.com/office/drawing/2014/main" id="{66666954-6633-4AFA-A093-C75261F6AD9D}"/>
              </a:ext>
            </a:extLst>
          </xdr:cNvPr>
          <xdr:cNvCxnSpPr/>
        </xdr:nvCxnSpPr>
        <xdr:spPr>
          <a:xfrm flipH="1">
            <a:off x="3262577" y="172856447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2" name="Straight Connector 3261">
            <a:extLst>
              <a:ext uri="{FF2B5EF4-FFF2-40B4-BE49-F238E27FC236}">
                <a16:creationId xmlns:a16="http://schemas.microsoft.com/office/drawing/2014/main" id="{3B67794A-3C84-45E1-9E4D-E90C403DBC34}"/>
              </a:ext>
            </a:extLst>
          </xdr:cNvPr>
          <xdr:cNvCxnSpPr/>
        </xdr:nvCxnSpPr>
        <xdr:spPr>
          <a:xfrm flipV="1">
            <a:off x="2324684" y="172820295"/>
            <a:ext cx="0" cy="4757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4" name="Straight Connector 3263">
            <a:extLst>
              <a:ext uri="{FF2B5EF4-FFF2-40B4-BE49-F238E27FC236}">
                <a16:creationId xmlns:a16="http://schemas.microsoft.com/office/drawing/2014/main" id="{CC60887D-0657-48E1-8AEB-2B1DD52EBEF9}"/>
              </a:ext>
            </a:extLst>
          </xdr:cNvPr>
          <xdr:cNvCxnSpPr/>
        </xdr:nvCxnSpPr>
        <xdr:spPr>
          <a:xfrm flipH="1">
            <a:off x="2262876" y="172856444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7" name="Straight Connector 3266">
            <a:extLst>
              <a:ext uri="{FF2B5EF4-FFF2-40B4-BE49-F238E27FC236}">
                <a16:creationId xmlns:a16="http://schemas.microsoft.com/office/drawing/2014/main" id="{5176AB64-DD06-45F4-B0E9-BAB4AB52852E}"/>
              </a:ext>
            </a:extLst>
          </xdr:cNvPr>
          <xdr:cNvCxnSpPr/>
        </xdr:nvCxnSpPr>
        <xdr:spPr>
          <a:xfrm flipH="1">
            <a:off x="6757053" y="172856446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9" name="Straight Connector 3268">
            <a:extLst>
              <a:ext uri="{FF2B5EF4-FFF2-40B4-BE49-F238E27FC236}">
                <a16:creationId xmlns:a16="http://schemas.microsoft.com/office/drawing/2014/main" id="{23F27C58-0589-415B-887E-44256CE90346}"/>
              </a:ext>
            </a:extLst>
          </xdr:cNvPr>
          <xdr:cNvCxnSpPr/>
        </xdr:nvCxnSpPr>
        <xdr:spPr>
          <a:xfrm flipH="1">
            <a:off x="8260023" y="172571999"/>
            <a:ext cx="94329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2" name="Straight Connector 3271">
            <a:extLst>
              <a:ext uri="{FF2B5EF4-FFF2-40B4-BE49-F238E27FC236}">
                <a16:creationId xmlns:a16="http://schemas.microsoft.com/office/drawing/2014/main" id="{DC944226-8440-44B2-B79C-5573DC0EEA4B}"/>
              </a:ext>
            </a:extLst>
          </xdr:cNvPr>
          <xdr:cNvCxnSpPr/>
        </xdr:nvCxnSpPr>
        <xdr:spPr>
          <a:xfrm flipH="1">
            <a:off x="8243134" y="172851283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7" name="Straight Connector 3276">
            <a:extLst>
              <a:ext uri="{FF2B5EF4-FFF2-40B4-BE49-F238E27FC236}">
                <a16:creationId xmlns:a16="http://schemas.microsoft.com/office/drawing/2014/main" id="{0C3C2F5C-ECC3-4724-B100-1E7E7EC5EB35}"/>
              </a:ext>
            </a:extLst>
          </xdr:cNvPr>
          <xdr:cNvCxnSpPr/>
        </xdr:nvCxnSpPr>
        <xdr:spPr>
          <a:xfrm flipV="1">
            <a:off x="4319597" y="172815133"/>
            <a:ext cx="0" cy="17637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9" name="Straight Connector 3278">
            <a:extLst>
              <a:ext uri="{FF2B5EF4-FFF2-40B4-BE49-F238E27FC236}">
                <a16:creationId xmlns:a16="http://schemas.microsoft.com/office/drawing/2014/main" id="{621EC6C7-3A99-486F-B1D6-A15CDD95B5B7}"/>
              </a:ext>
            </a:extLst>
          </xdr:cNvPr>
          <xdr:cNvCxnSpPr/>
        </xdr:nvCxnSpPr>
        <xdr:spPr>
          <a:xfrm>
            <a:off x="4319597" y="174868462"/>
            <a:ext cx="0" cy="1241076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2" name="Straight Connector 3281">
            <a:extLst>
              <a:ext uri="{FF2B5EF4-FFF2-40B4-BE49-F238E27FC236}">
                <a16:creationId xmlns:a16="http://schemas.microsoft.com/office/drawing/2014/main" id="{C5F5DACC-277C-4F64-9A2A-71CF0F5C88E6}"/>
              </a:ext>
            </a:extLst>
          </xdr:cNvPr>
          <xdr:cNvCxnSpPr/>
        </xdr:nvCxnSpPr>
        <xdr:spPr>
          <a:xfrm flipH="1">
            <a:off x="4257789" y="172856445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3" name="Straight Connector 3282">
            <a:extLst>
              <a:ext uri="{FF2B5EF4-FFF2-40B4-BE49-F238E27FC236}">
                <a16:creationId xmlns:a16="http://schemas.microsoft.com/office/drawing/2014/main" id="{E577EDEC-7354-4EBE-9815-E886617F78C9}"/>
              </a:ext>
            </a:extLst>
          </xdr:cNvPr>
          <xdr:cNvCxnSpPr/>
        </xdr:nvCxnSpPr>
        <xdr:spPr>
          <a:xfrm flipV="1">
            <a:off x="4061233" y="172815137"/>
            <a:ext cx="0" cy="176371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4" name="Straight Connector 3283">
            <a:extLst>
              <a:ext uri="{FF2B5EF4-FFF2-40B4-BE49-F238E27FC236}">
                <a16:creationId xmlns:a16="http://schemas.microsoft.com/office/drawing/2014/main" id="{E5A7ADB1-7E46-4493-BC85-0F9E561CED7A}"/>
              </a:ext>
            </a:extLst>
          </xdr:cNvPr>
          <xdr:cNvCxnSpPr/>
        </xdr:nvCxnSpPr>
        <xdr:spPr>
          <a:xfrm>
            <a:off x="4061233" y="174868465"/>
            <a:ext cx="0" cy="103946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86" name="Straight Connector 3285">
            <a:extLst>
              <a:ext uri="{FF2B5EF4-FFF2-40B4-BE49-F238E27FC236}">
                <a16:creationId xmlns:a16="http://schemas.microsoft.com/office/drawing/2014/main" id="{C65EFD5E-FE8C-4389-BAFE-52C82AD28A4F}"/>
              </a:ext>
            </a:extLst>
          </xdr:cNvPr>
          <xdr:cNvCxnSpPr/>
        </xdr:nvCxnSpPr>
        <xdr:spPr>
          <a:xfrm flipH="1">
            <a:off x="4011823" y="172856448"/>
            <a:ext cx="94329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5" name="Straight Connector 3294">
            <a:extLst>
              <a:ext uri="{FF2B5EF4-FFF2-40B4-BE49-F238E27FC236}">
                <a16:creationId xmlns:a16="http://schemas.microsoft.com/office/drawing/2014/main" id="{41E1C531-544E-4BFC-92DD-BB7570C4E702}"/>
              </a:ext>
            </a:extLst>
          </xdr:cNvPr>
          <xdr:cNvCxnSpPr/>
        </xdr:nvCxnSpPr>
        <xdr:spPr>
          <a:xfrm>
            <a:off x="410621" y="173316901"/>
            <a:ext cx="84805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7" name="Straight Connector 3296">
            <a:extLst>
              <a:ext uri="{FF2B5EF4-FFF2-40B4-BE49-F238E27FC236}">
                <a16:creationId xmlns:a16="http://schemas.microsoft.com/office/drawing/2014/main" id="{461428D5-C341-25F2-2066-1BCCDA3CF835}"/>
              </a:ext>
            </a:extLst>
          </xdr:cNvPr>
          <xdr:cNvCxnSpPr/>
        </xdr:nvCxnSpPr>
        <xdr:spPr>
          <a:xfrm>
            <a:off x="829620" y="173244390"/>
            <a:ext cx="0" cy="63977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3" name="Straight Connector 3302">
            <a:extLst>
              <a:ext uri="{FF2B5EF4-FFF2-40B4-BE49-F238E27FC236}">
                <a16:creationId xmlns:a16="http://schemas.microsoft.com/office/drawing/2014/main" id="{45B4F85D-C411-21AD-5A58-7E3AF2635C9B}"/>
              </a:ext>
            </a:extLst>
          </xdr:cNvPr>
          <xdr:cNvCxnSpPr/>
        </xdr:nvCxnSpPr>
        <xdr:spPr>
          <a:xfrm>
            <a:off x="499380" y="173244390"/>
            <a:ext cx="0" cy="64132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6" name="Straight Connector 3305">
            <a:extLst>
              <a:ext uri="{FF2B5EF4-FFF2-40B4-BE49-F238E27FC236}">
                <a16:creationId xmlns:a16="http://schemas.microsoft.com/office/drawing/2014/main" id="{B1FDD137-F800-4654-9713-B68D35C08DA5}"/>
              </a:ext>
            </a:extLst>
          </xdr:cNvPr>
          <xdr:cNvCxnSpPr/>
        </xdr:nvCxnSpPr>
        <xdr:spPr>
          <a:xfrm flipH="1">
            <a:off x="767811" y="173280538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8" name="Straight Connector 3307">
            <a:extLst>
              <a:ext uri="{FF2B5EF4-FFF2-40B4-BE49-F238E27FC236}">
                <a16:creationId xmlns:a16="http://schemas.microsoft.com/office/drawing/2014/main" id="{4983C8C8-D7F9-4321-AF1D-38072200AD9F}"/>
              </a:ext>
            </a:extLst>
          </xdr:cNvPr>
          <xdr:cNvCxnSpPr/>
        </xdr:nvCxnSpPr>
        <xdr:spPr>
          <a:xfrm flipH="1">
            <a:off x="437573" y="173280536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0" name="Straight Connector 3309">
            <a:extLst>
              <a:ext uri="{FF2B5EF4-FFF2-40B4-BE49-F238E27FC236}">
                <a16:creationId xmlns:a16="http://schemas.microsoft.com/office/drawing/2014/main" id="{CA4C9A05-AFD9-4113-8E55-81383E42DA95}"/>
              </a:ext>
            </a:extLst>
          </xdr:cNvPr>
          <xdr:cNvCxnSpPr/>
        </xdr:nvCxnSpPr>
        <xdr:spPr>
          <a:xfrm>
            <a:off x="727377" y="174289018"/>
            <a:ext cx="53579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2" name="Straight Connector 3311">
            <a:extLst>
              <a:ext uri="{FF2B5EF4-FFF2-40B4-BE49-F238E27FC236}">
                <a16:creationId xmlns:a16="http://schemas.microsoft.com/office/drawing/2014/main" id="{1D56F34C-8C5C-4ABE-B3B7-A899262FFAAE}"/>
              </a:ext>
            </a:extLst>
          </xdr:cNvPr>
          <xdr:cNvCxnSpPr/>
        </xdr:nvCxnSpPr>
        <xdr:spPr>
          <a:xfrm flipH="1">
            <a:off x="767804" y="174237379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4" name="Straight Connector 3313">
            <a:extLst>
              <a:ext uri="{FF2B5EF4-FFF2-40B4-BE49-F238E27FC236}">
                <a16:creationId xmlns:a16="http://schemas.microsoft.com/office/drawing/2014/main" id="{A98513B5-EE02-4292-9FBF-0E60121240A7}"/>
              </a:ext>
            </a:extLst>
          </xdr:cNvPr>
          <xdr:cNvCxnSpPr/>
        </xdr:nvCxnSpPr>
        <xdr:spPr>
          <a:xfrm>
            <a:off x="1365407" y="174289017"/>
            <a:ext cx="88848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3" name="Straight Connector 3322">
            <a:extLst>
              <a:ext uri="{FF2B5EF4-FFF2-40B4-BE49-F238E27FC236}">
                <a16:creationId xmlns:a16="http://schemas.microsoft.com/office/drawing/2014/main" id="{7C7FC0BB-6505-44DF-9A74-2B60424C35CC}"/>
              </a:ext>
            </a:extLst>
          </xdr:cNvPr>
          <xdr:cNvCxnSpPr/>
        </xdr:nvCxnSpPr>
        <xdr:spPr>
          <a:xfrm>
            <a:off x="727370" y="175716645"/>
            <a:ext cx="53579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6" name="Straight Connector 3325">
            <a:extLst>
              <a:ext uri="{FF2B5EF4-FFF2-40B4-BE49-F238E27FC236}">
                <a16:creationId xmlns:a16="http://schemas.microsoft.com/office/drawing/2014/main" id="{F9FC75CA-7950-474E-9127-261EDB2179DD}"/>
              </a:ext>
            </a:extLst>
          </xdr:cNvPr>
          <xdr:cNvCxnSpPr/>
        </xdr:nvCxnSpPr>
        <xdr:spPr>
          <a:xfrm flipH="1">
            <a:off x="767797" y="175680281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7" name="Straight Connector 3326">
            <a:extLst>
              <a:ext uri="{FF2B5EF4-FFF2-40B4-BE49-F238E27FC236}">
                <a16:creationId xmlns:a16="http://schemas.microsoft.com/office/drawing/2014/main" id="{C43C75AF-51B6-4CA6-AADA-A52944BDD5FE}"/>
              </a:ext>
            </a:extLst>
          </xdr:cNvPr>
          <xdr:cNvCxnSpPr/>
        </xdr:nvCxnSpPr>
        <xdr:spPr>
          <a:xfrm>
            <a:off x="1365401" y="175716644"/>
            <a:ext cx="88848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1" name="Straight Connector 3330">
            <a:extLst>
              <a:ext uri="{FF2B5EF4-FFF2-40B4-BE49-F238E27FC236}">
                <a16:creationId xmlns:a16="http://schemas.microsoft.com/office/drawing/2014/main" id="{517C7BC4-329F-4AAA-887C-096406771183}"/>
              </a:ext>
            </a:extLst>
          </xdr:cNvPr>
          <xdr:cNvCxnSpPr/>
        </xdr:nvCxnSpPr>
        <xdr:spPr>
          <a:xfrm>
            <a:off x="722873" y="175964732"/>
            <a:ext cx="53579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2" name="Straight Connector 3331">
            <a:extLst>
              <a:ext uri="{FF2B5EF4-FFF2-40B4-BE49-F238E27FC236}">
                <a16:creationId xmlns:a16="http://schemas.microsoft.com/office/drawing/2014/main" id="{3B729097-130C-48C7-B6A8-59524E346F83}"/>
              </a:ext>
            </a:extLst>
          </xdr:cNvPr>
          <xdr:cNvCxnSpPr/>
        </xdr:nvCxnSpPr>
        <xdr:spPr>
          <a:xfrm flipH="1">
            <a:off x="763299" y="175913093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3" name="Straight Connector 3332">
            <a:extLst>
              <a:ext uri="{FF2B5EF4-FFF2-40B4-BE49-F238E27FC236}">
                <a16:creationId xmlns:a16="http://schemas.microsoft.com/office/drawing/2014/main" id="{9F97F017-473A-404E-BCC3-667F126B7F23}"/>
              </a:ext>
            </a:extLst>
          </xdr:cNvPr>
          <xdr:cNvCxnSpPr/>
        </xdr:nvCxnSpPr>
        <xdr:spPr>
          <a:xfrm>
            <a:off x="1360903" y="175964731"/>
            <a:ext cx="888486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7" name="Straight Connector 3336">
            <a:extLst>
              <a:ext uri="{FF2B5EF4-FFF2-40B4-BE49-F238E27FC236}">
                <a16:creationId xmlns:a16="http://schemas.microsoft.com/office/drawing/2014/main" id="{E122D875-3754-483E-90E1-D4FBA5C524F2}"/>
              </a:ext>
            </a:extLst>
          </xdr:cNvPr>
          <xdr:cNvCxnSpPr/>
        </xdr:nvCxnSpPr>
        <xdr:spPr>
          <a:xfrm>
            <a:off x="410621" y="177159548"/>
            <a:ext cx="84804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38" name="Straight Connector 3337">
            <a:extLst>
              <a:ext uri="{FF2B5EF4-FFF2-40B4-BE49-F238E27FC236}">
                <a16:creationId xmlns:a16="http://schemas.microsoft.com/office/drawing/2014/main" id="{64E50783-C7AB-415D-9C52-1B7AC91527D9}"/>
              </a:ext>
            </a:extLst>
          </xdr:cNvPr>
          <xdr:cNvCxnSpPr/>
        </xdr:nvCxnSpPr>
        <xdr:spPr>
          <a:xfrm flipH="1">
            <a:off x="763297" y="177107908"/>
            <a:ext cx="106727" cy="1084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1" name="Straight Connector 3340">
            <a:extLst>
              <a:ext uri="{FF2B5EF4-FFF2-40B4-BE49-F238E27FC236}">
                <a16:creationId xmlns:a16="http://schemas.microsoft.com/office/drawing/2014/main" id="{6E8392C5-8AFE-46FB-8D96-32849627EC59}"/>
              </a:ext>
            </a:extLst>
          </xdr:cNvPr>
          <xdr:cNvCxnSpPr/>
        </xdr:nvCxnSpPr>
        <xdr:spPr>
          <a:xfrm flipH="1">
            <a:off x="437549" y="177107909"/>
            <a:ext cx="106727" cy="10844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9" name="Straight Connector 3348">
            <a:extLst>
              <a:ext uri="{FF2B5EF4-FFF2-40B4-BE49-F238E27FC236}">
                <a16:creationId xmlns:a16="http://schemas.microsoft.com/office/drawing/2014/main" id="{4FB1026C-16A0-427D-B52E-687E89D529E3}"/>
              </a:ext>
            </a:extLst>
          </xdr:cNvPr>
          <xdr:cNvCxnSpPr/>
        </xdr:nvCxnSpPr>
        <xdr:spPr>
          <a:xfrm>
            <a:off x="401638" y="179559289"/>
            <a:ext cx="238355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0" name="Straight Connector 3349">
            <a:extLst>
              <a:ext uri="{FF2B5EF4-FFF2-40B4-BE49-F238E27FC236}">
                <a16:creationId xmlns:a16="http://schemas.microsoft.com/office/drawing/2014/main" id="{E1BB778E-EA01-45DC-A6A4-9E553BD22734}"/>
              </a:ext>
            </a:extLst>
          </xdr:cNvPr>
          <xdr:cNvCxnSpPr/>
        </xdr:nvCxnSpPr>
        <xdr:spPr>
          <a:xfrm flipH="1">
            <a:off x="767778" y="179507651"/>
            <a:ext cx="106727" cy="1016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5" name="Straight Connector 3354">
            <a:extLst>
              <a:ext uri="{FF2B5EF4-FFF2-40B4-BE49-F238E27FC236}">
                <a16:creationId xmlns:a16="http://schemas.microsoft.com/office/drawing/2014/main" id="{82F3C6B8-8877-49C8-8ECE-1631ED03F7F9}"/>
              </a:ext>
            </a:extLst>
          </xdr:cNvPr>
          <xdr:cNvCxnSpPr/>
        </xdr:nvCxnSpPr>
        <xdr:spPr>
          <a:xfrm>
            <a:off x="740840" y="178607610"/>
            <a:ext cx="20443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1" name="Straight Connector 3360">
            <a:extLst>
              <a:ext uri="{FF2B5EF4-FFF2-40B4-BE49-F238E27FC236}">
                <a16:creationId xmlns:a16="http://schemas.microsoft.com/office/drawing/2014/main" id="{9A1AE34D-B50A-4DF5-A658-70A455793266}"/>
              </a:ext>
            </a:extLst>
          </xdr:cNvPr>
          <xdr:cNvCxnSpPr/>
        </xdr:nvCxnSpPr>
        <xdr:spPr>
          <a:xfrm flipH="1">
            <a:off x="767767" y="178555972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8" name="Straight Connector 3367">
            <a:extLst>
              <a:ext uri="{FF2B5EF4-FFF2-40B4-BE49-F238E27FC236}">
                <a16:creationId xmlns:a16="http://schemas.microsoft.com/office/drawing/2014/main" id="{49AB9ADE-9542-42AD-AD88-3BFA129B105E}"/>
              </a:ext>
            </a:extLst>
          </xdr:cNvPr>
          <xdr:cNvCxnSpPr/>
        </xdr:nvCxnSpPr>
        <xdr:spPr>
          <a:xfrm flipH="1">
            <a:off x="437537" y="179507653"/>
            <a:ext cx="106727" cy="10163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5" name="Straight Connector 3374">
            <a:extLst>
              <a:ext uri="{FF2B5EF4-FFF2-40B4-BE49-F238E27FC236}">
                <a16:creationId xmlns:a16="http://schemas.microsoft.com/office/drawing/2014/main" id="{5A723DCA-8B97-3A0E-0321-B70E62A42FFF}"/>
              </a:ext>
            </a:extLst>
          </xdr:cNvPr>
          <xdr:cNvCxnSpPr/>
        </xdr:nvCxnSpPr>
        <xdr:spPr>
          <a:xfrm>
            <a:off x="2905390" y="178607615"/>
            <a:ext cx="830097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3" name="Straight Connector 3382">
            <a:extLst>
              <a:ext uri="{FF2B5EF4-FFF2-40B4-BE49-F238E27FC236}">
                <a16:creationId xmlns:a16="http://schemas.microsoft.com/office/drawing/2014/main" id="{57A23574-8D30-6512-9F8B-1E95A2DF01AB}"/>
              </a:ext>
            </a:extLst>
          </xdr:cNvPr>
          <xdr:cNvCxnSpPr/>
        </xdr:nvCxnSpPr>
        <xdr:spPr>
          <a:xfrm>
            <a:off x="1312581" y="177221521"/>
            <a:ext cx="0" cy="130347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26" name="Straight Connector 3525">
            <a:extLst>
              <a:ext uri="{FF2B5EF4-FFF2-40B4-BE49-F238E27FC236}">
                <a16:creationId xmlns:a16="http://schemas.microsoft.com/office/drawing/2014/main" id="{A9AFC046-1D47-D42D-23E1-72337CBB18C3}"/>
              </a:ext>
            </a:extLst>
          </xdr:cNvPr>
          <xdr:cNvCxnSpPr/>
        </xdr:nvCxnSpPr>
        <xdr:spPr>
          <a:xfrm>
            <a:off x="1312581" y="178680137"/>
            <a:ext cx="0" cy="7895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3" name="Straight Connector 3532">
            <a:extLst>
              <a:ext uri="{FF2B5EF4-FFF2-40B4-BE49-F238E27FC236}">
                <a16:creationId xmlns:a16="http://schemas.microsoft.com/office/drawing/2014/main" id="{C0507382-BA65-CDCB-A20F-EEB199D7E10E}"/>
              </a:ext>
            </a:extLst>
          </xdr:cNvPr>
          <xdr:cNvCxnSpPr/>
        </xdr:nvCxnSpPr>
        <xdr:spPr>
          <a:xfrm>
            <a:off x="1324981" y="179626642"/>
            <a:ext cx="0" cy="49638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6" name="Straight Connector 3535">
            <a:extLst>
              <a:ext uri="{FF2B5EF4-FFF2-40B4-BE49-F238E27FC236}">
                <a16:creationId xmlns:a16="http://schemas.microsoft.com/office/drawing/2014/main" id="{A3253859-4A70-E3DA-4950-03708BBEF82A}"/>
              </a:ext>
            </a:extLst>
          </xdr:cNvPr>
          <xdr:cNvCxnSpPr/>
        </xdr:nvCxnSpPr>
        <xdr:spPr>
          <a:xfrm>
            <a:off x="1231730" y="180026419"/>
            <a:ext cx="71540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0" name="Straight Connector 3539">
            <a:extLst>
              <a:ext uri="{FF2B5EF4-FFF2-40B4-BE49-F238E27FC236}">
                <a16:creationId xmlns:a16="http://schemas.microsoft.com/office/drawing/2014/main" id="{D943A567-507A-49DE-8F21-C47136D01A5E}"/>
              </a:ext>
            </a:extLst>
          </xdr:cNvPr>
          <xdr:cNvCxnSpPr/>
        </xdr:nvCxnSpPr>
        <xdr:spPr>
          <a:xfrm flipH="1">
            <a:off x="1263137" y="179978219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3" name="Straight Connector 3542">
            <a:extLst>
              <a:ext uri="{FF2B5EF4-FFF2-40B4-BE49-F238E27FC236}">
                <a16:creationId xmlns:a16="http://schemas.microsoft.com/office/drawing/2014/main" id="{095621F3-B18F-444F-8C79-3712D1D3EFCD}"/>
              </a:ext>
            </a:extLst>
          </xdr:cNvPr>
          <xdr:cNvCxnSpPr/>
        </xdr:nvCxnSpPr>
        <xdr:spPr>
          <a:xfrm>
            <a:off x="2824537" y="179607565"/>
            <a:ext cx="0" cy="78958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5" name="Straight Connector 3544">
            <a:extLst>
              <a:ext uri="{FF2B5EF4-FFF2-40B4-BE49-F238E27FC236}">
                <a16:creationId xmlns:a16="http://schemas.microsoft.com/office/drawing/2014/main" id="{58C78EC2-9D1F-4BB3-951B-DEB76FFFB6EF}"/>
              </a:ext>
            </a:extLst>
          </xdr:cNvPr>
          <xdr:cNvCxnSpPr/>
        </xdr:nvCxnSpPr>
        <xdr:spPr>
          <a:xfrm flipH="1">
            <a:off x="2762693" y="179978226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3" name="Straight Connector 3552">
            <a:extLst>
              <a:ext uri="{FF2B5EF4-FFF2-40B4-BE49-F238E27FC236}">
                <a16:creationId xmlns:a16="http://schemas.microsoft.com/office/drawing/2014/main" id="{18C22194-D598-2E9F-1E3F-699B89366E96}"/>
              </a:ext>
            </a:extLst>
          </xdr:cNvPr>
          <xdr:cNvCxnSpPr/>
        </xdr:nvCxnSpPr>
        <xdr:spPr>
          <a:xfrm>
            <a:off x="2735778" y="180305705"/>
            <a:ext cx="21555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6" name="Straight Connector 3555">
            <a:extLst>
              <a:ext uri="{FF2B5EF4-FFF2-40B4-BE49-F238E27FC236}">
                <a16:creationId xmlns:a16="http://schemas.microsoft.com/office/drawing/2014/main" id="{1255B5B6-B5B1-431D-A8E1-84ECED1D3CA2}"/>
              </a:ext>
            </a:extLst>
          </xdr:cNvPr>
          <xdr:cNvCxnSpPr/>
        </xdr:nvCxnSpPr>
        <xdr:spPr>
          <a:xfrm flipH="1">
            <a:off x="2762694" y="180257511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7" name="Straight Connector 3556">
            <a:extLst>
              <a:ext uri="{FF2B5EF4-FFF2-40B4-BE49-F238E27FC236}">
                <a16:creationId xmlns:a16="http://schemas.microsoft.com/office/drawing/2014/main" id="{F32A5616-F351-425C-9DC2-8C6CD22D1FF1}"/>
              </a:ext>
            </a:extLst>
          </xdr:cNvPr>
          <xdr:cNvCxnSpPr/>
        </xdr:nvCxnSpPr>
        <xdr:spPr>
          <a:xfrm>
            <a:off x="3819784" y="179611151"/>
            <a:ext cx="0" cy="50672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9" name="Straight Connector 3558">
            <a:extLst>
              <a:ext uri="{FF2B5EF4-FFF2-40B4-BE49-F238E27FC236}">
                <a16:creationId xmlns:a16="http://schemas.microsoft.com/office/drawing/2014/main" id="{EACD43E4-D873-45E0-BC5F-370178358BAE}"/>
              </a:ext>
            </a:extLst>
          </xdr:cNvPr>
          <xdr:cNvCxnSpPr/>
        </xdr:nvCxnSpPr>
        <xdr:spPr>
          <a:xfrm flipH="1">
            <a:off x="3757941" y="179978234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3" name="Straight Connector 3562">
            <a:extLst>
              <a:ext uri="{FF2B5EF4-FFF2-40B4-BE49-F238E27FC236}">
                <a16:creationId xmlns:a16="http://schemas.microsoft.com/office/drawing/2014/main" id="{5CC7CC23-E25A-4947-ACF4-44B9C96DD7BC}"/>
              </a:ext>
            </a:extLst>
          </xdr:cNvPr>
          <xdr:cNvCxnSpPr/>
        </xdr:nvCxnSpPr>
        <xdr:spPr>
          <a:xfrm>
            <a:off x="4819451" y="179607495"/>
            <a:ext cx="0" cy="78965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4" name="Straight Connector 3563">
            <a:extLst>
              <a:ext uri="{FF2B5EF4-FFF2-40B4-BE49-F238E27FC236}">
                <a16:creationId xmlns:a16="http://schemas.microsoft.com/office/drawing/2014/main" id="{0B9849BD-96C3-4713-AE46-EEAACCDAA4F0}"/>
              </a:ext>
            </a:extLst>
          </xdr:cNvPr>
          <xdr:cNvCxnSpPr/>
        </xdr:nvCxnSpPr>
        <xdr:spPr>
          <a:xfrm flipH="1">
            <a:off x="4757606" y="179978231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5" name="Straight Connector 3564">
            <a:extLst>
              <a:ext uri="{FF2B5EF4-FFF2-40B4-BE49-F238E27FC236}">
                <a16:creationId xmlns:a16="http://schemas.microsoft.com/office/drawing/2014/main" id="{CB97209F-DDDD-4B01-B48E-0E9B527D9558}"/>
              </a:ext>
            </a:extLst>
          </xdr:cNvPr>
          <xdr:cNvCxnSpPr/>
        </xdr:nvCxnSpPr>
        <xdr:spPr>
          <a:xfrm flipH="1">
            <a:off x="4757607" y="180257518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9" name="Straight Connector 3568">
            <a:extLst>
              <a:ext uri="{FF2B5EF4-FFF2-40B4-BE49-F238E27FC236}">
                <a16:creationId xmlns:a16="http://schemas.microsoft.com/office/drawing/2014/main" id="{017917A2-6233-4B45-B1B8-EFCAE338B4F3}"/>
              </a:ext>
            </a:extLst>
          </xdr:cNvPr>
          <xdr:cNvCxnSpPr/>
        </xdr:nvCxnSpPr>
        <xdr:spPr>
          <a:xfrm>
            <a:off x="6814368" y="178628487"/>
            <a:ext cx="0" cy="17583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0" name="Straight Connector 3569">
            <a:extLst>
              <a:ext uri="{FF2B5EF4-FFF2-40B4-BE49-F238E27FC236}">
                <a16:creationId xmlns:a16="http://schemas.microsoft.com/office/drawing/2014/main" id="{948E4669-A17C-4927-95AC-A7F519193BA5}"/>
              </a:ext>
            </a:extLst>
          </xdr:cNvPr>
          <xdr:cNvCxnSpPr/>
        </xdr:nvCxnSpPr>
        <xdr:spPr>
          <a:xfrm flipH="1">
            <a:off x="6752525" y="179983401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3" name="Straight Connector 3572">
            <a:extLst>
              <a:ext uri="{FF2B5EF4-FFF2-40B4-BE49-F238E27FC236}">
                <a16:creationId xmlns:a16="http://schemas.microsoft.com/office/drawing/2014/main" id="{29D714B9-D2A3-46CB-B0F1-B4E6B75FFD56}"/>
              </a:ext>
            </a:extLst>
          </xdr:cNvPr>
          <xdr:cNvCxnSpPr/>
        </xdr:nvCxnSpPr>
        <xdr:spPr>
          <a:xfrm>
            <a:off x="6725610" y="180305779"/>
            <a:ext cx="16646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4" name="Straight Connector 3573">
            <a:extLst>
              <a:ext uri="{FF2B5EF4-FFF2-40B4-BE49-F238E27FC236}">
                <a16:creationId xmlns:a16="http://schemas.microsoft.com/office/drawing/2014/main" id="{DA08437F-2084-4B3A-9FB4-186D49118F19}"/>
              </a:ext>
            </a:extLst>
          </xdr:cNvPr>
          <xdr:cNvCxnSpPr/>
        </xdr:nvCxnSpPr>
        <xdr:spPr>
          <a:xfrm flipH="1">
            <a:off x="6752527" y="180257510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5" name="Straight Connector 3574">
            <a:extLst>
              <a:ext uri="{FF2B5EF4-FFF2-40B4-BE49-F238E27FC236}">
                <a16:creationId xmlns:a16="http://schemas.microsoft.com/office/drawing/2014/main" id="{142009D4-9670-4DFA-87CA-1173675E423D}"/>
              </a:ext>
            </a:extLst>
          </xdr:cNvPr>
          <xdr:cNvCxnSpPr/>
        </xdr:nvCxnSpPr>
        <xdr:spPr>
          <a:xfrm>
            <a:off x="8313922" y="178628492"/>
            <a:ext cx="0" cy="175833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6" name="Straight Connector 3575">
            <a:extLst>
              <a:ext uri="{FF2B5EF4-FFF2-40B4-BE49-F238E27FC236}">
                <a16:creationId xmlns:a16="http://schemas.microsoft.com/office/drawing/2014/main" id="{BA31543C-0751-4606-AE55-EF4377217364}"/>
              </a:ext>
            </a:extLst>
          </xdr:cNvPr>
          <xdr:cNvCxnSpPr/>
        </xdr:nvCxnSpPr>
        <xdr:spPr>
          <a:xfrm flipH="1">
            <a:off x="8264476" y="179983407"/>
            <a:ext cx="94329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7" name="Straight Connector 3576">
            <a:extLst>
              <a:ext uri="{FF2B5EF4-FFF2-40B4-BE49-F238E27FC236}">
                <a16:creationId xmlns:a16="http://schemas.microsoft.com/office/drawing/2014/main" id="{F792A277-010E-4383-ACA5-0BE802CC8C34}"/>
              </a:ext>
            </a:extLst>
          </xdr:cNvPr>
          <xdr:cNvCxnSpPr/>
        </xdr:nvCxnSpPr>
        <xdr:spPr>
          <a:xfrm flipH="1">
            <a:off x="8264478" y="180257516"/>
            <a:ext cx="94329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0" name="Straight Connector 3579">
            <a:extLst>
              <a:ext uri="{FF2B5EF4-FFF2-40B4-BE49-F238E27FC236}">
                <a16:creationId xmlns:a16="http://schemas.microsoft.com/office/drawing/2014/main" id="{DFEE2778-3310-42D6-9577-011079A53CAA}"/>
              </a:ext>
            </a:extLst>
          </xdr:cNvPr>
          <xdr:cNvCxnSpPr/>
        </xdr:nvCxnSpPr>
        <xdr:spPr>
          <a:xfrm>
            <a:off x="7560190" y="178643979"/>
            <a:ext cx="0" cy="14635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1" name="Straight Connector 3580">
            <a:extLst>
              <a:ext uri="{FF2B5EF4-FFF2-40B4-BE49-F238E27FC236}">
                <a16:creationId xmlns:a16="http://schemas.microsoft.com/office/drawing/2014/main" id="{5CBEBBDD-4331-48CE-9839-4F823AC7B55C}"/>
              </a:ext>
            </a:extLst>
          </xdr:cNvPr>
          <xdr:cNvCxnSpPr/>
        </xdr:nvCxnSpPr>
        <xdr:spPr>
          <a:xfrm flipH="1">
            <a:off x="7510747" y="179978234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4" name="Straight Connector 3583">
            <a:extLst>
              <a:ext uri="{FF2B5EF4-FFF2-40B4-BE49-F238E27FC236}">
                <a16:creationId xmlns:a16="http://schemas.microsoft.com/office/drawing/2014/main" id="{D3D5A24D-89CB-3E7D-0FF5-E92472C9436D}"/>
              </a:ext>
            </a:extLst>
          </xdr:cNvPr>
          <xdr:cNvCxnSpPr/>
        </xdr:nvCxnSpPr>
        <xdr:spPr>
          <a:xfrm>
            <a:off x="3369309" y="173316901"/>
            <a:ext cx="62454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7" name="Straight Connector 3586">
            <a:extLst>
              <a:ext uri="{FF2B5EF4-FFF2-40B4-BE49-F238E27FC236}">
                <a16:creationId xmlns:a16="http://schemas.microsoft.com/office/drawing/2014/main" id="{CD542A6B-F7C2-32EF-A771-4360DA56413B}"/>
              </a:ext>
            </a:extLst>
          </xdr:cNvPr>
          <xdr:cNvCxnSpPr/>
        </xdr:nvCxnSpPr>
        <xdr:spPr>
          <a:xfrm>
            <a:off x="4115141" y="173316904"/>
            <a:ext cx="14265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0" name="Straight Connector 3589">
            <a:extLst>
              <a:ext uri="{FF2B5EF4-FFF2-40B4-BE49-F238E27FC236}">
                <a16:creationId xmlns:a16="http://schemas.microsoft.com/office/drawing/2014/main" id="{980409FA-72E2-2583-860B-EB53946607C9}"/>
              </a:ext>
            </a:extLst>
          </xdr:cNvPr>
          <xdr:cNvCxnSpPr/>
        </xdr:nvCxnSpPr>
        <xdr:spPr>
          <a:xfrm>
            <a:off x="4391478" y="173316902"/>
            <a:ext cx="232514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3" name="Straight Connector 3592">
            <a:extLst>
              <a:ext uri="{FF2B5EF4-FFF2-40B4-BE49-F238E27FC236}">
                <a16:creationId xmlns:a16="http://schemas.microsoft.com/office/drawing/2014/main" id="{05FAB0F0-285C-13B4-5312-E521A0A91C87}"/>
              </a:ext>
            </a:extLst>
          </xdr:cNvPr>
          <xdr:cNvCxnSpPr/>
        </xdr:nvCxnSpPr>
        <xdr:spPr>
          <a:xfrm>
            <a:off x="6904216" y="173316902"/>
            <a:ext cx="128950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7" name="Straight Connector 3596">
            <a:extLst>
              <a:ext uri="{FF2B5EF4-FFF2-40B4-BE49-F238E27FC236}">
                <a16:creationId xmlns:a16="http://schemas.microsoft.com/office/drawing/2014/main" id="{683C922C-3CAA-3B71-8C56-612ACFB8BC65}"/>
              </a:ext>
            </a:extLst>
          </xdr:cNvPr>
          <xdr:cNvCxnSpPr/>
        </xdr:nvCxnSpPr>
        <xdr:spPr>
          <a:xfrm>
            <a:off x="8390287" y="173323571"/>
            <a:ext cx="6155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9" name="Straight Connector 3598">
            <a:extLst>
              <a:ext uri="{FF2B5EF4-FFF2-40B4-BE49-F238E27FC236}">
                <a16:creationId xmlns:a16="http://schemas.microsoft.com/office/drawing/2014/main" id="{E66C467D-E5B6-C537-236B-84B191FF2541}"/>
              </a:ext>
            </a:extLst>
          </xdr:cNvPr>
          <xdr:cNvCxnSpPr/>
        </xdr:nvCxnSpPr>
        <xdr:spPr>
          <a:xfrm>
            <a:off x="8363341" y="174759806"/>
            <a:ext cx="9727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1" name="Straight Connector 3600">
            <a:extLst>
              <a:ext uri="{FF2B5EF4-FFF2-40B4-BE49-F238E27FC236}">
                <a16:creationId xmlns:a16="http://schemas.microsoft.com/office/drawing/2014/main" id="{69F884D7-E240-2F28-1214-92BB88E0F19C}"/>
              </a:ext>
            </a:extLst>
          </xdr:cNvPr>
          <xdr:cNvCxnSpPr/>
        </xdr:nvCxnSpPr>
        <xdr:spPr>
          <a:xfrm>
            <a:off x="8920504" y="173244390"/>
            <a:ext cx="0" cy="54409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2" name="Straight Connector 3601">
            <a:extLst>
              <a:ext uri="{FF2B5EF4-FFF2-40B4-BE49-F238E27FC236}">
                <a16:creationId xmlns:a16="http://schemas.microsoft.com/office/drawing/2014/main" id="{9813513A-FBA8-4CDD-AFCA-6FDD625BDB3E}"/>
              </a:ext>
            </a:extLst>
          </xdr:cNvPr>
          <xdr:cNvCxnSpPr/>
        </xdr:nvCxnSpPr>
        <xdr:spPr>
          <a:xfrm flipH="1">
            <a:off x="8858697" y="173275376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4" name="Straight Connector 3603">
            <a:extLst>
              <a:ext uri="{FF2B5EF4-FFF2-40B4-BE49-F238E27FC236}">
                <a16:creationId xmlns:a16="http://schemas.microsoft.com/office/drawing/2014/main" id="{87481BBD-284A-4ABE-AA83-502E802085EC}"/>
              </a:ext>
            </a:extLst>
          </xdr:cNvPr>
          <xdr:cNvCxnSpPr/>
        </xdr:nvCxnSpPr>
        <xdr:spPr>
          <a:xfrm flipH="1">
            <a:off x="9188936" y="174719998"/>
            <a:ext cx="106727" cy="966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5" name="Straight Connector 3604">
            <a:extLst>
              <a:ext uri="{FF2B5EF4-FFF2-40B4-BE49-F238E27FC236}">
                <a16:creationId xmlns:a16="http://schemas.microsoft.com/office/drawing/2014/main" id="{10B4BA22-0475-4274-96FC-A309719BE543}"/>
              </a:ext>
            </a:extLst>
          </xdr:cNvPr>
          <xdr:cNvCxnSpPr/>
        </xdr:nvCxnSpPr>
        <xdr:spPr>
          <a:xfrm flipH="1">
            <a:off x="8858696" y="174719999"/>
            <a:ext cx="106727" cy="966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0" name="Straight Connector 3609">
            <a:extLst>
              <a:ext uri="{FF2B5EF4-FFF2-40B4-BE49-F238E27FC236}">
                <a16:creationId xmlns:a16="http://schemas.microsoft.com/office/drawing/2014/main" id="{45DEA195-8815-42BD-9B77-57DB949A96B3}"/>
              </a:ext>
            </a:extLst>
          </xdr:cNvPr>
          <xdr:cNvCxnSpPr/>
        </xdr:nvCxnSpPr>
        <xdr:spPr>
          <a:xfrm>
            <a:off x="8345369" y="176202706"/>
            <a:ext cx="66048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1" name="Straight Connector 3610">
            <a:extLst>
              <a:ext uri="{FF2B5EF4-FFF2-40B4-BE49-F238E27FC236}">
                <a16:creationId xmlns:a16="http://schemas.microsoft.com/office/drawing/2014/main" id="{DA186DEC-27AB-44B4-A8ED-221AC6515EB8}"/>
              </a:ext>
            </a:extLst>
          </xdr:cNvPr>
          <xdr:cNvCxnSpPr/>
        </xdr:nvCxnSpPr>
        <xdr:spPr>
          <a:xfrm flipH="1">
            <a:off x="8858701" y="176151064"/>
            <a:ext cx="106727" cy="10507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3" name="Straight Connector 3612">
            <a:extLst>
              <a:ext uri="{FF2B5EF4-FFF2-40B4-BE49-F238E27FC236}">
                <a16:creationId xmlns:a16="http://schemas.microsoft.com/office/drawing/2014/main" id="{A65799DC-03DA-43F6-B63E-DD7AEC839AB3}"/>
              </a:ext>
            </a:extLst>
          </xdr:cNvPr>
          <xdr:cNvCxnSpPr/>
        </xdr:nvCxnSpPr>
        <xdr:spPr>
          <a:xfrm>
            <a:off x="8345369" y="176921579"/>
            <a:ext cx="6604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4" name="Straight Connector 3613">
            <a:extLst>
              <a:ext uri="{FF2B5EF4-FFF2-40B4-BE49-F238E27FC236}">
                <a16:creationId xmlns:a16="http://schemas.microsoft.com/office/drawing/2014/main" id="{0B302A35-F2F3-4815-8273-E5F235D01387}"/>
              </a:ext>
            </a:extLst>
          </xdr:cNvPr>
          <xdr:cNvCxnSpPr/>
        </xdr:nvCxnSpPr>
        <xdr:spPr>
          <a:xfrm flipH="1">
            <a:off x="8858705" y="176869938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6" name="Straight Connector 3615">
            <a:extLst>
              <a:ext uri="{FF2B5EF4-FFF2-40B4-BE49-F238E27FC236}">
                <a16:creationId xmlns:a16="http://schemas.microsoft.com/office/drawing/2014/main" id="{4EAADA12-EE6F-440D-8506-D75F3487EB3F}"/>
              </a:ext>
            </a:extLst>
          </xdr:cNvPr>
          <xdr:cNvCxnSpPr/>
        </xdr:nvCxnSpPr>
        <xdr:spPr>
          <a:xfrm>
            <a:off x="8363359" y="178602455"/>
            <a:ext cx="97274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7" name="Straight Connector 3616">
            <a:extLst>
              <a:ext uri="{FF2B5EF4-FFF2-40B4-BE49-F238E27FC236}">
                <a16:creationId xmlns:a16="http://schemas.microsoft.com/office/drawing/2014/main" id="{912BE2AD-15E9-47DB-BEAE-FBC4EEB065FE}"/>
              </a:ext>
            </a:extLst>
          </xdr:cNvPr>
          <xdr:cNvCxnSpPr/>
        </xdr:nvCxnSpPr>
        <xdr:spPr>
          <a:xfrm flipH="1">
            <a:off x="9188955" y="178550813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8" name="Straight Connector 3617">
            <a:extLst>
              <a:ext uri="{FF2B5EF4-FFF2-40B4-BE49-F238E27FC236}">
                <a16:creationId xmlns:a16="http://schemas.microsoft.com/office/drawing/2014/main" id="{9EBD494A-4646-4069-B31F-CB1BF2738E87}"/>
              </a:ext>
            </a:extLst>
          </xdr:cNvPr>
          <xdr:cNvCxnSpPr/>
        </xdr:nvCxnSpPr>
        <xdr:spPr>
          <a:xfrm flipH="1">
            <a:off x="8858714" y="178550814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2" name="Straight Connector 3621">
            <a:extLst>
              <a:ext uri="{FF2B5EF4-FFF2-40B4-BE49-F238E27FC236}">
                <a16:creationId xmlns:a16="http://schemas.microsoft.com/office/drawing/2014/main" id="{62AEBC12-51B1-43D1-BE02-279B5628E18E}"/>
              </a:ext>
            </a:extLst>
          </xdr:cNvPr>
          <xdr:cNvCxnSpPr/>
        </xdr:nvCxnSpPr>
        <xdr:spPr>
          <a:xfrm>
            <a:off x="7635472" y="176921579"/>
            <a:ext cx="624551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3" name="Straight Connector 3622">
            <a:extLst>
              <a:ext uri="{FF2B5EF4-FFF2-40B4-BE49-F238E27FC236}">
                <a16:creationId xmlns:a16="http://schemas.microsoft.com/office/drawing/2014/main" id="{29B80651-B34B-4260-9F70-C4A1F565A068}"/>
              </a:ext>
            </a:extLst>
          </xdr:cNvPr>
          <xdr:cNvCxnSpPr/>
        </xdr:nvCxnSpPr>
        <xdr:spPr>
          <a:xfrm>
            <a:off x="6943548" y="176202710"/>
            <a:ext cx="1232209" cy="0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627" name="Group 3626">
            <a:extLst>
              <a:ext uri="{FF2B5EF4-FFF2-40B4-BE49-F238E27FC236}">
                <a16:creationId xmlns:a16="http://schemas.microsoft.com/office/drawing/2014/main" id="{DDF21117-0EAA-4B74-8170-CBF7BBE5127A}"/>
              </a:ext>
            </a:extLst>
          </xdr:cNvPr>
          <xdr:cNvGrpSpPr/>
        </xdr:nvGrpSpPr>
        <xdr:grpSpPr>
          <a:xfrm>
            <a:off x="2213467" y="174021785"/>
            <a:ext cx="219975" cy="203929"/>
            <a:chOff x="10263188" y="252188663"/>
            <a:chExt cx="214312" cy="214312"/>
          </a:xfrm>
        </xdr:grpSpPr>
        <xdr:sp macro="" textlink="">
          <xdr:nvSpPr>
            <xdr:cNvPr id="3628" name="Oval 3627">
              <a:extLst>
                <a:ext uri="{FF2B5EF4-FFF2-40B4-BE49-F238E27FC236}">
                  <a16:creationId xmlns:a16="http://schemas.microsoft.com/office/drawing/2014/main" id="{8C0DDB4E-276B-10A0-5F3A-AE232C420DE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29" name="Straight Connector 3628">
              <a:extLst>
                <a:ext uri="{FF2B5EF4-FFF2-40B4-BE49-F238E27FC236}">
                  <a16:creationId xmlns:a16="http://schemas.microsoft.com/office/drawing/2014/main" id="{C822ACB5-D769-900F-ED95-A11CD26B606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30" name="Straight Connector 3629">
              <a:extLst>
                <a:ext uri="{FF2B5EF4-FFF2-40B4-BE49-F238E27FC236}">
                  <a16:creationId xmlns:a16="http://schemas.microsoft.com/office/drawing/2014/main" id="{D21C37DA-76E4-3D2F-B4C9-79EFC8F00F4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31" name="Group 3630">
            <a:extLst>
              <a:ext uri="{FF2B5EF4-FFF2-40B4-BE49-F238E27FC236}">
                <a16:creationId xmlns:a16="http://schemas.microsoft.com/office/drawing/2014/main" id="{189048FF-1563-47DF-9530-DA42B6433D9E}"/>
              </a:ext>
            </a:extLst>
          </xdr:cNvPr>
          <xdr:cNvGrpSpPr/>
        </xdr:nvGrpSpPr>
        <xdr:grpSpPr>
          <a:xfrm>
            <a:off x="3414225" y="172985762"/>
            <a:ext cx="232373" cy="200486"/>
            <a:chOff x="10263188" y="252188663"/>
            <a:chExt cx="214312" cy="214312"/>
          </a:xfrm>
        </xdr:grpSpPr>
        <xdr:sp macro="" textlink="">
          <xdr:nvSpPr>
            <xdr:cNvPr id="3632" name="Oval 3631">
              <a:extLst>
                <a:ext uri="{FF2B5EF4-FFF2-40B4-BE49-F238E27FC236}">
                  <a16:creationId xmlns:a16="http://schemas.microsoft.com/office/drawing/2014/main" id="{AD0DB34C-844B-BD66-EBCC-F9B15E54724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33" name="Straight Connector 3632">
              <a:extLst>
                <a:ext uri="{FF2B5EF4-FFF2-40B4-BE49-F238E27FC236}">
                  <a16:creationId xmlns:a16="http://schemas.microsoft.com/office/drawing/2014/main" id="{37A02889-1BDF-D0EA-E77D-83BA10A6AFE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34" name="Straight Connector 3633">
              <a:extLst>
                <a:ext uri="{FF2B5EF4-FFF2-40B4-BE49-F238E27FC236}">
                  <a16:creationId xmlns:a16="http://schemas.microsoft.com/office/drawing/2014/main" id="{E68ED877-83B0-2660-2E00-69CB9375BDF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35" name="Group 3634">
            <a:extLst>
              <a:ext uri="{FF2B5EF4-FFF2-40B4-BE49-F238E27FC236}">
                <a16:creationId xmlns:a16="http://schemas.microsoft.com/office/drawing/2014/main" id="{B22E20D3-E7E5-4486-B4DD-B50397B4B299}"/>
              </a:ext>
            </a:extLst>
          </xdr:cNvPr>
          <xdr:cNvGrpSpPr/>
        </xdr:nvGrpSpPr>
        <xdr:grpSpPr>
          <a:xfrm>
            <a:off x="955391" y="172904643"/>
            <a:ext cx="232373" cy="203929"/>
            <a:chOff x="10263188" y="252188663"/>
            <a:chExt cx="214312" cy="214312"/>
          </a:xfrm>
        </xdr:grpSpPr>
        <xdr:sp macro="" textlink="">
          <xdr:nvSpPr>
            <xdr:cNvPr id="3636" name="Oval 3635">
              <a:extLst>
                <a:ext uri="{FF2B5EF4-FFF2-40B4-BE49-F238E27FC236}">
                  <a16:creationId xmlns:a16="http://schemas.microsoft.com/office/drawing/2014/main" id="{5CF7ABEC-F5E2-06A9-F3D7-B6ECC130C67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37" name="Straight Connector 3636">
              <a:extLst>
                <a:ext uri="{FF2B5EF4-FFF2-40B4-BE49-F238E27FC236}">
                  <a16:creationId xmlns:a16="http://schemas.microsoft.com/office/drawing/2014/main" id="{DE641053-4270-5D8A-2A4F-2CAEE535A02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38" name="Straight Connector 3637">
              <a:extLst>
                <a:ext uri="{FF2B5EF4-FFF2-40B4-BE49-F238E27FC236}">
                  <a16:creationId xmlns:a16="http://schemas.microsoft.com/office/drawing/2014/main" id="{02132E2A-774A-D541-833F-5E8D7EB8D67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39" name="Group 3638">
            <a:extLst>
              <a:ext uri="{FF2B5EF4-FFF2-40B4-BE49-F238E27FC236}">
                <a16:creationId xmlns:a16="http://schemas.microsoft.com/office/drawing/2014/main" id="{B795C8D0-BDF3-4263-9A16-DD7715A8CE70}"/>
              </a:ext>
            </a:extLst>
          </xdr:cNvPr>
          <xdr:cNvGrpSpPr/>
        </xdr:nvGrpSpPr>
        <xdr:grpSpPr>
          <a:xfrm>
            <a:off x="8376811" y="174449535"/>
            <a:ext cx="232373" cy="215763"/>
            <a:chOff x="10263188" y="252188663"/>
            <a:chExt cx="214312" cy="214312"/>
          </a:xfrm>
        </xdr:grpSpPr>
        <xdr:sp macro="" textlink="">
          <xdr:nvSpPr>
            <xdr:cNvPr id="3640" name="Oval 3639">
              <a:extLst>
                <a:ext uri="{FF2B5EF4-FFF2-40B4-BE49-F238E27FC236}">
                  <a16:creationId xmlns:a16="http://schemas.microsoft.com/office/drawing/2014/main" id="{4502B5EB-8407-B4B1-BDE1-C8BA76C00E7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41" name="Straight Connector 3640">
              <a:extLst>
                <a:ext uri="{FF2B5EF4-FFF2-40B4-BE49-F238E27FC236}">
                  <a16:creationId xmlns:a16="http://schemas.microsoft.com/office/drawing/2014/main" id="{E63E9340-1685-E985-0B0E-D990FD924D6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42" name="Straight Connector 3641">
              <a:extLst>
                <a:ext uri="{FF2B5EF4-FFF2-40B4-BE49-F238E27FC236}">
                  <a16:creationId xmlns:a16="http://schemas.microsoft.com/office/drawing/2014/main" id="{DDF61B06-07FE-1E12-75C7-36784CB9C42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43" name="Group 3642">
            <a:extLst>
              <a:ext uri="{FF2B5EF4-FFF2-40B4-BE49-F238E27FC236}">
                <a16:creationId xmlns:a16="http://schemas.microsoft.com/office/drawing/2014/main" id="{713E22A2-9EE2-4F9A-9846-0807F4BE1A7B}"/>
              </a:ext>
            </a:extLst>
          </xdr:cNvPr>
          <xdr:cNvGrpSpPr/>
        </xdr:nvGrpSpPr>
        <xdr:grpSpPr>
          <a:xfrm>
            <a:off x="937424" y="177154386"/>
            <a:ext cx="232373" cy="215762"/>
            <a:chOff x="10263188" y="252188663"/>
            <a:chExt cx="214312" cy="214312"/>
          </a:xfrm>
        </xdr:grpSpPr>
        <xdr:sp macro="" textlink="">
          <xdr:nvSpPr>
            <xdr:cNvPr id="3644" name="Oval 3643">
              <a:extLst>
                <a:ext uri="{FF2B5EF4-FFF2-40B4-BE49-F238E27FC236}">
                  <a16:creationId xmlns:a16="http://schemas.microsoft.com/office/drawing/2014/main" id="{9AED7D2D-8C2E-3AE2-5E37-BE813658443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45" name="Straight Connector 3644">
              <a:extLst>
                <a:ext uri="{FF2B5EF4-FFF2-40B4-BE49-F238E27FC236}">
                  <a16:creationId xmlns:a16="http://schemas.microsoft.com/office/drawing/2014/main" id="{289BDB64-BDCC-9AE1-1F5C-D7C4F95D4A4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46" name="Straight Connector 3645">
              <a:extLst>
                <a:ext uri="{FF2B5EF4-FFF2-40B4-BE49-F238E27FC236}">
                  <a16:creationId xmlns:a16="http://schemas.microsoft.com/office/drawing/2014/main" id="{D83A998D-3DBA-2067-0C37-183FE5DEF32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47" name="Group 3646">
            <a:extLst>
              <a:ext uri="{FF2B5EF4-FFF2-40B4-BE49-F238E27FC236}">
                <a16:creationId xmlns:a16="http://schemas.microsoft.com/office/drawing/2014/main" id="{44F5B59A-9F1A-4A22-BB14-02588E460023}"/>
              </a:ext>
            </a:extLst>
          </xdr:cNvPr>
          <xdr:cNvGrpSpPr/>
        </xdr:nvGrpSpPr>
        <xdr:grpSpPr>
          <a:xfrm>
            <a:off x="2459440" y="177232061"/>
            <a:ext cx="232373" cy="215762"/>
            <a:chOff x="10263188" y="252188663"/>
            <a:chExt cx="214312" cy="214312"/>
          </a:xfrm>
        </xdr:grpSpPr>
        <xdr:sp macro="" textlink="">
          <xdr:nvSpPr>
            <xdr:cNvPr id="3648" name="Oval 3647">
              <a:extLst>
                <a:ext uri="{FF2B5EF4-FFF2-40B4-BE49-F238E27FC236}">
                  <a16:creationId xmlns:a16="http://schemas.microsoft.com/office/drawing/2014/main" id="{C7398F70-3591-C17F-3D38-1346B3E1FE3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49" name="Straight Connector 3648">
              <a:extLst>
                <a:ext uri="{FF2B5EF4-FFF2-40B4-BE49-F238E27FC236}">
                  <a16:creationId xmlns:a16="http://schemas.microsoft.com/office/drawing/2014/main" id="{97464AD8-8789-0BCE-723D-E9A871874F9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50" name="Straight Connector 3649">
              <a:extLst>
                <a:ext uri="{FF2B5EF4-FFF2-40B4-BE49-F238E27FC236}">
                  <a16:creationId xmlns:a16="http://schemas.microsoft.com/office/drawing/2014/main" id="{A608BD67-BE02-4F3B-7D12-683658E5C52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51" name="Group 3650">
            <a:extLst>
              <a:ext uri="{FF2B5EF4-FFF2-40B4-BE49-F238E27FC236}">
                <a16:creationId xmlns:a16="http://schemas.microsoft.com/office/drawing/2014/main" id="{71726ACB-4EEB-49F7-A63B-ACDB460CA680}"/>
              </a:ext>
            </a:extLst>
          </xdr:cNvPr>
          <xdr:cNvGrpSpPr/>
        </xdr:nvGrpSpPr>
        <xdr:grpSpPr>
          <a:xfrm>
            <a:off x="2102248" y="175478673"/>
            <a:ext cx="232373" cy="215762"/>
            <a:chOff x="10263188" y="252188663"/>
            <a:chExt cx="214312" cy="214312"/>
          </a:xfrm>
        </xdr:grpSpPr>
        <xdr:sp macro="" textlink="">
          <xdr:nvSpPr>
            <xdr:cNvPr id="3652" name="Oval 3651">
              <a:extLst>
                <a:ext uri="{FF2B5EF4-FFF2-40B4-BE49-F238E27FC236}">
                  <a16:creationId xmlns:a16="http://schemas.microsoft.com/office/drawing/2014/main" id="{E8FFEEE2-6A2D-A37C-9023-FE60DE28C5E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53" name="Straight Connector 3652">
              <a:extLst>
                <a:ext uri="{FF2B5EF4-FFF2-40B4-BE49-F238E27FC236}">
                  <a16:creationId xmlns:a16="http://schemas.microsoft.com/office/drawing/2014/main" id="{C0EA77A0-2955-9510-24B0-86A6F1F08E2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54" name="Straight Connector 3653">
              <a:extLst>
                <a:ext uri="{FF2B5EF4-FFF2-40B4-BE49-F238E27FC236}">
                  <a16:creationId xmlns:a16="http://schemas.microsoft.com/office/drawing/2014/main" id="{72AD6F63-F001-1738-CE00-F2CB373C2DA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55" name="Group 3654">
            <a:extLst>
              <a:ext uri="{FF2B5EF4-FFF2-40B4-BE49-F238E27FC236}">
                <a16:creationId xmlns:a16="http://schemas.microsoft.com/office/drawing/2014/main" id="{33E6E4E9-F99D-497D-995E-141BB0D57D6D}"/>
              </a:ext>
            </a:extLst>
          </xdr:cNvPr>
          <xdr:cNvGrpSpPr/>
        </xdr:nvGrpSpPr>
        <xdr:grpSpPr>
          <a:xfrm>
            <a:off x="2534723" y="175778614"/>
            <a:ext cx="219975" cy="200487"/>
            <a:chOff x="10263188" y="252188663"/>
            <a:chExt cx="214312" cy="214312"/>
          </a:xfrm>
        </xdr:grpSpPr>
        <xdr:sp macro="" textlink="">
          <xdr:nvSpPr>
            <xdr:cNvPr id="3656" name="Oval 3655">
              <a:extLst>
                <a:ext uri="{FF2B5EF4-FFF2-40B4-BE49-F238E27FC236}">
                  <a16:creationId xmlns:a16="http://schemas.microsoft.com/office/drawing/2014/main" id="{B597C91E-3165-6F4C-A4B3-158E1595EAA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57" name="Straight Connector 3656">
              <a:extLst>
                <a:ext uri="{FF2B5EF4-FFF2-40B4-BE49-F238E27FC236}">
                  <a16:creationId xmlns:a16="http://schemas.microsoft.com/office/drawing/2014/main" id="{97CA4A38-00E9-4DF1-E791-7DE94A36EF6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58" name="Straight Connector 3657">
              <a:extLst>
                <a:ext uri="{FF2B5EF4-FFF2-40B4-BE49-F238E27FC236}">
                  <a16:creationId xmlns:a16="http://schemas.microsoft.com/office/drawing/2014/main" id="{56B9B75E-04D4-7C73-2A21-D30C975E687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59" name="Group 3658">
            <a:extLst>
              <a:ext uri="{FF2B5EF4-FFF2-40B4-BE49-F238E27FC236}">
                <a16:creationId xmlns:a16="http://schemas.microsoft.com/office/drawing/2014/main" id="{BFB09324-A249-41D5-9BEB-9062D17BBC21}"/>
              </a:ext>
            </a:extLst>
          </xdr:cNvPr>
          <xdr:cNvGrpSpPr/>
        </xdr:nvGrpSpPr>
        <xdr:grpSpPr>
          <a:xfrm>
            <a:off x="3864667" y="175737303"/>
            <a:ext cx="219975" cy="215763"/>
            <a:chOff x="10263188" y="252188663"/>
            <a:chExt cx="214312" cy="214312"/>
          </a:xfrm>
        </xdr:grpSpPr>
        <xdr:sp macro="" textlink="">
          <xdr:nvSpPr>
            <xdr:cNvPr id="3660" name="Oval 3659">
              <a:extLst>
                <a:ext uri="{FF2B5EF4-FFF2-40B4-BE49-F238E27FC236}">
                  <a16:creationId xmlns:a16="http://schemas.microsoft.com/office/drawing/2014/main" id="{D0E09754-1655-2CA6-1DF1-85485900D1D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61" name="Straight Connector 3660">
              <a:extLst>
                <a:ext uri="{FF2B5EF4-FFF2-40B4-BE49-F238E27FC236}">
                  <a16:creationId xmlns:a16="http://schemas.microsoft.com/office/drawing/2014/main" id="{E35A113B-FE5D-3E7D-4708-590FAEC177F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62" name="Straight Connector 3661">
              <a:extLst>
                <a:ext uri="{FF2B5EF4-FFF2-40B4-BE49-F238E27FC236}">
                  <a16:creationId xmlns:a16="http://schemas.microsoft.com/office/drawing/2014/main" id="{D0241A37-44C7-A23D-2395-2EFDAB882E1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63" name="Group 3662">
            <a:extLst>
              <a:ext uri="{FF2B5EF4-FFF2-40B4-BE49-F238E27FC236}">
                <a16:creationId xmlns:a16="http://schemas.microsoft.com/office/drawing/2014/main" id="{A0A0C53C-0948-404F-B5E6-190822188930}"/>
              </a:ext>
            </a:extLst>
          </xdr:cNvPr>
          <xdr:cNvGrpSpPr/>
        </xdr:nvGrpSpPr>
        <xdr:grpSpPr>
          <a:xfrm>
            <a:off x="4297142" y="175959569"/>
            <a:ext cx="219975" cy="200486"/>
            <a:chOff x="10263188" y="252188663"/>
            <a:chExt cx="214312" cy="214312"/>
          </a:xfrm>
        </xdr:grpSpPr>
        <xdr:sp macro="" textlink="">
          <xdr:nvSpPr>
            <xdr:cNvPr id="3664" name="Oval 3663">
              <a:extLst>
                <a:ext uri="{FF2B5EF4-FFF2-40B4-BE49-F238E27FC236}">
                  <a16:creationId xmlns:a16="http://schemas.microsoft.com/office/drawing/2014/main" id="{C92FBF35-F39C-93CB-52D2-4CEA7AB762F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65" name="Straight Connector 3664">
              <a:extLst>
                <a:ext uri="{FF2B5EF4-FFF2-40B4-BE49-F238E27FC236}">
                  <a16:creationId xmlns:a16="http://schemas.microsoft.com/office/drawing/2014/main" id="{E27BD473-E83F-FB90-FB26-8ADDF79D6E9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66" name="Straight Connector 3665">
              <a:extLst>
                <a:ext uri="{FF2B5EF4-FFF2-40B4-BE49-F238E27FC236}">
                  <a16:creationId xmlns:a16="http://schemas.microsoft.com/office/drawing/2014/main" id="{6B82832D-F195-3E5A-10CF-1D46EEA90EE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67" name="Group 3666">
            <a:extLst>
              <a:ext uri="{FF2B5EF4-FFF2-40B4-BE49-F238E27FC236}">
                <a16:creationId xmlns:a16="http://schemas.microsoft.com/office/drawing/2014/main" id="{B455851D-7984-405C-BF00-6BA60C9249C7}"/>
              </a:ext>
            </a:extLst>
          </xdr:cNvPr>
          <xdr:cNvGrpSpPr/>
        </xdr:nvGrpSpPr>
        <xdr:grpSpPr>
          <a:xfrm>
            <a:off x="3708531" y="176404532"/>
            <a:ext cx="219975" cy="215762"/>
            <a:chOff x="10263188" y="252188663"/>
            <a:chExt cx="214312" cy="214312"/>
          </a:xfrm>
        </xdr:grpSpPr>
        <xdr:sp macro="" textlink="">
          <xdr:nvSpPr>
            <xdr:cNvPr id="3668" name="Oval 3667">
              <a:extLst>
                <a:ext uri="{FF2B5EF4-FFF2-40B4-BE49-F238E27FC236}">
                  <a16:creationId xmlns:a16="http://schemas.microsoft.com/office/drawing/2014/main" id="{D6CCC4DD-2D88-D5AD-F3A7-60D458811F3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69" name="Straight Connector 3668">
              <a:extLst>
                <a:ext uri="{FF2B5EF4-FFF2-40B4-BE49-F238E27FC236}">
                  <a16:creationId xmlns:a16="http://schemas.microsoft.com/office/drawing/2014/main" id="{57F91EE5-127C-D6BB-C95C-93A9EEF62AF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0" name="Straight Connector 3669">
              <a:extLst>
                <a:ext uri="{FF2B5EF4-FFF2-40B4-BE49-F238E27FC236}">
                  <a16:creationId xmlns:a16="http://schemas.microsoft.com/office/drawing/2014/main" id="{0A5A647A-7594-9F69-FE30-8EC6180E9B3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71" name="Group 3670">
            <a:extLst>
              <a:ext uri="{FF2B5EF4-FFF2-40B4-BE49-F238E27FC236}">
                <a16:creationId xmlns:a16="http://schemas.microsoft.com/office/drawing/2014/main" id="{F3F06BA4-DBED-45B1-B5A2-C1DD54869B2F}"/>
              </a:ext>
            </a:extLst>
          </xdr:cNvPr>
          <xdr:cNvGrpSpPr/>
        </xdr:nvGrpSpPr>
        <xdr:grpSpPr>
          <a:xfrm>
            <a:off x="6635774" y="175975276"/>
            <a:ext cx="219975" cy="215762"/>
            <a:chOff x="10263188" y="252188663"/>
            <a:chExt cx="214312" cy="214312"/>
          </a:xfrm>
        </xdr:grpSpPr>
        <xdr:sp macro="" textlink="">
          <xdr:nvSpPr>
            <xdr:cNvPr id="3672" name="Oval 3671">
              <a:extLst>
                <a:ext uri="{FF2B5EF4-FFF2-40B4-BE49-F238E27FC236}">
                  <a16:creationId xmlns:a16="http://schemas.microsoft.com/office/drawing/2014/main" id="{03D0A37F-EE02-6DB6-207F-A76B76C3F15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73" name="Straight Connector 3672">
              <a:extLst>
                <a:ext uri="{FF2B5EF4-FFF2-40B4-BE49-F238E27FC236}">
                  <a16:creationId xmlns:a16="http://schemas.microsoft.com/office/drawing/2014/main" id="{E471B718-DD78-C3AB-B059-418C48D9C2B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4" name="Straight Connector 3673">
              <a:extLst>
                <a:ext uri="{FF2B5EF4-FFF2-40B4-BE49-F238E27FC236}">
                  <a16:creationId xmlns:a16="http://schemas.microsoft.com/office/drawing/2014/main" id="{0240DF0F-F3A1-E15E-DF08-6B6891C51EE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75" name="Group 3674">
            <a:extLst>
              <a:ext uri="{FF2B5EF4-FFF2-40B4-BE49-F238E27FC236}">
                <a16:creationId xmlns:a16="http://schemas.microsoft.com/office/drawing/2014/main" id="{6DA48AB8-A36F-478F-8FE0-B2145D668FCF}"/>
              </a:ext>
            </a:extLst>
          </xdr:cNvPr>
          <xdr:cNvGrpSpPr/>
        </xdr:nvGrpSpPr>
        <xdr:grpSpPr>
          <a:xfrm>
            <a:off x="7488325" y="176683819"/>
            <a:ext cx="219975" cy="215762"/>
            <a:chOff x="10263188" y="252188663"/>
            <a:chExt cx="214312" cy="214312"/>
          </a:xfrm>
        </xdr:grpSpPr>
        <xdr:sp macro="" textlink="">
          <xdr:nvSpPr>
            <xdr:cNvPr id="3676" name="Oval 3675">
              <a:extLst>
                <a:ext uri="{FF2B5EF4-FFF2-40B4-BE49-F238E27FC236}">
                  <a16:creationId xmlns:a16="http://schemas.microsoft.com/office/drawing/2014/main" id="{280E2E1B-CEB4-B37E-F3FB-DEC3F42682D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77" name="Straight Connector 3676">
              <a:extLst>
                <a:ext uri="{FF2B5EF4-FFF2-40B4-BE49-F238E27FC236}">
                  <a16:creationId xmlns:a16="http://schemas.microsoft.com/office/drawing/2014/main" id="{EAC69676-571D-0174-01E9-0969A45281F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78" name="Straight Connector 3677">
              <a:extLst>
                <a:ext uri="{FF2B5EF4-FFF2-40B4-BE49-F238E27FC236}">
                  <a16:creationId xmlns:a16="http://schemas.microsoft.com/office/drawing/2014/main" id="{0AADD4AB-9EA2-5142-EBB5-35A483779CE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79" name="Group 3678">
            <a:extLst>
              <a:ext uri="{FF2B5EF4-FFF2-40B4-BE49-F238E27FC236}">
                <a16:creationId xmlns:a16="http://schemas.microsoft.com/office/drawing/2014/main" id="{3B9A88FC-4C83-4D5F-AF9B-BAE85310EC9C}"/>
              </a:ext>
            </a:extLst>
          </xdr:cNvPr>
          <xdr:cNvGrpSpPr/>
        </xdr:nvGrpSpPr>
        <xdr:grpSpPr>
          <a:xfrm>
            <a:off x="4900305" y="177754268"/>
            <a:ext cx="232373" cy="200487"/>
            <a:chOff x="10263188" y="252188663"/>
            <a:chExt cx="214312" cy="214312"/>
          </a:xfrm>
        </xdr:grpSpPr>
        <xdr:sp macro="" textlink="">
          <xdr:nvSpPr>
            <xdr:cNvPr id="3680" name="Oval 3679">
              <a:extLst>
                <a:ext uri="{FF2B5EF4-FFF2-40B4-BE49-F238E27FC236}">
                  <a16:creationId xmlns:a16="http://schemas.microsoft.com/office/drawing/2014/main" id="{9D6CEC1C-1334-F788-F5EE-21C15C4FDCF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81" name="Straight Connector 3680">
              <a:extLst>
                <a:ext uri="{FF2B5EF4-FFF2-40B4-BE49-F238E27FC236}">
                  <a16:creationId xmlns:a16="http://schemas.microsoft.com/office/drawing/2014/main" id="{C1409693-D62F-3B2D-A402-A778592FD71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82" name="Straight Connector 3681">
              <a:extLst>
                <a:ext uri="{FF2B5EF4-FFF2-40B4-BE49-F238E27FC236}">
                  <a16:creationId xmlns:a16="http://schemas.microsoft.com/office/drawing/2014/main" id="{5B4FF8C6-FE94-F422-13BD-8D5A3CD9453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83" name="Group 3682">
            <a:extLst>
              <a:ext uri="{FF2B5EF4-FFF2-40B4-BE49-F238E27FC236}">
                <a16:creationId xmlns:a16="http://schemas.microsoft.com/office/drawing/2014/main" id="{E696B85A-D77A-4F9B-A23D-88F6823D2AC5}"/>
              </a:ext>
            </a:extLst>
          </xdr:cNvPr>
          <xdr:cNvGrpSpPr/>
        </xdr:nvGrpSpPr>
        <xdr:grpSpPr>
          <a:xfrm>
            <a:off x="6479637" y="178462809"/>
            <a:ext cx="219975" cy="200486"/>
            <a:chOff x="10263188" y="252188663"/>
            <a:chExt cx="214312" cy="214312"/>
          </a:xfrm>
        </xdr:grpSpPr>
        <xdr:sp macro="" textlink="">
          <xdr:nvSpPr>
            <xdr:cNvPr id="3684" name="Oval 3683">
              <a:extLst>
                <a:ext uri="{FF2B5EF4-FFF2-40B4-BE49-F238E27FC236}">
                  <a16:creationId xmlns:a16="http://schemas.microsoft.com/office/drawing/2014/main" id="{31D173A6-9330-3811-CB81-15FC04594C4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85" name="Straight Connector 3684">
              <a:extLst>
                <a:ext uri="{FF2B5EF4-FFF2-40B4-BE49-F238E27FC236}">
                  <a16:creationId xmlns:a16="http://schemas.microsoft.com/office/drawing/2014/main" id="{C32F7907-F412-F6B0-CD38-DB09A3A71A6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86" name="Straight Connector 3685">
              <a:extLst>
                <a:ext uri="{FF2B5EF4-FFF2-40B4-BE49-F238E27FC236}">
                  <a16:creationId xmlns:a16="http://schemas.microsoft.com/office/drawing/2014/main" id="{4F058A22-84AA-42D2-20DB-40FF80DE243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87" name="Group 3686">
            <a:extLst>
              <a:ext uri="{FF2B5EF4-FFF2-40B4-BE49-F238E27FC236}">
                <a16:creationId xmlns:a16="http://schemas.microsoft.com/office/drawing/2014/main" id="{4B410754-F1A8-4B80-A79A-06C9DC2E0A53}"/>
              </a:ext>
            </a:extLst>
          </xdr:cNvPr>
          <xdr:cNvGrpSpPr/>
        </xdr:nvGrpSpPr>
        <xdr:grpSpPr>
          <a:xfrm>
            <a:off x="7524259" y="177712956"/>
            <a:ext cx="219975" cy="215762"/>
            <a:chOff x="10263188" y="252188663"/>
            <a:chExt cx="214312" cy="214312"/>
          </a:xfrm>
        </xdr:grpSpPr>
        <xdr:sp macro="" textlink="">
          <xdr:nvSpPr>
            <xdr:cNvPr id="3688" name="Oval 3687">
              <a:extLst>
                <a:ext uri="{FF2B5EF4-FFF2-40B4-BE49-F238E27FC236}">
                  <a16:creationId xmlns:a16="http://schemas.microsoft.com/office/drawing/2014/main" id="{4FD5877B-94C5-22C0-19DA-66BB7CBF737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89" name="Straight Connector 3688">
              <a:extLst>
                <a:ext uri="{FF2B5EF4-FFF2-40B4-BE49-F238E27FC236}">
                  <a16:creationId xmlns:a16="http://schemas.microsoft.com/office/drawing/2014/main" id="{0C10A818-CBA1-73AD-B93B-AE6B59273F3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90" name="Straight Connector 3689">
              <a:extLst>
                <a:ext uri="{FF2B5EF4-FFF2-40B4-BE49-F238E27FC236}">
                  <a16:creationId xmlns:a16="http://schemas.microsoft.com/office/drawing/2014/main" id="{4A98A750-6399-9A69-6A10-D29D8A5B232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91" name="Group 3690">
            <a:extLst>
              <a:ext uri="{FF2B5EF4-FFF2-40B4-BE49-F238E27FC236}">
                <a16:creationId xmlns:a16="http://schemas.microsoft.com/office/drawing/2014/main" id="{C54AA7B9-5956-476A-A55B-D33AF59BB777}"/>
              </a:ext>
            </a:extLst>
          </xdr:cNvPr>
          <xdr:cNvGrpSpPr/>
        </xdr:nvGrpSpPr>
        <xdr:grpSpPr>
          <a:xfrm>
            <a:off x="3828733" y="178390513"/>
            <a:ext cx="219975" cy="215762"/>
            <a:chOff x="10263188" y="252188663"/>
            <a:chExt cx="214312" cy="214312"/>
          </a:xfrm>
        </xdr:grpSpPr>
        <xdr:sp macro="" textlink="">
          <xdr:nvSpPr>
            <xdr:cNvPr id="3692" name="Oval 3691">
              <a:extLst>
                <a:ext uri="{FF2B5EF4-FFF2-40B4-BE49-F238E27FC236}">
                  <a16:creationId xmlns:a16="http://schemas.microsoft.com/office/drawing/2014/main" id="{5428DD31-4CDD-A228-7E09-03EBF90411E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693" name="Straight Connector 3692">
              <a:extLst>
                <a:ext uri="{FF2B5EF4-FFF2-40B4-BE49-F238E27FC236}">
                  <a16:creationId xmlns:a16="http://schemas.microsoft.com/office/drawing/2014/main" id="{E7441FA4-1462-A20E-C190-4489C1549EB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94" name="Straight Connector 3693">
              <a:extLst>
                <a:ext uri="{FF2B5EF4-FFF2-40B4-BE49-F238E27FC236}">
                  <a16:creationId xmlns:a16="http://schemas.microsoft.com/office/drawing/2014/main" id="{65B9609B-6AAC-C11A-5BB5-05232276C27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12" name="Group 3711">
            <a:extLst>
              <a:ext uri="{FF2B5EF4-FFF2-40B4-BE49-F238E27FC236}">
                <a16:creationId xmlns:a16="http://schemas.microsoft.com/office/drawing/2014/main" id="{D898D173-91D7-478A-BDFE-9970C68B30CF}"/>
              </a:ext>
            </a:extLst>
          </xdr:cNvPr>
          <xdr:cNvGrpSpPr/>
        </xdr:nvGrpSpPr>
        <xdr:grpSpPr>
          <a:xfrm>
            <a:off x="3441176" y="174340877"/>
            <a:ext cx="232373" cy="215762"/>
            <a:chOff x="10263188" y="252188663"/>
            <a:chExt cx="214312" cy="214312"/>
          </a:xfrm>
        </xdr:grpSpPr>
        <xdr:sp macro="" textlink="">
          <xdr:nvSpPr>
            <xdr:cNvPr id="3713" name="Oval 3712">
              <a:extLst>
                <a:ext uri="{FF2B5EF4-FFF2-40B4-BE49-F238E27FC236}">
                  <a16:creationId xmlns:a16="http://schemas.microsoft.com/office/drawing/2014/main" id="{82C93952-C7CA-E9F5-64BD-389D1568157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14" name="Straight Connector 3713">
              <a:extLst>
                <a:ext uri="{FF2B5EF4-FFF2-40B4-BE49-F238E27FC236}">
                  <a16:creationId xmlns:a16="http://schemas.microsoft.com/office/drawing/2014/main" id="{912EB918-5A1D-2F49-8D7B-7B30F00941F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15" name="Straight Connector 3714">
              <a:extLst>
                <a:ext uri="{FF2B5EF4-FFF2-40B4-BE49-F238E27FC236}">
                  <a16:creationId xmlns:a16="http://schemas.microsoft.com/office/drawing/2014/main" id="{8C7C053E-594D-F36D-A959-EAC5C137261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16" name="Group 3715">
            <a:extLst>
              <a:ext uri="{FF2B5EF4-FFF2-40B4-BE49-F238E27FC236}">
                <a16:creationId xmlns:a16="http://schemas.microsoft.com/office/drawing/2014/main" id="{980982F3-9E0C-4418-A71F-8A08BEEC613C}"/>
              </a:ext>
            </a:extLst>
          </xdr:cNvPr>
          <xdr:cNvGrpSpPr/>
        </xdr:nvGrpSpPr>
        <xdr:grpSpPr>
          <a:xfrm>
            <a:off x="2414522" y="179440307"/>
            <a:ext cx="232373" cy="200487"/>
            <a:chOff x="10263188" y="252188663"/>
            <a:chExt cx="214312" cy="214312"/>
          </a:xfrm>
        </xdr:grpSpPr>
        <xdr:sp macro="" textlink="">
          <xdr:nvSpPr>
            <xdr:cNvPr id="3717" name="Oval 3716">
              <a:extLst>
                <a:ext uri="{FF2B5EF4-FFF2-40B4-BE49-F238E27FC236}">
                  <a16:creationId xmlns:a16="http://schemas.microsoft.com/office/drawing/2014/main" id="{F7164DA0-2BAE-31CC-32B7-F213B38988E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18" name="Straight Connector 3717">
              <a:extLst>
                <a:ext uri="{FF2B5EF4-FFF2-40B4-BE49-F238E27FC236}">
                  <a16:creationId xmlns:a16="http://schemas.microsoft.com/office/drawing/2014/main" id="{A49671CA-EDC9-1BA6-172A-F33235343FE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19" name="Straight Connector 3718">
              <a:extLst>
                <a:ext uri="{FF2B5EF4-FFF2-40B4-BE49-F238E27FC236}">
                  <a16:creationId xmlns:a16="http://schemas.microsoft.com/office/drawing/2014/main" id="{A9AA035B-693F-B9F3-4BE0-67B44E05224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20" name="Group 3719">
            <a:extLst>
              <a:ext uri="{FF2B5EF4-FFF2-40B4-BE49-F238E27FC236}">
                <a16:creationId xmlns:a16="http://schemas.microsoft.com/office/drawing/2014/main" id="{40044846-BFFA-4C39-9416-E7B297175752}"/>
              </a:ext>
            </a:extLst>
          </xdr:cNvPr>
          <xdr:cNvGrpSpPr/>
        </xdr:nvGrpSpPr>
        <xdr:grpSpPr>
          <a:xfrm>
            <a:off x="8394778" y="178499173"/>
            <a:ext cx="232373" cy="215762"/>
            <a:chOff x="10263188" y="252188663"/>
            <a:chExt cx="214312" cy="214312"/>
          </a:xfrm>
        </xdr:grpSpPr>
        <xdr:sp macro="" textlink="">
          <xdr:nvSpPr>
            <xdr:cNvPr id="3721" name="Oval 3720">
              <a:extLst>
                <a:ext uri="{FF2B5EF4-FFF2-40B4-BE49-F238E27FC236}">
                  <a16:creationId xmlns:a16="http://schemas.microsoft.com/office/drawing/2014/main" id="{3CB39F71-577A-1575-511D-D832097D31C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22" name="Straight Connector 3721">
              <a:extLst>
                <a:ext uri="{FF2B5EF4-FFF2-40B4-BE49-F238E27FC236}">
                  <a16:creationId xmlns:a16="http://schemas.microsoft.com/office/drawing/2014/main" id="{FE940D15-A3CE-7907-55DD-2A2B9C25AEE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23" name="Straight Connector 3722">
              <a:extLst>
                <a:ext uri="{FF2B5EF4-FFF2-40B4-BE49-F238E27FC236}">
                  <a16:creationId xmlns:a16="http://schemas.microsoft.com/office/drawing/2014/main" id="{15F56D08-F53C-3D00-B82D-8039F2CD518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24" name="Group 3723">
            <a:extLst>
              <a:ext uri="{FF2B5EF4-FFF2-40B4-BE49-F238E27FC236}">
                <a16:creationId xmlns:a16="http://schemas.microsoft.com/office/drawing/2014/main" id="{566D9BD6-C27C-4B9D-A813-B5495F7963B2}"/>
              </a:ext>
            </a:extLst>
          </xdr:cNvPr>
          <xdr:cNvGrpSpPr/>
        </xdr:nvGrpSpPr>
        <xdr:grpSpPr>
          <a:xfrm>
            <a:off x="6470653" y="177743939"/>
            <a:ext cx="219975" cy="200487"/>
            <a:chOff x="10263188" y="252188663"/>
            <a:chExt cx="214312" cy="214312"/>
          </a:xfrm>
        </xdr:grpSpPr>
        <xdr:sp macro="" textlink="">
          <xdr:nvSpPr>
            <xdr:cNvPr id="3725" name="Oval 3724">
              <a:extLst>
                <a:ext uri="{FF2B5EF4-FFF2-40B4-BE49-F238E27FC236}">
                  <a16:creationId xmlns:a16="http://schemas.microsoft.com/office/drawing/2014/main" id="{1933836C-CD44-DA50-E97D-765AE45466A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26" name="Straight Connector 3725">
              <a:extLst>
                <a:ext uri="{FF2B5EF4-FFF2-40B4-BE49-F238E27FC236}">
                  <a16:creationId xmlns:a16="http://schemas.microsoft.com/office/drawing/2014/main" id="{E19BA673-C8C6-7517-B302-FD489DABBBB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27" name="Straight Connector 3726">
              <a:extLst>
                <a:ext uri="{FF2B5EF4-FFF2-40B4-BE49-F238E27FC236}">
                  <a16:creationId xmlns:a16="http://schemas.microsoft.com/office/drawing/2014/main" id="{47D938DE-681C-E4F8-BDA6-7F1FAB7D904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728" name="Group 3727">
            <a:extLst>
              <a:ext uri="{FF2B5EF4-FFF2-40B4-BE49-F238E27FC236}">
                <a16:creationId xmlns:a16="http://schemas.microsoft.com/office/drawing/2014/main" id="{892C3A76-E28B-49FD-96B5-A54FF277E5D7}"/>
              </a:ext>
            </a:extLst>
          </xdr:cNvPr>
          <xdr:cNvGrpSpPr/>
        </xdr:nvGrpSpPr>
        <xdr:grpSpPr>
          <a:xfrm>
            <a:off x="4891322" y="179419652"/>
            <a:ext cx="232373" cy="200487"/>
            <a:chOff x="10263188" y="252188663"/>
            <a:chExt cx="214312" cy="214312"/>
          </a:xfrm>
        </xdr:grpSpPr>
        <xdr:sp macro="" textlink="">
          <xdr:nvSpPr>
            <xdr:cNvPr id="3729" name="Oval 3728">
              <a:extLst>
                <a:ext uri="{FF2B5EF4-FFF2-40B4-BE49-F238E27FC236}">
                  <a16:creationId xmlns:a16="http://schemas.microsoft.com/office/drawing/2014/main" id="{27EA4AB0-B87F-3804-F2EA-11BF3537354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730" name="Straight Connector 3729">
              <a:extLst>
                <a:ext uri="{FF2B5EF4-FFF2-40B4-BE49-F238E27FC236}">
                  <a16:creationId xmlns:a16="http://schemas.microsoft.com/office/drawing/2014/main" id="{26E1D519-606B-A9C1-6BD1-B825A374776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31" name="Straight Connector 3730">
              <a:extLst>
                <a:ext uri="{FF2B5EF4-FFF2-40B4-BE49-F238E27FC236}">
                  <a16:creationId xmlns:a16="http://schemas.microsoft.com/office/drawing/2014/main" id="{17C9EE45-AF4C-670F-EDD2-4CB7DF9EBE9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734" name="Straight Connector 3733">
            <a:extLst>
              <a:ext uri="{FF2B5EF4-FFF2-40B4-BE49-F238E27FC236}">
                <a16:creationId xmlns:a16="http://schemas.microsoft.com/office/drawing/2014/main" id="{0CB14DE7-A1CF-F056-6A64-711507327655}"/>
              </a:ext>
            </a:extLst>
          </xdr:cNvPr>
          <xdr:cNvCxnSpPr/>
        </xdr:nvCxnSpPr>
        <xdr:spPr>
          <a:xfrm>
            <a:off x="5452983" y="177568148"/>
            <a:ext cx="0" cy="20636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6" name="Straight Connector 3735">
            <a:extLst>
              <a:ext uri="{FF2B5EF4-FFF2-40B4-BE49-F238E27FC236}">
                <a16:creationId xmlns:a16="http://schemas.microsoft.com/office/drawing/2014/main" id="{5FF09EF2-7C72-27EA-55A3-A4B6C095D9A0}"/>
              </a:ext>
            </a:extLst>
          </xdr:cNvPr>
          <xdr:cNvCxnSpPr/>
        </xdr:nvCxnSpPr>
        <xdr:spPr>
          <a:xfrm>
            <a:off x="4855391" y="179559291"/>
            <a:ext cx="6784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9" name="Straight Connector 3738">
            <a:extLst>
              <a:ext uri="{FF2B5EF4-FFF2-40B4-BE49-F238E27FC236}">
                <a16:creationId xmlns:a16="http://schemas.microsoft.com/office/drawing/2014/main" id="{70E5EA61-EC9A-450E-8441-4FCF2889BCF8}"/>
              </a:ext>
            </a:extLst>
          </xdr:cNvPr>
          <xdr:cNvCxnSpPr/>
        </xdr:nvCxnSpPr>
        <xdr:spPr>
          <a:xfrm flipH="1">
            <a:off x="5386683" y="177593967"/>
            <a:ext cx="107854" cy="920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0" name="Straight Connector 3739">
            <a:extLst>
              <a:ext uri="{FF2B5EF4-FFF2-40B4-BE49-F238E27FC236}">
                <a16:creationId xmlns:a16="http://schemas.microsoft.com/office/drawing/2014/main" id="{71EA5417-34CB-49B0-A617-144E0E970208}"/>
              </a:ext>
            </a:extLst>
          </xdr:cNvPr>
          <xdr:cNvCxnSpPr/>
        </xdr:nvCxnSpPr>
        <xdr:spPr>
          <a:xfrm flipH="1">
            <a:off x="5391173" y="179512819"/>
            <a:ext cx="107854" cy="921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1" name="Straight Connector 3740">
            <a:extLst>
              <a:ext uri="{FF2B5EF4-FFF2-40B4-BE49-F238E27FC236}">
                <a16:creationId xmlns:a16="http://schemas.microsoft.com/office/drawing/2014/main" id="{F8881637-5A71-430A-B72B-9C0A64D67BB0}"/>
              </a:ext>
            </a:extLst>
          </xdr:cNvPr>
          <xdr:cNvCxnSpPr/>
        </xdr:nvCxnSpPr>
        <xdr:spPr>
          <a:xfrm>
            <a:off x="6011228" y="178602450"/>
            <a:ext cx="77169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2" name="Straight Connector 3741">
            <a:extLst>
              <a:ext uri="{FF2B5EF4-FFF2-40B4-BE49-F238E27FC236}">
                <a16:creationId xmlns:a16="http://schemas.microsoft.com/office/drawing/2014/main" id="{756ED880-C2D6-4C06-BD90-9A59C5B355DB}"/>
              </a:ext>
            </a:extLst>
          </xdr:cNvPr>
          <xdr:cNvCxnSpPr/>
        </xdr:nvCxnSpPr>
        <xdr:spPr>
          <a:xfrm flipH="1">
            <a:off x="6051655" y="177599132"/>
            <a:ext cx="107854" cy="920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3" name="Straight Connector 3742">
            <a:extLst>
              <a:ext uri="{FF2B5EF4-FFF2-40B4-BE49-F238E27FC236}">
                <a16:creationId xmlns:a16="http://schemas.microsoft.com/office/drawing/2014/main" id="{B8E70967-D408-4B94-93CD-F901B3F1B69B}"/>
              </a:ext>
            </a:extLst>
          </xdr:cNvPr>
          <xdr:cNvCxnSpPr/>
        </xdr:nvCxnSpPr>
        <xdr:spPr>
          <a:xfrm flipH="1">
            <a:off x="6047161" y="178555976"/>
            <a:ext cx="107854" cy="920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5" name="Straight Connector 3744">
            <a:extLst>
              <a:ext uri="{FF2B5EF4-FFF2-40B4-BE49-F238E27FC236}">
                <a16:creationId xmlns:a16="http://schemas.microsoft.com/office/drawing/2014/main" id="{EB00AB9D-4C9D-4D64-F1BD-C72F4276B133}"/>
              </a:ext>
            </a:extLst>
          </xdr:cNvPr>
          <xdr:cNvCxnSpPr/>
        </xdr:nvCxnSpPr>
        <xdr:spPr>
          <a:xfrm>
            <a:off x="6113462" y="177557822"/>
            <a:ext cx="0" cy="11274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9" name="Straight Connector 3748">
            <a:extLst>
              <a:ext uri="{FF2B5EF4-FFF2-40B4-BE49-F238E27FC236}">
                <a16:creationId xmlns:a16="http://schemas.microsoft.com/office/drawing/2014/main" id="{2489456D-30CA-4E34-AF98-DD315250A1C9}"/>
              </a:ext>
            </a:extLst>
          </xdr:cNvPr>
          <xdr:cNvCxnSpPr/>
        </xdr:nvCxnSpPr>
        <xdr:spPr>
          <a:xfrm>
            <a:off x="8349996" y="177879383"/>
            <a:ext cx="6604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0" name="Straight Connector 3749">
            <a:extLst>
              <a:ext uri="{FF2B5EF4-FFF2-40B4-BE49-F238E27FC236}">
                <a16:creationId xmlns:a16="http://schemas.microsoft.com/office/drawing/2014/main" id="{AD43FE96-DAC1-4C74-A48B-AB20A4B0D5CF}"/>
              </a:ext>
            </a:extLst>
          </xdr:cNvPr>
          <xdr:cNvCxnSpPr/>
        </xdr:nvCxnSpPr>
        <xdr:spPr>
          <a:xfrm flipH="1">
            <a:off x="8863333" y="177827742"/>
            <a:ext cx="106727" cy="105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2" name="Straight Connector 3751">
            <a:extLst>
              <a:ext uri="{FF2B5EF4-FFF2-40B4-BE49-F238E27FC236}">
                <a16:creationId xmlns:a16="http://schemas.microsoft.com/office/drawing/2014/main" id="{AC14E3F7-2253-5B34-7BD0-1D5844F7C38D}"/>
              </a:ext>
            </a:extLst>
          </xdr:cNvPr>
          <xdr:cNvCxnSpPr/>
        </xdr:nvCxnSpPr>
        <xdr:spPr>
          <a:xfrm>
            <a:off x="4956122" y="175867466"/>
            <a:ext cx="0" cy="9137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4" name="Straight Connector 3753">
            <a:extLst>
              <a:ext uri="{FF2B5EF4-FFF2-40B4-BE49-F238E27FC236}">
                <a16:creationId xmlns:a16="http://schemas.microsoft.com/office/drawing/2014/main" id="{490B615D-52A1-D72E-1BF5-4A7649703167}"/>
              </a:ext>
            </a:extLst>
          </xdr:cNvPr>
          <xdr:cNvCxnSpPr/>
        </xdr:nvCxnSpPr>
        <xdr:spPr>
          <a:xfrm>
            <a:off x="3910242" y="176675122"/>
            <a:ext cx="111915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7" name="Straight Connector 3756">
            <a:extLst>
              <a:ext uri="{FF2B5EF4-FFF2-40B4-BE49-F238E27FC236}">
                <a16:creationId xmlns:a16="http://schemas.microsoft.com/office/drawing/2014/main" id="{C95EE388-63B1-4E05-8E05-3BB424E23076}"/>
              </a:ext>
            </a:extLst>
          </xdr:cNvPr>
          <xdr:cNvCxnSpPr/>
        </xdr:nvCxnSpPr>
        <xdr:spPr>
          <a:xfrm flipH="1">
            <a:off x="4896342" y="176636458"/>
            <a:ext cx="106727" cy="931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8" name="Straight Connector 3757">
            <a:extLst>
              <a:ext uri="{FF2B5EF4-FFF2-40B4-BE49-F238E27FC236}">
                <a16:creationId xmlns:a16="http://schemas.microsoft.com/office/drawing/2014/main" id="{2FC39321-3FD5-4071-A14E-7EBC6848A8E4}"/>
              </a:ext>
            </a:extLst>
          </xdr:cNvPr>
          <xdr:cNvCxnSpPr/>
        </xdr:nvCxnSpPr>
        <xdr:spPr>
          <a:xfrm flipH="1">
            <a:off x="4896340" y="176146784"/>
            <a:ext cx="106727" cy="10500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1" name="Straight Connector 3760">
            <a:extLst>
              <a:ext uri="{FF2B5EF4-FFF2-40B4-BE49-F238E27FC236}">
                <a16:creationId xmlns:a16="http://schemas.microsoft.com/office/drawing/2014/main" id="{AA97FF78-29B2-43A4-8A6B-839FD5F5EC6C}"/>
              </a:ext>
            </a:extLst>
          </xdr:cNvPr>
          <xdr:cNvCxnSpPr/>
        </xdr:nvCxnSpPr>
        <xdr:spPr>
          <a:xfrm>
            <a:off x="4153453" y="175963411"/>
            <a:ext cx="87594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2" name="Straight Connector 3761">
            <a:extLst>
              <a:ext uri="{FF2B5EF4-FFF2-40B4-BE49-F238E27FC236}">
                <a16:creationId xmlns:a16="http://schemas.microsoft.com/office/drawing/2014/main" id="{A1DE82E7-570F-47D8-AA27-677C0985339B}"/>
              </a:ext>
            </a:extLst>
          </xdr:cNvPr>
          <xdr:cNvCxnSpPr/>
        </xdr:nvCxnSpPr>
        <xdr:spPr>
          <a:xfrm flipH="1">
            <a:off x="4896345" y="175912915"/>
            <a:ext cx="106727" cy="9316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1243</xdr:row>
      <xdr:rowOff>138113</xdr:rowOff>
    </xdr:from>
    <xdr:to>
      <xdr:col>21</xdr:col>
      <xdr:colOff>119063</xdr:colOff>
      <xdr:row>1246</xdr:row>
      <xdr:rowOff>0</xdr:rowOff>
    </xdr:to>
    <xdr:grpSp>
      <xdr:nvGrpSpPr>
        <xdr:cNvPr id="3821" name="Group 3820">
          <a:extLst>
            <a:ext uri="{FF2B5EF4-FFF2-40B4-BE49-F238E27FC236}">
              <a16:creationId xmlns:a16="http://schemas.microsoft.com/office/drawing/2014/main" id="{2CA8D5C0-4858-41D1-9D81-D2FA123D5052}"/>
            </a:ext>
          </a:extLst>
        </xdr:cNvPr>
        <xdr:cNvGrpSpPr/>
      </xdr:nvGrpSpPr>
      <xdr:grpSpPr>
        <a:xfrm>
          <a:off x="3200400" y="185323163"/>
          <a:ext cx="319088" cy="290512"/>
          <a:chOff x="4819650" y="10625138"/>
          <a:chExt cx="319088" cy="290512"/>
        </a:xfrm>
      </xdr:grpSpPr>
      <xdr:sp macro="" textlink="">
        <xdr:nvSpPr>
          <xdr:cNvPr id="3822" name="Oval 3821">
            <a:extLst>
              <a:ext uri="{FF2B5EF4-FFF2-40B4-BE49-F238E27FC236}">
                <a16:creationId xmlns:a16="http://schemas.microsoft.com/office/drawing/2014/main" id="{A097663A-2941-FC4D-47BF-FE7155C011FD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3823" name="Straight Connector 3822">
            <a:extLst>
              <a:ext uri="{FF2B5EF4-FFF2-40B4-BE49-F238E27FC236}">
                <a16:creationId xmlns:a16="http://schemas.microsoft.com/office/drawing/2014/main" id="{A266CBCF-B608-0A79-E132-BE72C0433D05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24" name="Straight Connector 3823">
            <a:extLst>
              <a:ext uri="{FF2B5EF4-FFF2-40B4-BE49-F238E27FC236}">
                <a16:creationId xmlns:a16="http://schemas.microsoft.com/office/drawing/2014/main" id="{2CB62365-3DCF-D207-9D0D-BBFC0DA990E8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1242</xdr:row>
      <xdr:rowOff>76201</xdr:rowOff>
    </xdr:from>
    <xdr:to>
      <xdr:col>7</xdr:col>
      <xdr:colOff>57150</xdr:colOff>
      <xdr:row>1245</xdr:row>
      <xdr:rowOff>71438</xdr:rowOff>
    </xdr:to>
    <xdr:grpSp>
      <xdr:nvGrpSpPr>
        <xdr:cNvPr id="3825" name="Group 3824">
          <a:extLst>
            <a:ext uri="{FF2B5EF4-FFF2-40B4-BE49-F238E27FC236}">
              <a16:creationId xmlns:a16="http://schemas.microsoft.com/office/drawing/2014/main" id="{6FB60011-E6A3-43A9-9623-52A9C5940F1A}"/>
            </a:ext>
          </a:extLst>
        </xdr:cNvPr>
        <xdr:cNvGrpSpPr/>
      </xdr:nvGrpSpPr>
      <xdr:grpSpPr>
        <a:xfrm>
          <a:off x="647700" y="185118376"/>
          <a:ext cx="542925" cy="423862"/>
          <a:chOff x="647700" y="9963151"/>
          <a:chExt cx="542925" cy="423862"/>
        </a:xfrm>
      </xdr:grpSpPr>
      <xdr:cxnSp macro="">
        <xdr:nvCxnSpPr>
          <xdr:cNvPr id="3826" name="Straight Connector 3825">
            <a:extLst>
              <a:ext uri="{FF2B5EF4-FFF2-40B4-BE49-F238E27FC236}">
                <a16:creationId xmlns:a16="http://schemas.microsoft.com/office/drawing/2014/main" id="{55A8F272-5BEB-5603-C140-58D87FE01A8E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27" name="Straight Connector 3826">
            <a:extLst>
              <a:ext uri="{FF2B5EF4-FFF2-40B4-BE49-F238E27FC236}">
                <a16:creationId xmlns:a16="http://schemas.microsoft.com/office/drawing/2014/main" id="{82A1E935-00C6-07DE-2DAC-055AD796CA89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28" name="Arc 3827">
            <a:extLst>
              <a:ext uri="{FF2B5EF4-FFF2-40B4-BE49-F238E27FC236}">
                <a16:creationId xmlns:a16="http://schemas.microsoft.com/office/drawing/2014/main" id="{93AD1C17-0578-9FBE-2705-0BB414984036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80956</xdr:colOff>
      <xdr:row>1246</xdr:row>
      <xdr:rowOff>71426</xdr:rowOff>
    </xdr:from>
    <xdr:to>
      <xdr:col>55</xdr:col>
      <xdr:colOff>90493</xdr:colOff>
      <xdr:row>1305</xdr:row>
      <xdr:rowOff>85728</xdr:rowOff>
    </xdr:to>
    <xdr:grpSp>
      <xdr:nvGrpSpPr>
        <xdr:cNvPr id="4150" name="Group 4149">
          <a:extLst>
            <a:ext uri="{FF2B5EF4-FFF2-40B4-BE49-F238E27FC236}">
              <a16:creationId xmlns:a16="http://schemas.microsoft.com/office/drawing/2014/main" id="{F481CE51-8D77-156C-1FB2-3A8142365D0C}"/>
            </a:ext>
          </a:extLst>
        </xdr:cNvPr>
        <xdr:cNvGrpSpPr/>
      </xdr:nvGrpSpPr>
      <xdr:grpSpPr>
        <a:xfrm>
          <a:off x="404806" y="185685101"/>
          <a:ext cx="8591562" cy="8443927"/>
          <a:chOff x="411156" y="181859226"/>
          <a:chExt cx="8759837" cy="8256602"/>
        </a:xfrm>
      </xdr:grpSpPr>
      <xdr:sp macro="" textlink="">
        <xdr:nvSpPr>
          <xdr:cNvPr id="3834" name="Freeform: Shape 3833">
            <a:extLst>
              <a:ext uri="{FF2B5EF4-FFF2-40B4-BE49-F238E27FC236}">
                <a16:creationId xmlns:a16="http://schemas.microsoft.com/office/drawing/2014/main" id="{A72FE298-3C5C-F6AC-52CA-997B15AC82C3}"/>
              </a:ext>
            </a:extLst>
          </xdr:cNvPr>
          <xdr:cNvSpPr/>
        </xdr:nvSpPr>
        <xdr:spPr>
          <a:xfrm>
            <a:off x="1325438" y="182487811"/>
            <a:ext cx="6839412" cy="6845383"/>
          </a:xfrm>
          <a:custGeom>
            <a:avLst/>
            <a:gdLst>
              <a:gd name="csX0" fmla="*/ 2211917 w 6582833"/>
              <a:gd name="csY0" fmla="*/ 0 h 7249583"/>
              <a:gd name="csX1" fmla="*/ 4826000 w 6582833"/>
              <a:gd name="csY1" fmla="*/ 0 h 7249583"/>
              <a:gd name="csX2" fmla="*/ 4826000 w 6582833"/>
              <a:gd name="csY2" fmla="*/ 1629833 h 7249583"/>
              <a:gd name="csX3" fmla="*/ 6381750 w 6582833"/>
              <a:gd name="csY3" fmla="*/ 1629833 h 7249583"/>
              <a:gd name="csX4" fmla="*/ 6381750 w 6582833"/>
              <a:gd name="csY4" fmla="*/ 3185583 h 7249583"/>
              <a:gd name="csX5" fmla="*/ 6582833 w 6582833"/>
              <a:gd name="csY5" fmla="*/ 3185583 h 7249583"/>
              <a:gd name="csX6" fmla="*/ 6582833 w 6582833"/>
              <a:gd name="csY6" fmla="*/ 4836583 h 7249583"/>
              <a:gd name="csX7" fmla="*/ 6371167 w 6582833"/>
              <a:gd name="csY7" fmla="*/ 4836583 h 7249583"/>
              <a:gd name="csX8" fmla="*/ 6371167 w 6582833"/>
              <a:gd name="csY8" fmla="*/ 6434667 h 7249583"/>
              <a:gd name="csX9" fmla="*/ 4826000 w 6582833"/>
              <a:gd name="csY9" fmla="*/ 6434667 h 7249583"/>
              <a:gd name="csX10" fmla="*/ 4826000 w 6582833"/>
              <a:gd name="csY10" fmla="*/ 6858000 h 7249583"/>
              <a:gd name="csX11" fmla="*/ 3714750 w 6582833"/>
              <a:gd name="csY11" fmla="*/ 6858000 h 7249583"/>
              <a:gd name="csX12" fmla="*/ 3714750 w 6582833"/>
              <a:gd name="csY12" fmla="*/ 7249583 h 7249583"/>
              <a:gd name="csX13" fmla="*/ 1301750 w 6582833"/>
              <a:gd name="csY13" fmla="*/ 7249583 h 7249583"/>
              <a:gd name="csX14" fmla="*/ 1301750 w 6582833"/>
              <a:gd name="csY14" fmla="*/ 5820833 h 7249583"/>
              <a:gd name="csX15" fmla="*/ 0 w 6582833"/>
              <a:gd name="csY15" fmla="*/ 5820833 h 7249583"/>
              <a:gd name="csX16" fmla="*/ 0 w 6582833"/>
              <a:gd name="csY16" fmla="*/ 3185583 h 7249583"/>
              <a:gd name="csX17" fmla="*/ 1026583 w 6582833"/>
              <a:gd name="csY17" fmla="*/ 3185583 h 7249583"/>
              <a:gd name="csX18" fmla="*/ 1026583 w 6582833"/>
              <a:gd name="csY18" fmla="*/ 1344083 h 7249583"/>
              <a:gd name="csX19" fmla="*/ 2201333 w 6582833"/>
              <a:gd name="csY19" fmla="*/ 1344083 h 7249583"/>
              <a:gd name="csX20" fmla="*/ 2211917 w 6582833"/>
              <a:gd name="csY20" fmla="*/ 0 h 7249583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  <a:cxn ang="0">
                <a:pos x="csX15" y="csY15"/>
              </a:cxn>
              <a:cxn ang="0">
                <a:pos x="csX16" y="csY16"/>
              </a:cxn>
              <a:cxn ang="0">
                <a:pos x="csX17" y="csY17"/>
              </a:cxn>
              <a:cxn ang="0">
                <a:pos x="csX18" y="csY18"/>
              </a:cxn>
              <a:cxn ang="0">
                <a:pos x="csX19" y="csY19"/>
              </a:cxn>
              <a:cxn ang="0">
                <a:pos x="csX20" y="csY20"/>
              </a:cxn>
            </a:cxnLst>
            <a:rect l="l" t="t" r="r" b="b"/>
            <a:pathLst>
              <a:path w="6582833" h="7249583">
                <a:moveTo>
                  <a:pt x="2211917" y="0"/>
                </a:moveTo>
                <a:lnTo>
                  <a:pt x="4826000" y="0"/>
                </a:lnTo>
                <a:lnTo>
                  <a:pt x="4826000" y="1629833"/>
                </a:lnTo>
                <a:lnTo>
                  <a:pt x="6381750" y="1629833"/>
                </a:lnTo>
                <a:lnTo>
                  <a:pt x="6381750" y="3185583"/>
                </a:lnTo>
                <a:lnTo>
                  <a:pt x="6582833" y="3185583"/>
                </a:lnTo>
                <a:lnTo>
                  <a:pt x="6582833" y="4836583"/>
                </a:lnTo>
                <a:lnTo>
                  <a:pt x="6371167" y="4836583"/>
                </a:lnTo>
                <a:lnTo>
                  <a:pt x="6371167" y="6434667"/>
                </a:lnTo>
                <a:lnTo>
                  <a:pt x="4826000" y="6434667"/>
                </a:lnTo>
                <a:lnTo>
                  <a:pt x="4826000" y="6858000"/>
                </a:lnTo>
                <a:lnTo>
                  <a:pt x="3714750" y="6858000"/>
                </a:lnTo>
                <a:lnTo>
                  <a:pt x="3714750" y="7249583"/>
                </a:lnTo>
                <a:lnTo>
                  <a:pt x="1301750" y="7249583"/>
                </a:lnTo>
                <a:lnTo>
                  <a:pt x="1301750" y="5820833"/>
                </a:lnTo>
                <a:lnTo>
                  <a:pt x="0" y="5820833"/>
                </a:lnTo>
                <a:lnTo>
                  <a:pt x="0" y="3185583"/>
                </a:lnTo>
                <a:lnTo>
                  <a:pt x="1026583" y="3185583"/>
                </a:lnTo>
                <a:lnTo>
                  <a:pt x="1026583" y="1344083"/>
                </a:lnTo>
                <a:lnTo>
                  <a:pt x="2201333" y="1344083"/>
                </a:lnTo>
                <a:lnTo>
                  <a:pt x="2211917" y="0"/>
                </a:ln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039" name="Picture 3038">
            <a:extLst>
              <a:ext uri="{FF2B5EF4-FFF2-40B4-BE49-F238E27FC236}">
                <a16:creationId xmlns:a16="http://schemas.microsoft.com/office/drawing/2014/main" id="{4E3D1525-CF4C-68AE-6742-502443B93428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747" t="4172" r="57125" b="14820"/>
          <a:stretch>
            <a:fillRect/>
          </a:stretch>
        </xdr:blipFill>
        <xdr:spPr bwMode="auto">
          <a:xfrm>
            <a:off x="1214248" y="182355827"/>
            <a:ext cx="7063791" cy="710844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144" name="Straight Connector 3143">
            <a:extLst>
              <a:ext uri="{FF2B5EF4-FFF2-40B4-BE49-F238E27FC236}">
                <a16:creationId xmlns:a16="http://schemas.microsoft.com/office/drawing/2014/main" id="{D10C08B1-5A02-19DC-E8D8-9658CBAFDE3C}"/>
              </a:ext>
            </a:extLst>
          </xdr:cNvPr>
          <xdr:cNvCxnSpPr/>
        </xdr:nvCxnSpPr>
        <xdr:spPr>
          <a:xfrm flipV="1">
            <a:off x="1329931" y="182133511"/>
            <a:ext cx="0" cy="33320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31" name="Straight Connector 3230">
            <a:extLst>
              <a:ext uri="{FF2B5EF4-FFF2-40B4-BE49-F238E27FC236}">
                <a16:creationId xmlns:a16="http://schemas.microsoft.com/office/drawing/2014/main" id="{929886D9-FD94-1589-0F1A-6ED7A492CD63}"/>
              </a:ext>
            </a:extLst>
          </xdr:cNvPr>
          <xdr:cNvCxnSpPr/>
        </xdr:nvCxnSpPr>
        <xdr:spPr>
          <a:xfrm flipV="1">
            <a:off x="2383497" y="182123320"/>
            <a:ext cx="0" cy="158744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7" name="Straight Connector 3246">
            <a:extLst>
              <a:ext uri="{FF2B5EF4-FFF2-40B4-BE49-F238E27FC236}">
                <a16:creationId xmlns:a16="http://schemas.microsoft.com/office/drawing/2014/main" id="{FA73D026-BC3F-FB24-9137-B3EA18BBFDFC}"/>
              </a:ext>
            </a:extLst>
          </xdr:cNvPr>
          <xdr:cNvCxnSpPr/>
        </xdr:nvCxnSpPr>
        <xdr:spPr>
          <a:xfrm flipV="1">
            <a:off x="3611163" y="181859230"/>
            <a:ext cx="0" cy="5892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1" name="Straight Connector 3250">
            <a:extLst>
              <a:ext uri="{FF2B5EF4-FFF2-40B4-BE49-F238E27FC236}">
                <a16:creationId xmlns:a16="http://schemas.microsoft.com/office/drawing/2014/main" id="{215077DF-C6B0-37B0-616C-59CE6AB409AE}"/>
              </a:ext>
            </a:extLst>
          </xdr:cNvPr>
          <xdr:cNvCxnSpPr/>
        </xdr:nvCxnSpPr>
        <xdr:spPr>
          <a:xfrm>
            <a:off x="1236711" y="182208449"/>
            <a:ext cx="69885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3" name="Straight Connector 3272">
            <a:extLst>
              <a:ext uri="{FF2B5EF4-FFF2-40B4-BE49-F238E27FC236}">
                <a16:creationId xmlns:a16="http://schemas.microsoft.com/office/drawing/2014/main" id="{3BCE229B-5914-5673-2A05-93238851C290}"/>
              </a:ext>
            </a:extLst>
          </xdr:cNvPr>
          <xdr:cNvCxnSpPr/>
        </xdr:nvCxnSpPr>
        <xdr:spPr>
          <a:xfrm flipH="1">
            <a:off x="1272659" y="182174263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6" name="Straight Connector 3275">
            <a:extLst>
              <a:ext uri="{FF2B5EF4-FFF2-40B4-BE49-F238E27FC236}">
                <a16:creationId xmlns:a16="http://schemas.microsoft.com/office/drawing/2014/main" id="{698906E9-6157-473C-8295-6B4D65E3D175}"/>
              </a:ext>
            </a:extLst>
          </xdr:cNvPr>
          <xdr:cNvCxnSpPr/>
        </xdr:nvCxnSpPr>
        <xdr:spPr>
          <a:xfrm flipH="1">
            <a:off x="2343060" y="182169165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1" name="Straight Connector 3290">
            <a:extLst>
              <a:ext uri="{FF2B5EF4-FFF2-40B4-BE49-F238E27FC236}">
                <a16:creationId xmlns:a16="http://schemas.microsoft.com/office/drawing/2014/main" id="{ECED22C6-9590-45BA-8D2A-23EEBB42C959}"/>
              </a:ext>
            </a:extLst>
          </xdr:cNvPr>
          <xdr:cNvCxnSpPr/>
        </xdr:nvCxnSpPr>
        <xdr:spPr>
          <a:xfrm flipH="1">
            <a:off x="3570723" y="182169168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96" name="Straight Connector 3295">
            <a:extLst>
              <a:ext uri="{FF2B5EF4-FFF2-40B4-BE49-F238E27FC236}">
                <a16:creationId xmlns:a16="http://schemas.microsoft.com/office/drawing/2014/main" id="{EDAA1A64-A11A-8401-CFE2-D62CA9A0DC32}"/>
              </a:ext>
            </a:extLst>
          </xdr:cNvPr>
          <xdr:cNvCxnSpPr/>
        </xdr:nvCxnSpPr>
        <xdr:spPr>
          <a:xfrm>
            <a:off x="3539270" y="181929078"/>
            <a:ext cx="28697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0" name="Straight Connector 3299">
            <a:extLst>
              <a:ext uri="{FF2B5EF4-FFF2-40B4-BE49-F238E27FC236}">
                <a16:creationId xmlns:a16="http://schemas.microsoft.com/office/drawing/2014/main" id="{ABCF1FCA-5EE8-48B4-B609-A432AF00FF9E}"/>
              </a:ext>
            </a:extLst>
          </xdr:cNvPr>
          <xdr:cNvCxnSpPr/>
        </xdr:nvCxnSpPr>
        <xdr:spPr>
          <a:xfrm flipH="1">
            <a:off x="3570722" y="181889803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1" name="Straight Connector 3300">
            <a:extLst>
              <a:ext uri="{FF2B5EF4-FFF2-40B4-BE49-F238E27FC236}">
                <a16:creationId xmlns:a16="http://schemas.microsoft.com/office/drawing/2014/main" id="{92FE85F8-7042-4D03-8B17-5CC4D164D5E1}"/>
              </a:ext>
            </a:extLst>
          </xdr:cNvPr>
          <xdr:cNvCxnSpPr/>
        </xdr:nvCxnSpPr>
        <xdr:spPr>
          <a:xfrm flipV="1">
            <a:off x="6332664" y="181859226"/>
            <a:ext cx="0" cy="58929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04" name="Straight Connector 3303">
            <a:extLst>
              <a:ext uri="{FF2B5EF4-FFF2-40B4-BE49-F238E27FC236}">
                <a16:creationId xmlns:a16="http://schemas.microsoft.com/office/drawing/2014/main" id="{C865D141-26A2-41C7-9FBB-61CAE8BB0887}"/>
              </a:ext>
            </a:extLst>
          </xdr:cNvPr>
          <xdr:cNvCxnSpPr/>
        </xdr:nvCxnSpPr>
        <xdr:spPr>
          <a:xfrm flipH="1">
            <a:off x="6292223" y="182169163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3" name="Straight Connector 3312">
            <a:extLst>
              <a:ext uri="{FF2B5EF4-FFF2-40B4-BE49-F238E27FC236}">
                <a16:creationId xmlns:a16="http://schemas.microsoft.com/office/drawing/2014/main" id="{98E008E6-628E-442B-9D3A-54D63DB9CF0F}"/>
              </a:ext>
            </a:extLst>
          </xdr:cNvPr>
          <xdr:cNvCxnSpPr/>
        </xdr:nvCxnSpPr>
        <xdr:spPr>
          <a:xfrm flipH="1">
            <a:off x="6292222" y="181889798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0" name="Straight Connector 3339">
            <a:extLst>
              <a:ext uri="{FF2B5EF4-FFF2-40B4-BE49-F238E27FC236}">
                <a16:creationId xmlns:a16="http://schemas.microsoft.com/office/drawing/2014/main" id="{39FD6150-A160-4370-8BC1-623FFA40F265}"/>
              </a:ext>
            </a:extLst>
          </xdr:cNvPr>
          <xdr:cNvCxnSpPr/>
        </xdr:nvCxnSpPr>
        <xdr:spPr>
          <a:xfrm flipV="1">
            <a:off x="7947817" y="182128407"/>
            <a:ext cx="0" cy="18770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3" name="Straight Connector 3342">
            <a:extLst>
              <a:ext uri="{FF2B5EF4-FFF2-40B4-BE49-F238E27FC236}">
                <a16:creationId xmlns:a16="http://schemas.microsoft.com/office/drawing/2014/main" id="{62368334-ED49-43D2-AE65-2BA54C423BA0}"/>
              </a:ext>
            </a:extLst>
          </xdr:cNvPr>
          <xdr:cNvCxnSpPr/>
        </xdr:nvCxnSpPr>
        <xdr:spPr>
          <a:xfrm flipH="1">
            <a:off x="7895041" y="182174251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45" name="Straight Connector 3344">
            <a:extLst>
              <a:ext uri="{FF2B5EF4-FFF2-40B4-BE49-F238E27FC236}">
                <a16:creationId xmlns:a16="http://schemas.microsoft.com/office/drawing/2014/main" id="{62F1E0ED-C878-4E09-8530-2067A4EB3650}"/>
              </a:ext>
            </a:extLst>
          </xdr:cNvPr>
          <xdr:cNvCxnSpPr/>
        </xdr:nvCxnSpPr>
        <xdr:spPr>
          <a:xfrm flipV="1">
            <a:off x="8157861" y="182128407"/>
            <a:ext cx="0" cy="33371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1" name="Straight Connector 3350">
            <a:extLst>
              <a:ext uri="{FF2B5EF4-FFF2-40B4-BE49-F238E27FC236}">
                <a16:creationId xmlns:a16="http://schemas.microsoft.com/office/drawing/2014/main" id="{B7C4347C-1A85-41D9-AF57-3602E5F5C284}"/>
              </a:ext>
            </a:extLst>
          </xdr:cNvPr>
          <xdr:cNvCxnSpPr/>
        </xdr:nvCxnSpPr>
        <xdr:spPr>
          <a:xfrm flipH="1">
            <a:off x="8117423" y="182174251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0" name="Straight Connector 3369">
            <a:extLst>
              <a:ext uri="{FF2B5EF4-FFF2-40B4-BE49-F238E27FC236}">
                <a16:creationId xmlns:a16="http://schemas.microsoft.com/office/drawing/2014/main" id="{767ECED7-EED5-A546-590D-EA9D85D6E017}"/>
              </a:ext>
            </a:extLst>
          </xdr:cNvPr>
          <xdr:cNvCxnSpPr/>
        </xdr:nvCxnSpPr>
        <xdr:spPr>
          <a:xfrm>
            <a:off x="2450897" y="182489288"/>
            <a:ext cx="11243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4" name="Straight Connector 3383">
            <a:extLst>
              <a:ext uri="{FF2B5EF4-FFF2-40B4-BE49-F238E27FC236}">
                <a16:creationId xmlns:a16="http://schemas.microsoft.com/office/drawing/2014/main" id="{A5722529-DBB0-648A-D57F-8DE38C57E489}"/>
              </a:ext>
            </a:extLst>
          </xdr:cNvPr>
          <xdr:cNvCxnSpPr/>
        </xdr:nvCxnSpPr>
        <xdr:spPr>
          <a:xfrm>
            <a:off x="1392838" y="182489288"/>
            <a:ext cx="90642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28" name="Straight Connector 3527">
            <a:extLst>
              <a:ext uri="{FF2B5EF4-FFF2-40B4-BE49-F238E27FC236}">
                <a16:creationId xmlns:a16="http://schemas.microsoft.com/office/drawing/2014/main" id="{05CC8A7C-7CDE-B0FA-3244-556E88B90B7B}"/>
              </a:ext>
            </a:extLst>
          </xdr:cNvPr>
          <xdr:cNvCxnSpPr/>
        </xdr:nvCxnSpPr>
        <xdr:spPr>
          <a:xfrm flipH="1">
            <a:off x="745876" y="182489293"/>
            <a:ext cx="4953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2" name="Straight Connector 3541">
            <a:extLst>
              <a:ext uri="{FF2B5EF4-FFF2-40B4-BE49-F238E27FC236}">
                <a16:creationId xmlns:a16="http://schemas.microsoft.com/office/drawing/2014/main" id="{49D5DD9B-F374-70BF-D856-4F18983FE999}"/>
              </a:ext>
            </a:extLst>
          </xdr:cNvPr>
          <xdr:cNvCxnSpPr/>
        </xdr:nvCxnSpPr>
        <xdr:spPr>
          <a:xfrm>
            <a:off x="817762" y="182417971"/>
            <a:ext cx="0" cy="698924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1" name="Straight Connector 3550">
            <a:extLst>
              <a:ext uri="{FF2B5EF4-FFF2-40B4-BE49-F238E27FC236}">
                <a16:creationId xmlns:a16="http://schemas.microsoft.com/office/drawing/2014/main" id="{914077FB-D269-4AF9-8E2E-5F1DC2B90136}"/>
              </a:ext>
            </a:extLst>
          </xdr:cNvPr>
          <xdr:cNvCxnSpPr/>
        </xdr:nvCxnSpPr>
        <xdr:spPr>
          <a:xfrm flipH="1">
            <a:off x="772835" y="182448537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54" name="Straight Connector 3553">
            <a:extLst>
              <a:ext uri="{FF2B5EF4-FFF2-40B4-BE49-F238E27FC236}">
                <a16:creationId xmlns:a16="http://schemas.microsoft.com/office/drawing/2014/main" id="{8B1FDE14-D856-4B4E-A52B-252522606E7C}"/>
              </a:ext>
            </a:extLst>
          </xdr:cNvPr>
          <xdr:cNvCxnSpPr/>
        </xdr:nvCxnSpPr>
        <xdr:spPr>
          <a:xfrm>
            <a:off x="1392835" y="183746662"/>
            <a:ext cx="95921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2" name="Straight Connector 3561">
            <a:extLst>
              <a:ext uri="{FF2B5EF4-FFF2-40B4-BE49-F238E27FC236}">
                <a16:creationId xmlns:a16="http://schemas.microsoft.com/office/drawing/2014/main" id="{280457B3-C0D5-4505-8B1A-BCE05D8724D9}"/>
              </a:ext>
            </a:extLst>
          </xdr:cNvPr>
          <xdr:cNvCxnSpPr/>
        </xdr:nvCxnSpPr>
        <xdr:spPr>
          <a:xfrm flipH="1">
            <a:off x="745873" y="183746666"/>
            <a:ext cx="49533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6" name="Straight Connector 3565">
            <a:extLst>
              <a:ext uri="{FF2B5EF4-FFF2-40B4-BE49-F238E27FC236}">
                <a16:creationId xmlns:a16="http://schemas.microsoft.com/office/drawing/2014/main" id="{FE9A5BA5-2A33-4C71-850E-31D597A5DBEF}"/>
              </a:ext>
            </a:extLst>
          </xdr:cNvPr>
          <xdr:cNvCxnSpPr/>
        </xdr:nvCxnSpPr>
        <xdr:spPr>
          <a:xfrm flipH="1">
            <a:off x="772832" y="183715873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8" name="Straight Connector 3567">
            <a:extLst>
              <a:ext uri="{FF2B5EF4-FFF2-40B4-BE49-F238E27FC236}">
                <a16:creationId xmlns:a16="http://schemas.microsoft.com/office/drawing/2014/main" id="{ACB3F419-1F55-42EF-8864-70973EEC6CCB}"/>
              </a:ext>
            </a:extLst>
          </xdr:cNvPr>
          <xdr:cNvCxnSpPr/>
        </xdr:nvCxnSpPr>
        <xdr:spPr>
          <a:xfrm flipH="1">
            <a:off x="411163" y="185506288"/>
            <a:ext cx="8659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1" name="Straight Connector 3570">
            <a:extLst>
              <a:ext uri="{FF2B5EF4-FFF2-40B4-BE49-F238E27FC236}">
                <a16:creationId xmlns:a16="http://schemas.microsoft.com/office/drawing/2014/main" id="{7CBD3CD3-DA50-4291-B390-E8899D5C1C8F}"/>
              </a:ext>
            </a:extLst>
          </xdr:cNvPr>
          <xdr:cNvCxnSpPr/>
        </xdr:nvCxnSpPr>
        <xdr:spPr>
          <a:xfrm flipH="1">
            <a:off x="772829" y="185465532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2" name="Straight Connector 3581">
            <a:extLst>
              <a:ext uri="{FF2B5EF4-FFF2-40B4-BE49-F238E27FC236}">
                <a16:creationId xmlns:a16="http://schemas.microsoft.com/office/drawing/2014/main" id="{17560F39-2FA6-8430-8D22-AE3D255EB721}"/>
              </a:ext>
            </a:extLst>
          </xdr:cNvPr>
          <xdr:cNvCxnSpPr/>
        </xdr:nvCxnSpPr>
        <xdr:spPr>
          <a:xfrm>
            <a:off x="499887" y="185421158"/>
            <a:ext cx="0" cy="265397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3" name="Straight Connector 3582">
            <a:extLst>
              <a:ext uri="{FF2B5EF4-FFF2-40B4-BE49-F238E27FC236}">
                <a16:creationId xmlns:a16="http://schemas.microsoft.com/office/drawing/2014/main" id="{FC6482E4-54A2-4F53-AAB6-84D85313AD72}"/>
              </a:ext>
            </a:extLst>
          </xdr:cNvPr>
          <xdr:cNvCxnSpPr/>
        </xdr:nvCxnSpPr>
        <xdr:spPr>
          <a:xfrm flipH="1">
            <a:off x="447109" y="185460435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9" name="Straight Connector 3588">
            <a:extLst>
              <a:ext uri="{FF2B5EF4-FFF2-40B4-BE49-F238E27FC236}">
                <a16:creationId xmlns:a16="http://schemas.microsoft.com/office/drawing/2014/main" id="{B809E8D1-AA43-459C-B7AD-034F2ED85111}"/>
              </a:ext>
            </a:extLst>
          </xdr:cNvPr>
          <xdr:cNvCxnSpPr/>
        </xdr:nvCxnSpPr>
        <xdr:spPr>
          <a:xfrm flipH="1">
            <a:off x="411156" y="187990018"/>
            <a:ext cx="8659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1" name="Straight Connector 3590">
            <a:extLst>
              <a:ext uri="{FF2B5EF4-FFF2-40B4-BE49-F238E27FC236}">
                <a16:creationId xmlns:a16="http://schemas.microsoft.com/office/drawing/2014/main" id="{1EF8F364-7EE5-4FAA-B2C7-1C8439E84E8C}"/>
              </a:ext>
            </a:extLst>
          </xdr:cNvPr>
          <xdr:cNvCxnSpPr/>
        </xdr:nvCxnSpPr>
        <xdr:spPr>
          <a:xfrm flipH="1">
            <a:off x="772822" y="187949263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2" name="Straight Connector 3591">
            <a:extLst>
              <a:ext uri="{FF2B5EF4-FFF2-40B4-BE49-F238E27FC236}">
                <a16:creationId xmlns:a16="http://schemas.microsoft.com/office/drawing/2014/main" id="{C517955B-2546-461B-9AD2-FABC79BA6606}"/>
              </a:ext>
            </a:extLst>
          </xdr:cNvPr>
          <xdr:cNvCxnSpPr/>
        </xdr:nvCxnSpPr>
        <xdr:spPr>
          <a:xfrm flipH="1">
            <a:off x="447102" y="187944167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4" name="Straight Connector 3593">
            <a:extLst>
              <a:ext uri="{FF2B5EF4-FFF2-40B4-BE49-F238E27FC236}">
                <a16:creationId xmlns:a16="http://schemas.microsoft.com/office/drawing/2014/main" id="{9778F615-B423-423E-9BA9-06C7F45C8BA1}"/>
              </a:ext>
            </a:extLst>
          </xdr:cNvPr>
          <xdr:cNvCxnSpPr/>
        </xdr:nvCxnSpPr>
        <xdr:spPr>
          <a:xfrm flipH="1">
            <a:off x="741371" y="186748153"/>
            <a:ext cx="54027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5" name="Straight Connector 3594">
            <a:extLst>
              <a:ext uri="{FF2B5EF4-FFF2-40B4-BE49-F238E27FC236}">
                <a16:creationId xmlns:a16="http://schemas.microsoft.com/office/drawing/2014/main" id="{9C03D484-D8D0-444F-B10E-FA08568184DE}"/>
              </a:ext>
            </a:extLst>
          </xdr:cNvPr>
          <xdr:cNvCxnSpPr/>
        </xdr:nvCxnSpPr>
        <xdr:spPr>
          <a:xfrm flipH="1">
            <a:off x="777317" y="186702300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0" name="Straight Connector 3599">
            <a:extLst>
              <a:ext uri="{FF2B5EF4-FFF2-40B4-BE49-F238E27FC236}">
                <a16:creationId xmlns:a16="http://schemas.microsoft.com/office/drawing/2014/main" id="{424CE0D9-F609-49D7-9014-0D04F779C3E0}"/>
              </a:ext>
            </a:extLst>
          </xdr:cNvPr>
          <xdr:cNvCxnSpPr/>
        </xdr:nvCxnSpPr>
        <xdr:spPr>
          <a:xfrm flipH="1">
            <a:off x="741361" y="189333993"/>
            <a:ext cx="19184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3" name="Straight Connector 3602">
            <a:extLst>
              <a:ext uri="{FF2B5EF4-FFF2-40B4-BE49-F238E27FC236}">
                <a16:creationId xmlns:a16="http://schemas.microsoft.com/office/drawing/2014/main" id="{2859F465-653B-4ACA-91AB-4756A6AB8F9D}"/>
              </a:ext>
            </a:extLst>
          </xdr:cNvPr>
          <xdr:cNvCxnSpPr/>
        </xdr:nvCxnSpPr>
        <xdr:spPr>
          <a:xfrm flipH="1">
            <a:off x="777307" y="189298104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2" name="Straight Connector 3611">
            <a:extLst>
              <a:ext uri="{FF2B5EF4-FFF2-40B4-BE49-F238E27FC236}">
                <a16:creationId xmlns:a16="http://schemas.microsoft.com/office/drawing/2014/main" id="{B77B8C33-6B3A-5C32-0063-44B6905F0DCA}"/>
              </a:ext>
            </a:extLst>
          </xdr:cNvPr>
          <xdr:cNvCxnSpPr/>
        </xdr:nvCxnSpPr>
        <xdr:spPr>
          <a:xfrm>
            <a:off x="1329928" y="188030769"/>
            <a:ext cx="0" cy="12214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0" name="Straight Connector 3619">
            <a:extLst>
              <a:ext uri="{FF2B5EF4-FFF2-40B4-BE49-F238E27FC236}">
                <a16:creationId xmlns:a16="http://schemas.microsoft.com/office/drawing/2014/main" id="{E91AD829-86FB-71B0-412C-24EFF3BCC052}"/>
              </a:ext>
            </a:extLst>
          </xdr:cNvPr>
          <xdr:cNvCxnSpPr/>
        </xdr:nvCxnSpPr>
        <xdr:spPr>
          <a:xfrm>
            <a:off x="1329933" y="189427598"/>
            <a:ext cx="0" cy="39867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5" name="Straight Connector 3624">
            <a:extLst>
              <a:ext uri="{FF2B5EF4-FFF2-40B4-BE49-F238E27FC236}">
                <a16:creationId xmlns:a16="http://schemas.microsoft.com/office/drawing/2014/main" id="{21A788DC-7011-921B-8C93-E84DD83B390C}"/>
              </a:ext>
            </a:extLst>
          </xdr:cNvPr>
          <xdr:cNvCxnSpPr/>
        </xdr:nvCxnSpPr>
        <xdr:spPr>
          <a:xfrm>
            <a:off x="1236714" y="189751333"/>
            <a:ext cx="699303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05" name="Straight Connector 3704">
            <a:extLst>
              <a:ext uri="{FF2B5EF4-FFF2-40B4-BE49-F238E27FC236}">
                <a16:creationId xmlns:a16="http://schemas.microsoft.com/office/drawing/2014/main" id="{A7FC4F22-7438-4811-B79E-7638197D5D43}"/>
              </a:ext>
            </a:extLst>
          </xdr:cNvPr>
          <xdr:cNvCxnSpPr/>
        </xdr:nvCxnSpPr>
        <xdr:spPr>
          <a:xfrm flipH="1">
            <a:off x="1277153" y="189712058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06" name="Straight Connector 3705">
            <a:extLst>
              <a:ext uri="{FF2B5EF4-FFF2-40B4-BE49-F238E27FC236}">
                <a16:creationId xmlns:a16="http://schemas.microsoft.com/office/drawing/2014/main" id="{CAF27021-0318-4696-A4E1-8C75F1D879F3}"/>
              </a:ext>
            </a:extLst>
          </xdr:cNvPr>
          <xdr:cNvCxnSpPr/>
        </xdr:nvCxnSpPr>
        <xdr:spPr>
          <a:xfrm>
            <a:off x="2682268" y="189366469"/>
            <a:ext cx="0" cy="74935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07" name="Straight Connector 3706">
            <a:extLst>
              <a:ext uri="{FF2B5EF4-FFF2-40B4-BE49-F238E27FC236}">
                <a16:creationId xmlns:a16="http://schemas.microsoft.com/office/drawing/2014/main" id="{CDEF8007-3335-4625-8156-E1C9433FFD10}"/>
              </a:ext>
            </a:extLst>
          </xdr:cNvPr>
          <xdr:cNvCxnSpPr/>
        </xdr:nvCxnSpPr>
        <xdr:spPr>
          <a:xfrm flipH="1">
            <a:off x="2629488" y="189712063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11" name="Straight Connector 3710">
            <a:extLst>
              <a:ext uri="{FF2B5EF4-FFF2-40B4-BE49-F238E27FC236}">
                <a16:creationId xmlns:a16="http://schemas.microsoft.com/office/drawing/2014/main" id="{336FBDA6-1FFC-E5A0-361E-D96BB6DC3416}"/>
              </a:ext>
            </a:extLst>
          </xdr:cNvPr>
          <xdr:cNvCxnSpPr/>
        </xdr:nvCxnSpPr>
        <xdr:spPr>
          <a:xfrm>
            <a:off x="2589046" y="190030699"/>
            <a:ext cx="26552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2" name="Straight Connector 3731">
            <a:extLst>
              <a:ext uri="{FF2B5EF4-FFF2-40B4-BE49-F238E27FC236}">
                <a16:creationId xmlns:a16="http://schemas.microsoft.com/office/drawing/2014/main" id="{B6826DC6-E01B-461A-85D8-0CBEB905D962}"/>
              </a:ext>
            </a:extLst>
          </xdr:cNvPr>
          <xdr:cNvCxnSpPr/>
        </xdr:nvCxnSpPr>
        <xdr:spPr>
          <a:xfrm flipH="1">
            <a:off x="2629488" y="189991430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3" name="Straight Connector 3732">
            <a:extLst>
              <a:ext uri="{FF2B5EF4-FFF2-40B4-BE49-F238E27FC236}">
                <a16:creationId xmlns:a16="http://schemas.microsoft.com/office/drawing/2014/main" id="{EC1D32F6-F478-46E5-BE9F-AE7A2C670CF8}"/>
              </a:ext>
            </a:extLst>
          </xdr:cNvPr>
          <xdr:cNvCxnSpPr/>
        </xdr:nvCxnSpPr>
        <xdr:spPr>
          <a:xfrm>
            <a:off x="5185879" y="189376657"/>
            <a:ext cx="0" cy="73917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5" name="Straight Connector 3734">
            <a:extLst>
              <a:ext uri="{FF2B5EF4-FFF2-40B4-BE49-F238E27FC236}">
                <a16:creationId xmlns:a16="http://schemas.microsoft.com/office/drawing/2014/main" id="{1A0ED2FE-7E26-4481-8BD1-A0234BADC0F9}"/>
              </a:ext>
            </a:extLst>
          </xdr:cNvPr>
          <xdr:cNvCxnSpPr/>
        </xdr:nvCxnSpPr>
        <xdr:spPr>
          <a:xfrm flipH="1">
            <a:off x="5145438" y="189712067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37" name="Straight Connector 3736">
            <a:extLst>
              <a:ext uri="{FF2B5EF4-FFF2-40B4-BE49-F238E27FC236}">
                <a16:creationId xmlns:a16="http://schemas.microsoft.com/office/drawing/2014/main" id="{941D8331-43D2-4D61-881E-AF0CBC1D259B}"/>
              </a:ext>
            </a:extLst>
          </xdr:cNvPr>
          <xdr:cNvCxnSpPr/>
        </xdr:nvCxnSpPr>
        <xdr:spPr>
          <a:xfrm flipH="1">
            <a:off x="5145438" y="189991433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4" name="Straight Connector 3743">
            <a:extLst>
              <a:ext uri="{FF2B5EF4-FFF2-40B4-BE49-F238E27FC236}">
                <a16:creationId xmlns:a16="http://schemas.microsoft.com/office/drawing/2014/main" id="{03C7DC30-EF82-4BE0-9840-5DDB9C811570}"/>
              </a:ext>
            </a:extLst>
          </xdr:cNvPr>
          <xdr:cNvCxnSpPr/>
        </xdr:nvCxnSpPr>
        <xdr:spPr>
          <a:xfrm>
            <a:off x="3927904" y="189366469"/>
            <a:ext cx="0" cy="47000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46" name="Straight Connector 3745">
            <a:extLst>
              <a:ext uri="{FF2B5EF4-FFF2-40B4-BE49-F238E27FC236}">
                <a16:creationId xmlns:a16="http://schemas.microsoft.com/office/drawing/2014/main" id="{FF5389A2-FF3C-4017-85EE-7910590F331B}"/>
              </a:ext>
            </a:extLst>
          </xdr:cNvPr>
          <xdr:cNvCxnSpPr/>
        </xdr:nvCxnSpPr>
        <xdr:spPr>
          <a:xfrm flipH="1">
            <a:off x="3887463" y="189712079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5" name="Straight Connector 3754">
            <a:extLst>
              <a:ext uri="{FF2B5EF4-FFF2-40B4-BE49-F238E27FC236}">
                <a16:creationId xmlns:a16="http://schemas.microsoft.com/office/drawing/2014/main" id="{9DCED2AE-161A-41CB-96DE-A0371F727C16}"/>
              </a:ext>
            </a:extLst>
          </xdr:cNvPr>
          <xdr:cNvCxnSpPr/>
        </xdr:nvCxnSpPr>
        <xdr:spPr>
          <a:xfrm>
            <a:off x="6332665" y="189008548"/>
            <a:ext cx="0" cy="82791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6" name="Straight Connector 3755">
            <a:extLst>
              <a:ext uri="{FF2B5EF4-FFF2-40B4-BE49-F238E27FC236}">
                <a16:creationId xmlns:a16="http://schemas.microsoft.com/office/drawing/2014/main" id="{5FD0B29E-86D9-4F2A-91FA-5C0803494814}"/>
              </a:ext>
            </a:extLst>
          </xdr:cNvPr>
          <xdr:cNvCxnSpPr/>
        </xdr:nvCxnSpPr>
        <xdr:spPr>
          <a:xfrm flipH="1">
            <a:off x="6292223" y="189712073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0" name="Straight Connector 3759">
            <a:extLst>
              <a:ext uri="{FF2B5EF4-FFF2-40B4-BE49-F238E27FC236}">
                <a16:creationId xmlns:a16="http://schemas.microsoft.com/office/drawing/2014/main" id="{0BAE8888-3898-4081-87F1-64A8DC179488}"/>
              </a:ext>
            </a:extLst>
          </xdr:cNvPr>
          <xdr:cNvCxnSpPr/>
        </xdr:nvCxnSpPr>
        <xdr:spPr>
          <a:xfrm>
            <a:off x="7947819" y="188614969"/>
            <a:ext cx="0" cy="122151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3" name="Straight Connector 3762">
            <a:extLst>
              <a:ext uri="{FF2B5EF4-FFF2-40B4-BE49-F238E27FC236}">
                <a16:creationId xmlns:a16="http://schemas.microsoft.com/office/drawing/2014/main" id="{19DFF7DC-A5D9-4A04-95C4-5FB4783961EE}"/>
              </a:ext>
            </a:extLst>
          </xdr:cNvPr>
          <xdr:cNvCxnSpPr/>
        </xdr:nvCxnSpPr>
        <xdr:spPr>
          <a:xfrm flipH="1">
            <a:off x="7895040" y="189712085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6" name="Straight Connector 3765">
            <a:extLst>
              <a:ext uri="{FF2B5EF4-FFF2-40B4-BE49-F238E27FC236}">
                <a16:creationId xmlns:a16="http://schemas.microsoft.com/office/drawing/2014/main" id="{53594799-C253-45D0-9EDB-4EADE221E087}"/>
              </a:ext>
            </a:extLst>
          </xdr:cNvPr>
          <xdr:cNvCxnSpPr/>
        </xdr:nvCxnSpPr>
        <xdr:spPr>
          <a:xfrm>
            <a:off x="8157862" y="187088643"/>
            <a:ext cx="0" cy="274784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7" name="Straight Connector 3766">
            <a:extLst>
              <a:ext uri="{FF2B5EF4-FFF2-40B4-BE49-F238E27FC236}">
                <a16:creationId xmlns:a16="http://schemas.microsoft.com/office/drawing/2014/main" id="{AF55A6F1-3EDC-4A0D-B0C3-A451D9C1D59E}"/>
              </a:ext>
            </a:extLst>
          </xdr:cNvPr>
          <xdr:cNvCxnSpPr/>
        </xdr:nvCxnSpPr>
        <xdr:spPr>
          <a:xfrm flipH="1">
            <a:off x="8117421" y="189712094"/>
            <a:ext cx="80879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1" name="Straight Connector 3770">
            <a:extLst>
              <a:ext uri="{FF2B5EF4-FFF2-40B4-BE49-F238E27FC236}">
                <a16:creationId xmlns:a16="http://schemas.microsoft.com/office/drawing/2014/main" id="{8E9DBCA1-2A16-1AB7-D3B3-EE9FD305F7DC}"/>
              </a:ext>
            </a:extLst>
          </xdr:cNvPr>
          <xdr:cNvCxnSpPr/>
        </xdr:nvCxnSpPr>
        <xdr:spPr>
          <a:xfrm>
            <a:off x="6368613" y="182489286"/>
            <a:ext cx="150396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3" name="Straight Connector 3772">
            <a:extLst>
              <a:ext uri="{FF2B5EF4-FFF2-40B4-BE49-F238E27FC236}">
                <a16:creationId xmlns:a16="http://schemas.microsoft.com/office/drawing/2014/main" id="{42179993-ED47-DA20-2C59-B7BA2E077FC4}"/>
              </a:ext>
            </a:extLst>
          </xdr:cNvPr>
          <xdr:cNvCxnSpPr/>
        </xdr:nvCxnSpPr>
        <xdr:spPr>
          <a:xfrm>
            <a:off x="8198300" y="182489289"/>
            <a:ext cx="6469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5" name="Straight Connector 3774">
            <a:extLst>
              <a:ext uri="{FF2B5EF4-FFF2-40B4-BE49-F238E27FC236}">
                <a16:creationId xmlns:a16="http://schemas.microsoft.com/office/drawing/2014/main" id="{9C99A195-8726-A813-7844-49BD23C7F55E}"/>
              </a:ext>
            </a:extLst>
          </xdr:cNvPr>
          <xdr:cNvCxnSpPr/>
        </xdr:nvCxnSpPr>
        <xdr:spPr>
          <a:xfrm>
            <a:off x="8759889" y="182402687"/>
            <a:ext cx="0" cy="7035099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7" name="Straight Connector 3776">
            <a:extLst>
              <a:ext uri="{FF2B5EF4-FFF2-40B4-BE49-F238E27FC236}">
                <a16:creationId xmlns:a16="http://schemas.microsoft.com/office/drawing/2014/main" id="{1C4E2DB1-00C3-43D7-BFD2-EB7F278576F5}"/>
              </a:ext>
            </a:extLst>
          </xdr:cNvPr>
          <xdr:cNvCxnSpPr/>
        </xdr:nvCxnSpPr>
        <xdr:spPr>
          <a:xfrm flipH="1">
            <a:off x="8707112" y="182443429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0" name="Straight Connector 3779">
            <a:extLst>
              <a:ext uri="{FF2B5EF4-FFF2-40B4-BE49-F238E27FC236}">
                <a16:creationId xmlns:a16="http://schemas.microsoft.com/office/drawing/2014/main" id="{02D68998-5F91-064E-6C18-F70C344D14F5}"/>
              </a:ext>
            </a:extLst>
          </xdr:cNvPr>
          <xdr:cNvCxnSpPr/>
        </xdr:nvCxnSpPr>
        <xdr:spPr>
          <a:xfrm>
            <a:off x="7992757" y="182489288"/>
            <a:ext cx="1246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2" name="Straight Connector 3781">
            <a:extLst>
              <a:ext uri="{FF2B5EF4-FFF2-40B4-BE49-F238E27FC236}">
                <a16:creationId xmlns:a16="http://schemas.microsoft.com/office/drawing/2014/main" id="{4365BCFD-E557-415D-8451-A4531C40B011}"/>
              </a:ext>
            </a:extLst>
          </xdr:cNvPr>
          <xdr:cNvCxnSpPr/>
        </xdr:nvCxnSpPr>
        <xdr:spPr>
          <a:xfrm>
            <a:off x="8193811" y="184027948"/>
            <a:ext cx="6469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3" name="Straight Connector 3782">
            <a:extLst>
              <a:ext uri="{FF2B5EF4-FFF2-40B4-BE49-F238E27FC236}">
                <a16:creationId xmlns:a16="http://schemas.microsoft.com/office/drawing/2014/main" id="{5C84232D-4CE6-4948-A4C6-5FE64F300818}"/>
              </a:ext>
            </a:extLst>
          </xdr:cNvPr>
          <xdr:cNvCxnSpPr/>
        </xdr:nvCxnSpPr>
        <xdr:spPr>
          <a:xfrm flipH="1">
            <a:off x="8702623" y="183995227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5" name="Straight Connector 3784">
            <a:extLst>
              <a:ext uri="{FF2B5EF4-FFF2-40B4-BE49-F238E27FC236}">
                <a16:creationId xmlns:a16="http://schemas.microsoft.com/office/drawing/2014/main" id="{9AE4D4FF-4E8E-7D35-B669-07DA6E670D37}"/>
              </a:ext>
            </a:extLst>
          </xdr:cNvPr>
          <xdr:cNvCxnSpPr/>
        </xdr:nvCxnSpPr>
        <xdr:spPr>
          <a:xfrm>
            <a:off x="7988255" y="184027947"/>
            <a:ext cx="1246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8" name="Straight Connector 3787">
            <a:extLst>
              <a:ext uri="{FF2B5EF4-FFF2-40B4-BE49-F238E27FC236}">
                <a16:creationId xmlns:a16="http://schemas.microsoft.com/office/drawing/2014/main" id="{71D9723F-93C5-4A8A-9AF3-396FD7A24E72}"/>
              </a:ext>
            </a:extLst>
          </xdr:cNvPr>
          <xdr:cNvCxnSpPr/>
        </xdr:nvCxnSpPr>
        <xdr:spPr>
          <a:xfrm>
            <a:off x="8193810" y="185506284"/>
            <a:ext cx="9771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9" name="Straight Connector 3788">
            <a:extLst>
              <a:ext uri="{FF2B5EF4-FFF2-40B4-BE49-F238E27FC236}">
                <a16:creationId xmlns:a16="http://schemas.microsoft.com/office/drawing/2014/main" id="{10A32368-5D2D-42CF-847D-29CBA8ED2F38}"/>
              </a:ext>
            </a:extLst>
          </xdr:cNvPr>
          <xdr:cNvCxnSpPr/>
        </xdr:nvCxnSpPr>
        <xdr:spPr>
          <a:xfrm flipH="1">
            <a:off x="8702621" y="185460424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93" name="Straight Connector 3792">
            <a:extLst>
              <a:ext uri="{FF2B5EF4-FFF2-40B4-BE49-F238E27FC236}">
                <a16:creationId xmlns:a16="http://schemas.microsoft.com/office/drawing/2014/main" id="{C3E8B7F3-F5F5-66DC-651D-B173330E493B}"/>
              </a:ext>
            </a:extLst>
          </xdr:cNvPr>
          <xdr:cNvCxnSpPr/>
        </xdr:nvCxnSpPr>
        <xdr:spPr>
          <a:xfrm>
            <a:off x="9085615" y="185424778"/>
            <a:ext cx="0" cy="170166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95" name="Straight Connector 3794">
            <a:extLst>
              <a:ext uri="{FF2B5EF4-FFF2-40B4-BE49-F238E27FC236}">
                <a16:creationId xmlns:a16="http://schemas.microsoft.com/office/drawing/2014/main" id="{431A16DF-5899-45C6-AE7B-8D8DACA57E3F}"/>
              </a:ext>
            </a:extLst>
          </xdr:cNvPr>
          <xdr:cNvCxnSpPr/>
        </xdr:nvCxnSpPr>
        <xdr:spPr>
          <a:xfrm flipH="1">
            <a:off x="9032842" y="185460423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96" name="Straight Connector 3795">
            <a:extLst>
              <a:ext uri="{FF2B5EF4-FFF2-40B4-BE49-F238E27FC236}">
                <a16:creationId xmlns:a16="http://schemas.microsoft.com/office/drawing/2014/main" id="{708AA59E-9A83-4DEF-907E-D448993F169F}"/>
              </a:ext>
            </a:extLst>
          </xdr:cNvPr>
          <xdr:cNvCxnSpPr/>
        </xdr:nvCxnSpPr>
        <xdr:spPr>
          <a:xfrm>
            <a:off x="8193814" y="187052986"/>
            <a:ext cx="9771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97" name="Straight Connector 3796">
            <a:extLst>
              <a:ext uri="{FF2B5EF4-FFF2-40B4-BE49-F238E27FC236}">
                <a16:creationId xmlns:a16="http://schemas.microsoft.com/office/drawing/2014/main" id="{B0B30F10-3D34-4271-8CF0-108BE149A048}"/>
              </a:ext>
            </a:extLst>
          </xdr:cNvPr>
          <xdr:cNvCxnSpPr/>
        </xdr:nvCxnSpPr>
        <xdr:spPr>
          <a:xfrm flipH="1">
            <a:off x="8702626" y="187007125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98" name="Straight Connector 3797">
            <a:extLst>
              <a:ext uri="{FF2B5EF4-FFF2-40B4-BE49-F238E27FC236}">
                <a16:creationId xmlns:a16="http://schemas.microsoft.com/office/drawing/2014/main" id="{D93F5F7D-124C-4326-AA38-F23C61551F79}"/>
              </a:ext>
            </a:extLst>
          </xdr:cNvPr>
          <xdr:cNvCxnSpPr/>
        </xdr:nvCxnSpPr>
        <xdr:spPr>
          <a:xfrm flipH="1">
            <a:off x="9032847" y="187007124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2" name="Straight Connector 3801">
            <a:extLst>
              <a:ext uri="{FF2B5EF4-FFF2-40B4-BE49-F238E27FC236}">
                <a16:creationId xmlns:a16="http://schemas.microsoft.com/office/drawing/2014/main" id="{3238D71E-F8DA-491D-8435-98A9B47689D0}"/>
              </a:ext>
            </a:extLst>
          </xdr:cNvPr>
          <xdr:cNvCxnSpPr/>
        </xdr:nvCxnSpPr>
        <xdr:spPr>
          <a:xfrm>
            <a:off x="8193820" y="188558948"/>
            <a:ext cx="6469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3" name="Straight Connector 3802">
            <a:extLst>
              <a:ext uri="{FF2B5EF4-FFF2-40B4-BE49-F238E27FC236}">
                <a16:creationId xmlns:a16="http://schemas.microsoft.com/office/drawing/2014/main" id="{041F290A-6E74-4CD5-86B6-5DE645E29DD8}"/>
              </a:ext>
            </a:extLst>
          </xdr:cNvPr>
          <xdr:cNvCxnSpPr/>
        </xdr:nvCxnSpPr>
        <xdr:spPr>
          <a:xfrm flipH="1">
            <a:off x="8702632" y="188513088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4" name="Straight Connector 3803">
            <a:extLst>
              <a:ext uri="{FF2B5EF4-FFF2-40B4-BE49-F238E27FC236}">
                <a16:creationId xmlns:a16="http://schemas.microsoft.com/office/drawing/2014/main" id="{60F4BE7B-A5F3-4BE4-9DF3-9963981D6AEE}"/>
              </a:ext>
            </a:extLst>
          </xdr:cNvPr>
          <xdr:cNvCxnSpPr/>
        </xdr:nvCxnSpPr>
        <xdr:spPr>
          <a:xfrm>
            <a:off x="7988264" y="188558946"/>
            <a:ext cx="1246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5" name="Straight Connector 3804">
            <a:extLst>
              <a:ext uri="{FF2B5EF4-FFF2-40B4-BE49-F238E27FC236}">
                <a16:creationId xmlns:a16="http://schemas.microsoft.com/office/drawing/2014/main" id="{D03356BA-02ED-46CC-8E47-E2790710DD41}"/>
              </a:ext>
            </a:extLst>
          </xdr:cNvPr>
          <xdr:cNvCxnSpPr/>
        </xdr:nvCxnSpPr>
        <xdr:spPr>
          <a:xfrm>
            <a:off x="8198325" y="188967809"/>
            <a:ext cx="6469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6" name="Straight Connector 3805">
            <a:extLst>
              <a:ext uri="{FF2B5EF4-FFF2-40B4-BE49-F238E27FC236}">
                <a16:creationId xmlns:a16="http://schemas.microsoft.com/office/drawing/2014/main" id="{D059C224-4CD8-4089-ACBB-A566C40756C7}"/>
              </a:ext>
            </a:extLst>
          </xdr:cNvPr>
          <xdr:cNvCxnSpPr/>
        </xdr:nvCxnSpPr>
        <xdr:spPr>
          <a:xfrm flipH="1">
            <a:off x="8707137" y="188921949"/>
            <a:ext cx="93217" cy="9169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7" name="Straight Connector 3806">
            <a:extLst>
              <a:ext uri="{FF2B5EF4-FFF2-40B4-BE49-F238E27FC236}">
                <a16:creationId xmlns:a16="http://schemas.microsoft.com/office/drawing/2014/main" id="{69516AE7-5C48-4DFD-8A9D-3332911E64CE}"/>
              </a:ext>
            </a:extLst>
          </xdr:cNvPr>
          <xdr:cNvCxnSpPr/>
        </xdr:nvCxnSpPr>
        <xdr:spPr>
          <a:xfrm>
            <a:off x="7992768" y="188967808"/>
            <a:ext cx="1246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8" name="Straight Connector 3807">
            <a:extLst>
              <a:ext uri="{FF2B5EF4-FFF2-40B4-BE49-F238E27FC236}">
                <a16:creationId xmlns:a16="http://schemas.microsoft.com/office/drawing/2014/main" id="{AEE2C5C9-F264-45FE-A4C8-78DC2B9E81D3}"/>
              </a:ext>
            </a:extLst>
          </xdr:cNvPr>
          <xdr:cNvCxnSpPr/>
        </xdr:nvCxnSpPr>
        <xdr:spPr>
          <a:xfrm>
            <a:off x="6373102" y="188967810"/>
            <a:ext cx="14905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0" name="Straight Connector 3809">
            <a:extLst>
              <a:ext uri="{FF2B5EF4-FFF2-40B4-BE49-F238E27FC236}">
                <a16:creationId xmlns:a16="http://schemas.microsoft.com/office/drawing/2014/main" id="{700914AB-67F8-42A8-922F-4231A6D3E8F4}"/>
              </a:ext>
            </a:extLst>
          </xdr:cNvPr>
          <xdr:cNvCxnSpPr/>
        </xdr:nvCxnSpPr>
        <xdr:spPr>
          <a:xfrm>
            <a:off x="8198337" y="189334000"/>
            <a:ext cx="64696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1" name="Straight Connector 3810">
            <a:extLst>
              <a:ext uri="{FF2B5EF4-FFF2-40B4-BE49-F238E27FC236}">
                <a16:creationId xmlns:a16="http://schemas.microsoft.com/office/drawing/2014/main" id="{575F32A2-9EF5-409C-B36A-E49B588F2622}"/>
              </a:ext>
            </a:extLst>
          </xdr:cNvPr>
          <xdr:cNvCxnSpPr/>
        </xdr:nvCxnSpPr>
        <xdr:spPr>
          <a:xfrm flipH="1">
            <a:off x="8707149" y="189298104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2" name="Straight Connector 3811">
            <a:extLst>
              <a:ext uri="{FF2B5EF4-FFF2-40B4-BE49-F238E27FC236}">
                <a16:creationId xmlns:a16="http://schemas.microsoft.com/office/drawing/2014/main" id="{DA013925-8E27-4BD0-AB64-28410DAF3936}"/>
              </a:ext>
            </a:extLst>
          </xdr:cNvPr>
          <xdr:cNvCxnSpPr/>
        </xdr:nvCxnSpPr>
        <xdr:spPr>
          <a:xfrm>
            <a:off x="7992780" y="189333999"/>
            <a:ext cx="124673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3" name="Straight Connector 3812">
            <a:extLst>
              <a:ext uri="{FF2B5EF4-FFF2-40B4-BE49-F238E27FC236}">
                <a16:creationId xmlns:a16="http://schemas.microsoft.com/office/drawing/2014/main" id="{992BB610-B667-4CB0-8DB6-CE4A9C545DEA}"/>
              </a:ext>
            </a:extLst>
          </xdr:cNvPr>
          <xdr:cNvCxnSpPr/>
        </xdr:nvCxnSpPr>
        <xdr:spPr>
          <a:xfrm>
            <a:off x="6373114" y="189334001"/>
            <a:ext cx="149050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5" name="Straight Connector 3814">
            <a:extLst>
              <a:ext uri="{FF2B5EF4-FFF2-40B4-BE49-F238E27FC236}">
                <a16:creationId xmlns:a16="http://schemas.microsoft.com/office/drawing/2014/main" id="{F56F4FBB-7A1C-B09C-EF00-C8315A59709A}"/>
              </a:ext>
            </a:extLst>
          </xdr:cNvPr>
          <xdr:cNvCxnSpPr/>
        </xdr:nvCxnSpPr>
        <xdr:spPr>
          <a:xfrm flipH="1">
            <a:off x="5221824" y="189333988"/>
            <a:ext cx="104007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8" name="Straight Connector 3817">
            <a:extLst>
              <a:ext uri="{FF2B5EF4-FFF2-40B4-BE49-F238E27FC236}">
                <a16:creationId xmlns:a16="http://schemas.microsoft.com/office/drawing/2014/main" id="{198E2D84-1B88-446B-A19F-013CBF2B7D7E}"/>
              </a:ext>
            </a:extLst>
          </xdr:cNvPr>
          <xdr:cNvCxnSpPr/>
        </xdr:nvCxnSpPr>
        <xdr:spPr>
          <a:xfrm>
            <a:off x="8180327" y="186273065"/>
            <a:ext cx="66494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9" name="Straight Connector 3818">
            <a:extLst>
              <a:ext uri="{FF2B5EF4-FFF2-40B4-BE49-F238E27FC236}">
                <a16:creationId xmlns:a16="http://schemas.microsoft.com/office/drawing/2014/main" id="{019110DA-28DA-40DA-B237-96EAA8F7EC57}"/>
              </a:ext>
            </a:extLst>
          </xdr:cNvPr>
          <xdr:cNvCxnSpPr/>
        </xdr:nvCxnSpPr>
        <xdr:spPr>
          <a:xfrm flipH="1">
            <a:off x="8707125" y="186240343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1" name="Straight Connector 3830">
            <a:extLst>
              <a:ext uri="{FF2B5EF4-FFF2-40B4-BE49-F238E27FC236}">
                <a16:creationId xmlns:a16="http://schemas.microsoft.com/office/drawing/2014/main" id="{B4D55206-14FA-4679-9717-555A7CF9CD9B}"/>
              </a:ext>
            </a:extLst>
          </xdr:cNvPr>
          <xdr:cNvCxnSpPr/>
        </xdr:nvCxnSpPr>
        <xdr:spPr>
          <a:xfrm flipV="1">
            <a:off x="4975835" y="182138593"/>
            <a:ext cx="0" cy="320132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2" name="Straight Connector 3831">
            <a:extLst>
              <a:ext uri="{FF2B5EF4-FFF2-40B4-BE49-F238E27FC236}">
                <a16:creationId xmlns:a16="http://schemas.microsoft.com/office/drawing/2014/main" id="{9DAA0F10-08E6-4518-883E-65218C08C8D5}"/>
              </a:ext>
            </a:extLst>
          </xdr:cNvPr>
          <xdr:cNvCxnSpPr/>
        </xdr:nvCxnSpPr>
        <xdr:spPr>
          <a:xfrm flipH="1">
            <a:off x="4923056" y="182169165"/>
            <a:ext cx="93217" cy="7855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835" name="Group 3834">
            <a:extLst>
              <a:ext uri="{FF2B5EF4-FFF2-40B4-BE49-F238E27FC236}">
                <a16:creationId xmlns:a16="http://schemas.microsoft.com/office/drawing/2014/main" id="{BB2B2D46-1455-460D-842B-7C96BAF6567B}"/>
              </a:ext>
            </a:extLst>
          </xdr:cNvPr>
          <xdr:cNvGrpSpPr/>
        </xdr:nvGrpSpPr>
        <xdr:grpSpPr>
          <a:xfrm>
            <a:off x="6413541" y="182208445"/>
            <a:ext cx="229222" cy="207191"/>
            <a:chOff x="10263188" y="252188663"/>
            <a:chExt cx="214312" cy="214312"/>
          </a:xfrm>
        </xdr:grpSpPr>
        <xdr:sp macro="" textlink="">
          <xdr:nvSpPr>
            <xdr:cNvPr id="3836" name="Oval 3835">
              <a:extLst>
                <a:ext uri="{FF2B5EF4-FFF2-40B4-BE49-F238E27FC236}">
                  <a16:creationId xmlns:a16="http://schemas.microsoft.com/office/drawing/2014/main" id="{EB98F9CF-7A8B-0463-F20F-D9931C10C97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37" name="Straight Connector 3836">
              <a:extLst>
                <a:ext uri="{FF2B5EF4-FFF2-40B4-BE49-F238E27FC236}">
                  <a16:creationId xmlns:a16="http://schemas.microsoft.com/office/drawing/2014/main" id="{DAA44330-6D87-CC6F-5142-BBBEF7902B2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38" name="Straight Connector 3837">
              <a:extLst>
                <a:ext uri="{FF2B5EF4-FFF2-40B4-BE49-F238E27FC236}">
                  <a16:creationId xmlns:a16="http://schemas.microsoft.com/office/drawing/2014/main" id="{8ECCD159-F0AF-F59B-02A0-F0D4B34A388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39" name="Group 3838">
            <a:extLst>
              <a:ext uri="{FF2B5EF4-FFF2-40B4-BE49-F238E27FC236}">
                <a16:creationId xmlns:a16="http://schemas.microsoft.com/office/drawing/2014/main" id="{7A46C3F9-29B5-4358-B376-78B03405F662}"/>
              </a:ext>
            </a:extLst>
          </xdr:cNvPr>
          <xdr:cNvGrpSpPr/>
        </xdr:nvGrpSpPr>
        <xdr:grpSpPr>
          <a:xfrm>
            <a:off x="3258474" y="182209580"/>
            <a:ext cx="232217" cy="210583"/>
            <a:chOff x="10263188" y="252188663"/>
            <a:chExt cx="214312" cy="214312"/>
          </a:xfrm>
        </xdr:grpSpPr>
        <xdr:sp macro="" textlink="">
          <xdr:nvSpPr>
            <xdr:cNvPr id="3840" name="Oval 3839">
              <a:extLst>
                <a:ext uri="{FF2B5EF4-FFF2-40B4-BE49-F238E27FC236}">
                  <a16:creationId xmlns:a16="http://schemas.microsoft.com/office/drawing/2014/main" id="{0A5173AD-18BE-5F7E-D314-3DE24151DDF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41" name="Straight Connector 3840">
              <a:extLst>
                <a:ext uri="{FF2B5EF4-FFF2-40B4-BE49-F238E27FC236}">
                  <a16:creationId xmlns:a16="http://schemas.microsoft.com/office/drawing/2014/main" id="{04329F75-6749-8692-7F20-B7BE1B2C240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42" name="Straight Connector 3841">
              <a:extLst>
                <a:ext uri="{FF2B5EF4-FFF2-40B4-BE49-F238E27FC236}">
                  <a16:creationId xmlns:a16="http://schemas.microsoft.com/office/drawing/2014/main" id="{BAE8CD2C-2795-7AE7-809A-6F780CC8F62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43" name="Group 3842">
            <a:extLst>
              <a:ext uri="{FF2B5EF4-FFF2-40B4-BE49-F238E27FC236}">
                <a16:creationId xmlns:a16="http://schemas.microsoft.com/office/drawing/2014/main" id="{B16AA462-0AF4-42BD-9B12-1DF1C88AFAF6}"/>
              </a:ext>
            </a:extLst>
          </xdr:cNvPr>
          <xdr:cNvGrpSpPr/>
        </xdr:nvGrpSpPr>
        <xdr:grpSpPr>
          <a:xfrm>
            <a:off x="6446848" y="183709645"/>
            <a:ext cx="219879" cy="200620"/>
            <a:chOff x="10263188" y="252188663"/>
            <a:chExt cx="214312" cy="214312"/>
          </a:xfrm>
        </xdr:grpSpPr>
        <xdr:sp macro="" textlink="">
          <xdr:nvSpPr>
            <xdr:cNvPr id="3844" name="Oval 3843">
              <a:extLst>
                <a:ext uri="{FF2B5EF4-FFF2-40B4-BE49-F238E27FC236}">
                  <a16:creationId xmlns:a16="http://schemas.microsoft.com/office/drawing/2014/main" id="{B85D7186-7EFE-CB32-612A-7B376706FD3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45" name="Straight Connector 3844">
              <a:extLst>
                <a:ext uri="{FF2B5EF4-FFF2-40B4-BE49-F238E27FC236}">
                  <a16:creationId xmlns:a16="http://schemas.microsoft.com/office/drawing/2014/main" id="{C0CBD91C-9472-0F13-5FE2-71E05452799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46" name="Straight Connector 3845">
              <a:extLst>
                <a:ext uri="{FF2B5EF4-FFF2-40B4-BE49-F238E27FC236}">
                  <a16:creationId xmlns:a16="http://schemas.microsoft.com/office/drawing/2014/main" id="{784B8252-9163-2F1B-797E-84DB3D1D9EB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47" name="Group 3846">
            <a:extLst>
              <a:ext uri="{FF2B5EF4-FFF2-40B4-BE49-F238E27FC236}">
                <a16:creationId xmlns:a16="http://schemas.microsoft.com/office/drawing/2014/main" id="{CD7BDED3-79CF-4FC4-AA6E-57DF59796939}"/>
              </a:ext>
            </a:extLst>
          </xdr:cNvPr>
          <xdr:cNvGrpSpPr/>
        </xdr:nvGrpSpPr>
        <xdr:grpSpPr>
          <a:xfrm>
            <a:off x="3228519" y="183284936"/>
            <a:ext cx="219879" cy="200621"/>
            <a:chOff x="10263188" y="252188663"/>
            <a:chExt cx="214312" cy="214312"/>
          </a:xfrm>
        </xdr:grpSpPr>
        <xdr:sp macro="" textlink="">
          <xdr:nvSpPr>
            <xdr:cNvPr id="3848" name="Oval 3847">
              <a:extLst>
                <a:ext uri="{FF2B5EF4-FFF2-40B4-BE49-F238E27FC236}">
                  <a16:creationId xmlns:a16="http://schemas.microsoft.com/office/drawing/2014/main" id="{C935E7A5-8B8E-C429-4E81-330B662A706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49" name="Straight Connector 3848">
              <a:extLst>
                <a:ext uri="{FF2B5EF4-FFF2-40B4-BE49-F238E27FC236}">
                  <a16:creationId xmlns:a16="http://schemas.microsoft.com/office/drawing/2014/main" id="{A23F69D7-F20A-062A-05DE-5D59849A1AC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50" name="Straight Connector 3849">
              <a:extLst>
                <a:ext uri="{FF2B5EF4-FFF2-40B4-BE49-F238E27FC236}">
                  <a16:creationId xmlns:a16="http://schemas.microsoft.com/office/drawing/2014/main" id="{76A8A43B-7AA7-95BA-B3C4-EFCA88F339C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51" name="Group 3850">
            <a:extLst>
              <a:ext uri="{FF2B5EF4-FFF2-40B4-BE49-F238E27FC236}">
                <a16:creationId xmlns:a16="http://schemas.microsoft.com/office/drawing/2014/main" id="{51DEB164-A570-41E4-922E-C5F0C8C41068}"/>
              </a:ext>
            </a:extLst>
          </xdr:cNvPr>
          <xdr:cNvGrpSpPr/>
        </xdr:nvGrpSpPr>
        <xdr:grpSpPr>
          <a:xfrm>
            <a:off x="2021824" y="183408772"/>
            <a:ext cx="219879" cy="200620"/>
            <a:chOff x="10263188" y="252188663"/>
            <a:chExt cx="214312" cy="214312"/>
          </a:xfrm>
        </xdr:grpSpPr>
        <xdr:sp macro="" textlink="">
          <xdr:nvSpPr>
            <xdr:cNvPr id="3852" name="Oval 3851">
              <a:extLst>
                <a:ext uri="{FF2B5EF4-FFF2-40B4-BE49-F238E27FC236}">
                  <a16:creationId xmlns:a16="http://schemas.microsoft.com/office/drawing/2014/main" id="{5EEDB7CE-ACC2-9314-F454-D4CD9E21A21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53" name="Straight Connector 3852">
              <a:extLst>
                <a:ext uri="{FF2B5EF4-FFF2-40B4-BE49-F238E27FC236}">
                  <a16:creationId xmlns:a16="http://schemas.microsoft.com/office/drawing/2014/main" id="{D27B5D1F-377A-C63F-D3B4-BF0C7D47CAF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54" name="Straight Connector 3853">
              <a:extLst>
                <a:ext uri="{FF2B5EF4-FFF2-40B4-BE49-F238E27FC236}">
                  <a16:creationId xmlns:a16="http://schemas.microsoft.com/office/drawing/2014/main" id="{C78D4446-E3C2-B3B0-7249-0761980BEC6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55" name="Group 3854">
            <a:extLst>
              <a:ext uri="{FF2B5EF4-FFF2-40B4-BE49-F238E27FC236}">
                <a16:creationId xmlns:a16="http://schemas.microsoft.com/office/drawing/2014/main" id="{7B60346A-4C3D-43CD-AA19-01DCFF308D13}"/>
              </a:ext>
            </a:extLst>
          </xdr:cNvPr>
          <xdr:cNvGrpSpPr/>
        </xdr:nvGrpSpPr>
        <xdr:grpSpPr>
          <a:xfrm>
            <a:off x="2033806" y="185079309"/>
            <a:ext cx="219879" cy="203795"/>
            <a:chOff x="10263188" y="252188663"/>
            <a:chExt cx="214312" cy="214312"/>
          </a:xfrm>
        </xdr:grpSpPr>
        <xdr:sp macro="" textlink="">
          <xdr:nvSpPr>
            <xdr:cNvPr id="3856" name="Oval 3855">
              <a:extLst>
                <a:ext uri="{FF2B5EF4-FFF2-40B4-BE49-F238E27FC236}">
                  <a16:creationId xmlns:a16="http://schemas.microsoft.com/office/drawing/2014/main" id="{7897E1B5-99DE-CF6A-110D-86943AEF3B9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57" name="Straight Connector 3856">
              <a:extLst>
                <a:ext uri="{FF2B5EF4-FFF2-40B4-BE49-F238E27FC236}">
                  <a16:creationId xmlns:a16="http://schemas.microsoft.com/office/drawing/2014/main" id="{F3157E89-41A5-2B66-464B-D04AE0887DE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58" name="Straight Connector 3857">
              <a:extLst>
                <a:ext uri="{FF2B5EF4-FFF2-40B4-BE49-F238E27FC236}">
                  <a16:creationId xmlns:a16="http://schemas.microsoft.com/office/drawing/2014/main" id="{3449785C-6836-7D69-3773-DD6DEFE19FC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59" name="Group 3858">
            <a:extLst>
              <a:ext uri="{FF2B5EF4-FFF2-40B4-BE49-F238E27FC236}">
                <a16:creationId xmlns:a16="http://schemas.microsoft.com/office/drawing/2014/main" id="{D2F27479-A8D0-4FF3-B864-FE438D76B442}"/>
              </a:ext>
            </a:extLst>
          </xdr:cNvPr>
          <xdr:cNvGrpSpPr/>
        </xdr:nvGrpSpPr>
        <xdr:grpSpPr>
          <a:xfrm>
            <a:off x="7905523" y="183676817"/>
            <a:ext cx="232217" cy="207263"/>
            <a:chOff x="10263188" y="252188663"/>
            <a:chExt cx="214312" cy="214312"/>
          </a:xfrm>
        </xdr:grpSpPr>
        <xdr:sp macro="" textlink="">
          <xdr:nvSpPr>
            <xdr:cNvPr id="3860" name="Oval 3859">
              <a:extLst>
                <a:ext uri="{FF2B5EF4-FFF2-40B4-BE49-F238E27FC236}">
                  <a16:creationId xmlns:a16="http://schemas.microsoft.com/office/drawing/2014/main" id="{27F16A16-15D7-4C95-5DC5-696EAE56D52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61" name="Straight Connector 3860">
              <a:extLst>
                <a:ext uri="{FF2B5EF4-FFF2-40B4-BE49-F238E27FC236}">
                  <a16:creationId xmlns:a16="http://schemas.microsoft.com/office/drawing/2014/main" id="{18A14037-647D-9F58-720B-89222B40F5E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62" name="Straight Connector 3861">
              <a:extLst>
                <a:ext uri="{FF2B5EF4-FFF2-40B4-BE49-F238E27FC236}">
                  <a16:creationId xmlns:a16="http://schemas.microsoft.com/office/drawing/2014/main" id="{8B7874E5-62CE-1D17-8AD8-E09988FFDC8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63" name="Group 3862">
            <a:extLst>
              <a:ext uri="{FF2B5EF4-FFF2-40B4-BE49-F238E27FC236}">
                <a16:creationId xmlns:a16="http://schemas.microsoft.com/office/drawing/2014/main" id="{146F81F3-DD5E-4C79-B100-FC280D6749E8}"/>
              </a:ext>
            </a:extLst>
          </xdr:cNvPr>
          <xdr:cNvGrpSpPr/>
        </xdr:nvGrpSpPr>
        <xdr:grpSpPr>
          <a:xfrm>
            <a:off x="1049136" y="185139305"/>
            <a:ext cx="219879" cy="200620"/>
            <a:chOff x="10263188" y="252188663"/>
            <a:chExt cx="214312" cy="214312"/>
          </a:xfrm>
        </xdr:grpSpPr>
        <xdr:sp macro="" textlink="">
          <xdr:nvSpPr>
            <xdr:cNvPr id="3864" name="Oval 3863">
              <a:extLst>
                <a:ext uri="{FF2B5EF4-FFF2-40B4-BE49-F238E27FC236}">
                  <a16:creationId xmlns:a16="http://schemas.microsoft.com/office/drawing/2014/main" id="{5F8804E9-0B6E-E9D3-FDE0-96B25824746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65" name="Straight Connector 3864">
              <a:extLst>
                <a:ext uri="{FF2B5EF4-FFF2-40B4-BE49-F238E27FC236}">
                  <a16:creationId xmlns:a16="http://schemas.microsoft.com/office/drawing/2014/main" id="{DD77B630-2DF0-FDA8-8716-ACDC3863D7E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66" name="Straight Connector 3865">
              <a:extLst>
                <a:ext uri="{FF2B5EF4-FFF2-40B4-BE49-F238E27FC236}">
                  <a16:creationId xmlns:a16="http://schemas.microsoft.com/office/drawing/2014/main" id="{022C9141-CABE-CF26-72E4-F8405F6D5CF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67" name="Group 3866">
            <a:extLst>
              <a:ext uri="{FF2B5EF4-FFF2-40B4-BE49-F238E27FC236}">
                <a16:creationId xmlns:a16="http://schemas.microsoft.com/office/drawing/2014/main" id="{83058932-0013-4B3F-B5DC-D5EC50DFDAB0}"/>
              </a:ext>
            </a:extLst>
          </xdr:cNvPr>
          <xdr:cNvGrpSpPr/>
        </xdr:nvGrpSpPr>
        <xdr:grpSpPr>
          <a:xfrm>
            <a:off x="8067639" y="185103081"/>
            <a:ext cx="232217" cy="200620"/>
            <a:chOff x="10263188" y="252188663"/>
            <a:chExt cx="214312" cy="214312"/>
          </a:xfrm>
        </xdr:grpSpPr>
        <xdr:sp macro="" textlink="">
          <xdr:nvSpPr>
            <xdr:cNvPr id="3868" name="Oval 3867">
              <a:extLst>
                <a:ext uri="{FF2B5EF4-FFF2-40B4-BE49-F238E27FC236}">
                  <a16:creationId xmlns:a16="http://schemas.microsoft.com/office/drawing/2014/main" id="{B31FBBB2-2733-E44D-632B-58EDEA91B92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69" name="Straight Connector 3868">
              <a:extLst>
                <a:ext uri="{FF2B5EF4-FFF2-40B4-BE49-F238E27FC236}">
                  <a16:creationId xmlns:a16="http://schemas.microsoft.com/office/drawing/2014/main" id="{B92A3172-E93B-A17A-269B-D0B81EEE4E7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70" name="Straight Connector 3869">
              <a:extLst>
                <a:ext uri="{FF2B5EF4-FFF2-40B4-BE49-F238E27FC236}">
                  <a16:creationId xmlns:a16="http://schemas.microsoft.com/office/drawing/2014/main" id="{14E6A9D6-477B-9F94-59EF-3CF43314550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71" name="Group 3870">
            <a:extLst>
              <a:ext uri="{FF2B5EF4-FFF2-40B4-BE49-F238E27FC236}">
                <a16:creationId xmlns:a16="http://schemas.microsoft.com/office/drawing/2014/main" id="{C24436F6-3624-458F-9670-17E83D645217}"/>
              </a:ext>
            </a:extLst>
          </xdr:cNvPr>
          <xdr:cNvGrpSpPr/>
        </xdr:nvGrpSpPr>
        <xdr:grpSpPr>
          <a:xfrm>
            <a:off x="8043673" y="187151915"/>
            <a:ext cx="229222" cy="213759"/>
            <a:chOff x="10263188" y="252188663"/>
            <a:chExt cx="214312" cy="214312"/>
          </a:xfrm>
        </xdr:grpSpPr>
        <xdr:sp macro="" textlink="">
          <xdr:nvSpPr>
            <xdr:cNvPr id="3872" name="Oval 3871">
              <a:extLst>
                <a:ext uri="{FF2B5EF4-FFF2-40B4-BE49-F238E27FC236}">
                  <a16:creationId xmlns:a16="http://schemas.microsoft.com/office/drawing/2014/main" id="{7AFCB5BC-DC8C-E2BB-6610-38C20403A97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73" name="Straight Connector 3872">
              <a:extLst>
                <a:ext uri="{FF2B5EF4-FFF2-40B4-BE49-F238E27FC236}">
                  <a16:creationId xmlns:a16="http://schemas.microsoft.com/office/drawing/2014/main" id="{8AF3F16B-D1EA-A043-D6EA-755165A2A9C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74" name="Straight Connector 3873">
              <a:extLst>
                <a:ext uri="{FF2B5EF4-FFF2-40B4-BE49-F238E27FC236}">
                  <a16:creationId xmlns:a16="http://schemas.microsoft.com/office/drawing/2014/main" id="{17597F5D-C6CA-9804-7A4B-40DE0B05C0C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75" name="Group 3874">
            <a:extLst>
              <a:ext uri="{FF2B5EF4-FFF2-40B4-BE49-F238E27FC236}">
                <a16:creationId xmlns:a16="http://schemas.microsoft.com/office/drawing/2014/main" id="{5B602DCF-9BE4-4811-8845-603E9733DFAB}"/>
              </a:ext>
            </a:extLst>
          </xdr:cNvPr>
          <xdr:cNvGrpSpPr/>
        </xdr:nvGrpSpPr>
        <xdr:grpSpPr>
          <a:xfrm>
            <a:off x="1022176" y="187885423"/>
            <a:ext cx="216883" cy="200620"/>
            <a:chOff x="10263188" y="252188663"/>
            <a:chExt cx="214312" cy="214312"/>
          </a:xfrm>
        </xdr:grpSpPr>
        <xdr:sp macro="" textlink="">
          <xdr:nvSpPr>
            <xdr:cNvPr id="3876" name="Oval 3875">
              <a:extLst>
                <a:ext uri="{FF2B5EF4-FFF2-40B4-BE49-F238E27FC236}">
                  <a16:creationId xmlns:a16="http://schemas.microsoft.com/office/drawing/2014/main" id="{07BA3D7A-0F77-4C7E-81FC-49F9F5DEACA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77" name="Straight Connector 3876">
              <a:extLst>
                <a:ext uri="{FF2B5EF4-FFF2-40B4-BE49-F238E27FC236}">
                  <a16:creationId xmlns:a16="http://schemas.microsoft.com/office/drawing/2014/main" id="{5AD0962A-C970-D59F-6CB5-E60EE4966F8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78" name="Straight Connector 3877">
              <a:extLst>
                <a:ext uri="{FF2B5EF4-FFF2-40B4-BE49-F238E27FC236}">
                  <a16:creationId xmlns:a16="http://schemas.microsoft.com/office/drawing/2014/main" id="{B4036A29-9C45-1F37-6365-860B3476B2B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79" name="Group 3878">
            <a:extLst>
              <a:ext uri="{FF2B5EF4-FFF2-40B4-BE49-F238E27FC236}">
                <a16:creationId xmlns:a16="http://schemas.microsoft.com/office/drawing/2014/main" id="{D6A55774-74B7-49CE-BF90-51E575D8171A}"/>
              </a:ext>
            </a:extLst>
          </xdr:cNvPr>
          <xdr:cNvGrpSpPr/>
        </xdr:nvGrpSpPr>
        <xdr:grpSpPr>
          <a:xfrm>
            <a:off x="8067639" y="188458872"/>
            <a:ext cx="229222" cy="200620"/>
            <a:chOff x="10263188" y="252188663"/>
            <a:chExt cx="214312" cy="214312"/>
          </a:xfrm>
        </xdr:grpSpPr>
        <xdr:sp macro="" textlink="">
          <xdr:nvSpPr>
            <xdr:cNvPr id="3880" name="Oval 3879">
              <a:extLst>
                <a:ext uri="{FF2B5EF4-FFF2-40B4-BE49-F238E27FC236}">
                  <a16:creationId xmlns:a16="http://schemas.microsoft.com/office/drawing/2014/main" id="{97E39AD0-6EE1-0B5E-5ABE-238A57A39E7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81" name="Straight Connector 3880">
              <a:extLst>
                <a:ext uri="{FF2B5EF4-FFF2-40B4-BE49-F238E27FC236}">
                  <a16:creationId xmlns:a16="http://schemas.microsoft.com/office/drawing/2014/main" id="{2406E719-C710-9AFF-468D-68ABEBCB0B0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82" name="Straight Connector 3881">
              <a:extLst>
                <a:ext uri="{FF2B5EF4-FFF2-40B4-BE49-F238E27FC236}">
                  <a16:creationId xmlns:a16="http://schemas.microsoft.com/office/drawing/2014/main" id="{050F371E-C538-642B-3693-36D4712132A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83" name="Group 3882">
            <a:extLst>
              <a:ext uri="{FF2B5EF4-FFF2-40B4-BE49-F238E27FC236}">
                <a16:creationId xmlns:a16="http://schemas.microsoft.com/office/drawing/2014/main" id="{4C34417E-8B9D-4B15-8C08-D432A4E76861}"/>
              </a:ext>
            </a:extLst>
          </xdr:cNvPr>
          <xdr:cNvGrpSpPr/>
        </xdr:nvGrpSpPr>
        <xdr:grpSpPr>
          <a:xfrm>
            <a:off x="6410545" y="188640885"/>
            <a:ext cx="229222" cy="213759"/>
            <a:chOff x="10263188" y="252188663"/>
            <a:chExt cx="214312" cy="214312"/>
          </a:xfrm>
        </xdr:grpSpPr>
        <xdr:sp macro="" textlink="">
          <xdr:nvSpPr>
            <xdr:cNvPr id="3884" name="Oval 3883">
              <a:extLst>
                <a:ext uri="{FF2B5EF4-FFF2-40B4-BE49-F238E27FC236}">
                  <a16:creationId xmlns:a16="http://schemas.microsoft.com/office/drawing/2014/main" id="{5FBA6ACD-AEB9-1EE4-4F7F-A435FE49515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85" name="Straight Connector 3884">
              <a:extLst>
                <a:ext uri="{FF2B5EF4-FFF2-40B4-BE49-F238E27FC236}">
                  <a16:creationId xmlns:a16="http://schemas.microsoft.com/office/drawing/2014/main" id="{6F6B0302-3A13-E79D-B5CF-9832E93970C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86" name="Straight Connector 3885">
              <a:extLst>
                <a:ext uri="{FF2B5EF4-FFF2-40B4-BE49-F238E27FC236}">
                  <a16:creationId xmlns:a16="http://schemas.microsoft.com/office/drawing/2014/main" id="{07CCE445-EADD-7AA0-01C0-016105696B5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87" name="Group 3886">
            <a:extLst>
              <a:ext uri="{FF2B5EF4-FFF2-40B4-BE49-F238E27FC236}">
                <a16:creationId xmlns:a16="http://schemas.microsoft.com/office/drawing/2014/main" id="{955199A1-724B-4027-8FEF-B6B4CA09CA0B}"/>
              </a:ext>
            </a:extLst>
          </xdr:cNvPr>
          <xdr:cNvGrpSpPr/>
        </xdr:nvGrpSpPr>
        <xdr:grpSpPr>
          <a:xfrm>
            <a:off x="5248783" y="189036849"/>
            <a:ext cx="229222" cy="200620"/>
            <a:chOff x="10263188" y="252188663"/>
            <a:chExt cx="214312" cy="214312"/>
          </a:xfrm>
        </xdr:grpSpPr>
        <xdr:sp macro="" textlink="">
          <xdr:nvSpPr>
            <xdr:cNvPr id="3888" name="Oval 3887">
              <a:extLst>
                <a:ext uri="{FF2B5EF4-FFF2-40B4-BE49-F238E27FC236}">
                  <a16:creationId xmlns:a16="http://schemas.microsoft.com/office/drawing/2014/main" id="{BBA2AFF3-12E7-BC8A-97D7-076B784F494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89" name="Straight Connector 3888">
              <a:extLst>
                <a:ext uri="{FF2B5EF4-FFF2-40B4-BE49-F238E27FC236}">
                  <a16:creationId xmlns:a16="http://schemas.microsoft.com/office/drawing/2014/main" id="{F081BEA4-54AA-AD8E-FC18-83F3661964A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90" name="Straight Connector 3889">
              <a:extLst>
                <a:ext uri="{FF2B5EF4-FFF2-40B4-BE49-F238E27FC236}">
                  <a16:creationId xmlns:a16="http://schemas.microsoft.com/office/drawing/2014/main" id="{FF526670-B8A1-1909-777F-4FB54C7E605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91" name="Group 3890">
            <a:extLst>
              <a:ext uri="{FF2B5EF4-FFF2-40B4-BE49-F238E27FC236}">
                <a16:creationId xmlns:a16="http://schemas.microsoft.com/office/drawing/2014/main" id="{E1F43F56-DA06-429F-9A7F-6FE38384CDDD}"/>
              </a:ext>
            </a:extLst>
          </xdr:cNvPr>
          <xdr:cNvGrpSpPr/>
        </xdr:nvGrpSpPr>
        <xdr:grpSpPr>
          <a:xfrm>
            <a:off x="6425523" y="188871130"/>
            <a:ext cx="229222" cy="200620"/>
            <a:chOff x="10263188" y="252188663"/>
            <a:chExt cx="214312" cy="214312"/>
          </a:xfrm>
        </xdr:grpSpPr>
        <xdr:sp macro="" textlink="">
          <xdr:nvSpPr>
            <xdr:cNvPr id="3892" name="Oval 3891">
              <a:extLst>
                <a:ext uri="{FF2B5EF4-FFF2-40B4-BE49-F238E27FC236}">
                  <a16:creationId xmlns:a16="http://schemas.microsoft.com/office/drawing/2014/main" id="{D8A63D4C-5A62-2541-2071-7D883277766B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93" name="Straight Connector 3892">
              <a:extLst>
                <a:ext uri="{FF2B5EF4-FFF2-40B4-BE49-F238E27FC236}">
                  <a16:creationId xmlns:a16="http://schemas.microsoft.com/office/drawing/2014/main" id="{69EDFF2E-9EFF-2E8C-8E85-4C2D9169367B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94" name="Straight Connector 3893">
              <a:extLst>
                <a:ext uri="{FF2B5EF4-FFF2-40B4-BE49-F238E27FC236}">
                  <a16:creationId xmlns:a16="http://schemas.microsoft.com/office/drawing/2014/main" id="{AD7963C1-64EC-3580-E9EB-3BDB509B279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95" name="Group 3894">
            <a:extLst>
              <a:ext uri="{FF2B5EF4-FFF2-40B4-BE49-F238E27FC236}">
                <a16:creationId xmlns:a16="http://schemas.microsoft.com/office/drawing/2014/main" id="{5E0B1BC6-0D7E-481C-897A-405833EC6AF9}"/>
              </a:ext>
            </a:extLst>
          </xdr:cNvPr>
          <xdr:cNvGrpSpPr/>
        </xdr:nvGrpSpPr>
        <xdr:grpSpPr>
          <a:xfrm>
            <a:off x="2331077" y="189315082"/>
            <a:ext cx="216883" cy="200621"/>
            <a:chOff x="10263188" y="252188663"/>
            <a:chExt cx="214312" cy="214312"/>
          </a:xfrm>
        </xdr:grpSpPr>
        <xdr:sp macro="" textlink="">
          <xdr:nvSpPr>
            <xdr:cNvPr id="3896" name="Oval 3895">
              <a:extLst>
                <a:ext uri="{FF2B5EF4-FFF2-40B4-BE49-F238E27FC236}">
                  <a16:creationId xmlns:a16="http://schemas.microsoft.com/office/drawing/2014/main" id="{6F4C8B3C-BFA0-D2EE-8FB4-74234D30F93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897" name="Straight Connector 3896">
              <a:extLst>
                <a:ext uri="{FF2B5EF4-FFF2-40B4-BE49-F238E27FC236}">
                  <a16:creationId xmlns:a16="http://schemas.microsoft.com/office/drawing/2014/main" id="{0C7F9B49-031B-2BBA-6C86-E2775227D4C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98" name="Straight Connector 3897">
              <a:extLst>
                <a:ext uri="{FF2B5EF4-FFF2-40B4-BE49-F238E27FC236}">
                  <a16:creationId xmlns:a16="http://schemas.microsoft.com/office/drawing/2014/main" id="{51D68A3C-FF2A-2C5E-20AB-78466C39B39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899" name="Group 3898">
            <a:extLst>
              <a:ext uri="{FF2B5EF4-FFF2-40B4-BE49-F238E27FC236}">
                <a16:creationId xmlns:a16="http://schemas.microsoft.com/office/drawing/2014/main" id="{338950EB-7C77-4B86-AF09-2C54A9774A6E}"/>
              </a:ext>
            </a:extLst>
          </xdr:cNvPr>
          <xdr:cNvGrpSpPr/>
        </xdr:nvGrpSpPr>
        <xdr:grpSpPr>
          <a:xfrm>
            <a:off x="2343059" y="188090076"/>
            <a:ext cx="216883" cy="213758"/>
            <a:chOff x="10263188" y="252188663"/>
            <a:chExt cx="214312" cy="214312"/>
          </a:xfrm>
        </xdr:grpSpPr>
        <xdr:sp macro="" textlink="">
          <xdr:nvSpPr>
            <xdr:cNvPr id="3900" name="Oval 3899">
              <a:extLst>
                <a:ext uri="{FF2B5EF4-FFF2-40B4-BE49-F238E27FC236}">
                  <a16:creationId xmlns:a16="http://schemas.microsoft.com/office/drawing/2014/main" id="{180AC139-8132-1F8A-E9D9-BDC3FE326B4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01" name="Straight Connector 3900">
              <a:extLst>
                <a:ext uri="{FF2B5EF4-FFF2-40B4-BE49-F238E27FC236}">
                  <a16:creationId xmlns:a16="http://schemas.microsoft.com/office/drawing/2014/main" id="{08FA7AD8-1157-094C-32FE-EA162CBC337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02" name="Straight Connector 3901">
              <a:extLst>
                <a:ext uri="{FF2B5EF4-FFF2-40B4-BE49-F238E27FC236}">
                  <a16:creationId xmlns:a16="http://schemas.microsoft.com/office/drawing/2014/main" id="{F7A58C60-5C7E-4265-4925-3B35AAB3920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03" name="Group 3902">
            <a:extLst>
              <a:ext uri="{FF2B5EF4-FFF2-40B4-BE49-F238E27FC236}">
                <a16:creationId xmlns:a16="http://schemas.microsoft.com/office/drawing/2014/main" id="{A07517D1-50C8-4BF1-A0E6-5F9AC862DAFD}"/>
              </a:ext>
            </a:extLst>
          </xdr:cNvPr>
          <xdr:cNvGrpSpPr/>
        </xdr:nvGrpSpPr>
        <xdr:grpSpPr>
          <a:xfrm>
            <a:off x="2538123" y="186489724"/>
            <a:ext cx="216883" cy="200620"/>
            <a:chOff x="10263188" y="252188663"/>
            <a:chExt cx="214312" cy="214312"/>
          </a:xfrm>
        </xdr:grpSpPr>
        <xdr:sp macro="" textlink="">
          <xdr:nvSpPr>
            <xdr:cNvPr id="3904" name="Oval 3903">
              <a:extLst>
                <a:ext uri="{FF2B5EF4-FFF2-40B4-BE49-F238E27FC236}">
                  <a16:creationId xmlns:a16="http://schemas.microsoft.com/office/drawing/2014/main" id="{1CACCF21-F86A-E244-4F46-3376063C1AA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05" name="Straight Connector 3904">
              <a:extLst>
                <a:ext uri="{FF2B5EF4-FFF2-40B4-BE49-F238E27FC236}">
                  <a16:creationId xmlns:a16="http://schemas.microsoft.com/office/drawing/2014/main" id="{BED8B3C9-350A-9A06-460B-A23800B3B1B0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06" name="Straight Connector 3905">
              <a:extLst>
                <a:ext uri="{FF2B5EF4-FFF2-40B4-BE49-F238E27FC236}">
                  <a16:creationId xmlns:a16="http://schemas.microsoft.com/office/drawing/2014/main" id="{9DBED28A-FDD4-3E43-8DF3-554703398DF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07" name="Group 3906">
            <a:extLst>
              <a:ext uri="{FF2B5EF4-FFF2-40B4-BE49-F238E27FC236}">
                <a16:creationId xmlns:a16="http://schemas.microsoft.com/office/drawing/2014/main" id="{A45EB9CD-EB80-407D-ADAA-987F119288E0}"/>
              </a:ext>
            </a:extLst>
          </xdr:cNvPr>
          <xdr:cNvGrpSpPr/>
        </xdr:nvGrpSpPr>
        <xdr:grpSpPr>
          <a:xfrm>
            <a:off x="3531780" y="186504440"/>
            <a:ext cx="216883" cy="200621"/>
            <a:chOff x="10263188" y="252188663"/>
            <a:chExt cx="214312" cy="214312"/>
          </a:xfrm>
        </xdr:grpSpPr>
        <xdr:sp macro="" textlink="">
          <xdr:nvSpPr>
            <xdr:cNvPr id="3908" name="Oval 3907">
              <a:extLst>
                <a:ext uri="{FF2B5EF4-FFF2-40B4-BE49-F238E27FC236}">
                  <a16:creationId xmlns:a16="http://schemas.microsoft.com/office/drawing/2014/main" id="{488F7BE6-BA4F-8A8A-3F5C-E3BF85C9C2E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09" name="Straight Connector 3908">
              <a:extLst>
                <a:ext uri="{FF2B5EF4-FFF2-40B4-BE49-F238E27FC236}">
                  <a16:creationId xmlns:a16="http://schemas.microsoft.com/office/drawing/2014/main" id="{8117498C-A110-19D0-7D29-39091FCB680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10" name="Straight Connector 3909">
              <a:extLst>
                <a:ext uri="{FF2B5EF4-FFF2-40B4-BE49-F238E27FC236}">
                  <a16:creationId xmlns:a16="http://schemas.microsoft.com/office/drawing/2014/main" id="{13308DFF-AE37-3C41-B3BA-C59D201169D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11" name="Group 3910">
            <a:extLst>
              <a:ext uri="{FF2B5EF4-FFF2-40B4-BE49-F238E27FC236}">
                <a16:creationId xmlns:a16="http://schemas.microsoft.com/office/drawing/2014/main" id="{756D150F-6E61-4CC3-88A5-03BDA0DAE7AE}"/>
              </a:ext>
            </a:extLst>
          </xdr:cNvPr>
          <xdr:cNvGrpSpPr/>
        </xdr:nvGrpSpPr>
        <xdr:grpSpPr>
          <a:xfrm>
            <a:off x="3708871" y="187953791"/>
            <a:ext cx="216883" cy="208097"/>
            <a:chOff x="10263188" y="252188663"/>
            <a:chExt cx="214312" cy="214312"/>
          </a:xfrm>
        </xdr:grpSpPr>
        <xdr:sp macro="" textlink="">
          <xdr:nvSpPr>
            <xdr:cNvPr id="3912" name="Oval 3911">
              <a:extLst>
                <a:ext uri="{FF2B5EF4-FFF2-40B4-BE49-F238E27FC236}">
                  <a16:creationId xmlns:a16="http://schemas.microsoft.com/office/drawing/2014/main" id="{4E925765-FD6F-13CE-07F4-F222CB3E5E2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13" name="Straight Connector 3912">
              <a:extLst>
                <a:ext uri="{FF2B5EF4-FFF2-40B4-BE49-F238E27FC236}">
                  <a16:creationId xmlns:a16="http://schemas.microsoft.com/office/drawing/2014/main" id="{216A350F-3E27-AD5B-F38F-4A4DDED205E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14" name="Straight Connector 3913">
              <a:extLst>
                <a:ext uri="{FF2B5EF4-FFF2-40B4-BE49-F238E27FC236}">
                  <a16:creationId xmlns:a16="http://schemas.microsoft.com/office/drawing/2014/main" id="{C1EDC76B-E62C-6826-A9F2-CAB94648E45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15" name="Group 3914">
            <a:extLst>
              <a:ext uri="{FF2B5EF4-FFF2-40B4-BE49-F238E27FC236}">
                <a16:creationId xmlns:a16="http://schemas.microsoft.com/office/drawing/2014/main" id="{19DFC98D-3F0E-4396-AD87-3C92783C3467}"/>
              </a:ext>
            </a:extLst>
          </xdr:cNvPr>
          <xdr:cNvGrpSpPr/>
        </xdr:nvGrpSpPr>
        <xdr:grpSpPr>
          <a:xfrm>
            <a:off x="3747815" y="187518522"/>
            <a:ext cx="229222" cy="198281"/>
            <a:chOff x="10263188" y="252188663"/>
            <a:chExt cx="214312" cy="214312"/>
          </a:xfrm>
        </xdr:grpSpPr>
        <xdr:sp macro="" textlink="">
          <xdr:nvSpPr>
            <xdr:cNvPr id="3916" name="Oval 3915">
              <a:extLst>
                <a:ext uri="{FF2B5EF4-FFF2-40B4-BE49-F238E27FC236}">
                  <a16:creationId xmlns:a16="http://schemas.microsoft.com/office/drawing/2014/main" id="{3F5087AB-7452-CAF0-9AE6-C6D072CA37B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17" name="Straight Connector 3916">
              <a:extLst>
                <a:ext uri="{FF2B5EF4-FFF2-40B4-BE49-F238E27FC236}">
                  <a16:creationId xmlns:a16="http://schemas.microsoft.com/office/drawing/2014/main" id="{FBB92B7D-8915-F9C2-E8BE-A2FAEDF1B23E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18" name="Straight Connector 3917">
              <a:extLst>
                <a:ext uri="{FF2B5EF4-FFF2-40B4-BE49-F238E27FC236}">
                  <a16:creationId xmlns:a16="http://schemas.microsoft.com/office/drawing/2014/main" id="{5F6FC482-EF75-E54F-E6BB-BF294DB22D8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19" name="Group 3918">
            <a:extLst>
              <a:ext uri="{FF2B5EF4-FFF2-40B4-BE49-F238E27FC236}">
                <a16:creationId xmlns:a16="http://schemas.microsoft.com/office/drawing/2014/main" id="{BE94BE4D-4FB4-4C9B-B8EB-80839ED3FFB1}"/>
              </a:ext>
            </a:extLst>
          </xdr:cNvPr>
          <xdr:cNvGrpSpPr/>
        </xdr:nvGrpSpPr>
        <xdr:grpSpPr>
          <a:xfrm>
            <a:off x="4282086" y="187036004"/>
            <a:ext cx="229222" cy="201456"/>
            <a:chOff x="10263188" y="252188663"/>
            <a:chExt cx="214312" cy="214312"/>
          </a:xfrm>
        </xdr:grpSpPr>
        <xdr:sp macro="" textlink="">
          <xdr:nvSpPr>
            <xdr:cNvPr id="3920" name="Oval 3919">
              <a:extLst>
                <a:ext uri="{FF2B5EF4-FFF2-40B4-BE49-F238E27FC236}">
                  <a16:creationId xmlns:a16="http://schemas.microsoft.com/office/drawing/2014/main" id="{8FDA7922-88A2-9AE4-7010-D202935A1FC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21" name="Straight Connector 3920">
              <a:extLst>
                <a:ext uri="{FF2B5EF4-FFF2-40B4-BE49-F238E27FC236}">
                  <a16:creationId xmlns:a16="http://schemas.microsoft.com/office/drawing/2014/main" id="{E9E8690E-6D2D-E01D-7284-6B1CCF0C6FB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22" name="Straight Connector 3921">
              <a:extLst>
                <a:ext uri="{FF2B5EF4-FFF2-40B4-BE49-F238E27FC236}">
                  <a16:creationId xmlns:a16="http://schemas.microsoft.com/office/drawing/2014/main" id="{1EF3A205-CCE0-A870-51D0-0F68A9286D4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23" name="Group 3922">
            <a:extLst>
              <a:ext uri="{FF2B5EF4-FFF2-40B4-BE49-F238E27FC236}">
                <a16:creationId xmlns:a16="http://schemas.microsoft.com/office/drawing/2014/main" id="{9A169AFD-1F53-42B1-A6FF-50D29C9B2143}"/>
              </a:ext>
            </a:extLst>
          </xdr:cNvPr>
          <xdr:cNvGrpSpPr/>
        </xdr:nvGrpSpPr>
        <xdr:grpSpPr>
          <a:xfrm>
            <a:off x="4333367" y="186601106"/>
            <a:ext cx="216883" cy="208097"/>
            <a:chOff x="10263188" y="252188663"/>
            <a:chExt cx="214312" cy="214312"/>
          </a:xfrm>
        </xdr:grpSpPr>
        <xdr:sp macro="" textlink="">
          <xdr:nvSpPr>
            <xdr:cNvPr id="3924" name="Oval 3923">
              <a:extLst>
                <a:ext uri="{FF2B5EF4-FFF2-40B4-BE49-F238E27FC236}">
                  <a16:creationId xmlns:a16="http://schemas.microsoft.com/office/drawing/2014/main" id="{7E5DB6BA-6CBD-C1A7-3153-EDB141AD948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25" name="Straight Connector 3924">
              <a:extLst>
                <a:ext uri="{FF2B5EF4-FFF2-40B4-BE49-F238E27FC236}">
                  <a16:creationId xmlns:a16="http://schemas.microsoft.com/office/drawing/2014/main" id="{04E68FBF-311B-EC6A-3A85-502CD86E75D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26" name="Straight Connector 3925">
              <a:extLst>
                <a:ext uri="{FF2B5EF4-FFF2-40B4-BE49-F238E27FC236}">
                  <a16:creationId xmlns:a16="http://schemas.microsoft.com/office/drawing/2014/main" id="{9B01C0E3-4A8A-2D88-5A16-DD28C1B902F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27" name="Group 3926">
            <a:extLst>
              <a:ext uri="{FF2B5EF4-FFF2-40B4-BE49-F238E27FC236}">
                <a16:creationId xmlns:a16="http://schemas.microsoft.com/office/drawing/2014/main" id="{9E1C5D90-1125-465C-8F45-C6A2B896DBBE}"/>
              </a:ext>
            </a:extLst>
          </xdr:cNvPr>
          <xdr:cNvGrpSpPr/>
        </xdr:nvGrpSpPr>
        <xdr:grpSpPr>
          <a:xfrm>
            <a:off x="6902880" y="186067278"/>
            <a:ext cx="229222" cy="194960"/>
            <a:chOff x="10263188" y="252188663"/>
            <a:chExt cx="214312" cy="214312"/>
          </a:xfrm>
        </xdr:grpSpPr>
        <xdr:sp macro="" textlink="">
          <xdr:nvSpPr>
            <xdr:cNvPr id="3928" name="Oval 3927">
              <a:extLst>
                <a:ext uri="{FF2B5EF4-FFF2-40B4-BE49-F238E27FC236}">
                  <a16:creationId xmlns:a16="http://schemas.microsoft.com/office/drawing/2014/main" id="{E2A03F07-4CDE-465B-41CA-571C30148FA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29" name="Straight Connector 3928">
              <a:extLst>
                <a:ext uri="{FF2B5EF4-FFF2-40B4-BE49-F238E27FC236}">
                  <a16:creationId xmlns:a16="http://schemas.microsoft.com/office/drawing/2014/main" id="{33B52F32-F313-E75C-4F58-30E9B2F1948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30" name="Straight Connector 3929">
              <a:extLst>
                <a:ext uri="{FF2B5EF4-FFF2-40B4-BE49-F238E27FC236}">
                  <a16:creationId xmlns:a16="http://schemas.microsoft.com/office/drawing/2014/main" id="{2EE1C8D4-7891-81F7-ACE8-53704A3AB38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31" name="Group 3930">
            <a:extLst>
              <a:ext uri="{FF2B5EF4-FFF2-40B4-BE49-F238E27FC236}">
                <a16:creationId xmlns:a16="http://schemas.microsoft.com/office/drawing/2014/main" id="{D9A7CC35-3EA6-44C7-B2C4-01E548DED758}"/>
              </a:ext>
            </a:extLst>
          </xdr:cNvPr>
          <xdr:cNvGrpSpPr/>
        </xdr:nvGrpSpPr>
        <xdr:grpSpPr>
          <a:xfrm>
            <a:off x="7320327" y="186051429"/>
            <a:ext cx="216883" cy="208098"/>
            <a:chOff x="10263188" y="252188663"/>
            <a:chExt cx="214312" cy="214312"/>
          </a:xfrm>
        </xdr:grpSpPr>
        <xdr:sp macro="" textlink="">
          <xdr:nvSpPr>
            <xdr:cNvPr id="3932" name="Oval 3931">
              <a:extLst>
                <a:ext uri="{FF2B5EF4-FFF2-40B4-BE49-F238E27FC236}">
                  <a16:creationId xmlns:a16="http://schemas.microsoft.com/office/drawing/2014/main" id="{942741C7-8B40-0947-4F67-262307EAE81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33" name="Straight Connector 3932">
              <a:extLst>
                <a:ext uri="{FF2B5EF4-FFF2-40B4-BE49-F238E27FC236}">
                  <a16:creationId xmlns:a16="http://schemas.microsoft.com/office/drawing/2014/main" id="{612FE9BD-BBB5-343E-29AE-B302F5E852D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34" name="Straight Connector 3933">
              <a:extLst>
                <a:ext uri="{FF2B5EF4-FFF2-40B4-BE49-F238E27FC236}">
                  <a16:creationId xmlns:a16="http://schemas.microsoft.com/office/drawing/2014/main" id="{9E60602F-7BF5-47FA-ADA9-DBF9B5A8379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35" name="Group 3934">
            <a:extLst>
              <a:ext uri="{FF2B5EF4-FFF2-40B4-BE49-F238E27FC236}">
                <a16:creationId xmlns:a16="http://schemas.microsoft.com/office/drawing/2014/main" id="{8075EA39-D9EB-4725-9402-CBA1527836B3}"/>
              </a:ext>
            </a:extLst>
          </xdr:cNvPr>
          <xdr:cNvGrpSpPr/>
        </xdr:nvGrpSpPr>
        <xdr:grpSpPr>
          <a:xfrm>
            <a:off x="5460045" y="186329137"/>
            <a:ext cx="216883" cy="208097"/>
            <a:chOff x="10263188" y="252188663"/>
            <a:chExt cx="214312" cy="214312"/>
          </a:xfrm>
        </xdr:grpSpPr>
        <xdr:sp macro="" textlink="">
          <xdr:nvSpPr>
            <xdr:cNvPr id="3936" name="Oval 3935">
              <a:extLst>
                <a:ext uri="{FF2B5EF4-FFF2-40B4-BE49-F238E27FC236}">
                  <a16:creationId xmlns:a16="http://schemas.microsoft.com/office/drawing/2014/main" id="{ED71C021-3CFA-7F13-7C95-1B4EA30463B0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37" name="Straight Connector 3936">
              <a:extLst>
                <a:ext uri="{FF2B5EF4-FFF2-40B4-BE49-F238E27FC236}">
                  <a16:creationId xmlns:a16="http://schemas.microsoft.com/office/drawing/2014/main" id="{27D2938C-0DB9-23AD-A859-782B13AF31D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38" name="Straight Connector 3937">
              <a:extLst>
                <a:ext uri="{FF2B5EF4-FFF2-40B4-BE49-F238E27FC236}">
                  <a16:creationId xmlns:a16="http://schemas.microsoft.com/office/drawing/2014/main" id="{5AC11D2F-D315-AAD0-92DA-6FF99F8A5C5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39" name="Group 3938">
            <a:extLst>
              <a:ext uri="{FF2B5EF4-FFF2-40B4-BE49-F238E27FC236}">
                <a16:creationId xmlns:a16="http://schemas.microsoft.com/office/drawing/2014/main" id="{DE7B6476-CB2D-4163-9C11-AE4DF5BBE544}"/>
              </a:ext>
            </a:extLst>
          </xdr:cNvPr>
          <xdr:cNvGrpSpPr/>
        </xdr:nvGrpSpPr>
        <xdr:grpSpPr>
          <a:xfrm>
            <a:off x="4663587" y="185811685"/>
            <a:ext cx="219879" cy="194960"/>
            <a:chOff x="10263188" y="252188663"/>
            <a:chExt cx="214312" cy="214312"/>
          </a:xfrm>
        </xdr:grpSpPr>
        <xdr:sp macro="" textlink="">
          <xdr:nvSpPr>
            <xdr:cNvPr id="3940" name="Oval 3939">
              <a:extLst>
                <a:ext uri="{FF2B5EF4-FFF2-40B4-BE49-F238E27FC236}">
                  <a16:creationId xmlns:a16="http://schemas.microsoft.com/office/drawing/2014/main" id="{FAC027DF-98C9-56F3-EFCE-AF119519905E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41" name="Straight Connector 3940">
              <a:extLst>
                <a:ext uri="{FF2B5EF4-FFF2-40B4-BE49-F238E27FC236}">
                  <a16:creationId xmlns:a16="http://schemas.microsoft.com/office/drawing/2014/main" id="{7BB85E2C-369A-37AE-D374-77A32A9EABD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42" name="Straight Connector 3941">
              <a:extLst>
                <a:ext uri="{FF2B5EF4-FFF2-40B4-BE49-F238E27FC236}">
                  <a16:creationId xmlns:a16="http://schemas.microsoft.com/office/drawing/2014/main" id="{D4B8AA4A-A918-BCBD-83F9-8195784371C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43" name="Group 3942">
            <a:extLst>
              <a:ext uri="{FF2B5EF4-FFF2-40B4-BE49-F238E27FC236}">
                <a16:creationId xmlns:a16="http://schemas.microsoft.com/office/drawing/2014/main" id="{4823D3A7-A15E-4AEA-8D43-91FAFA315584}"/>
              </a:ext>
            </a:extLst>
          </xdr:cNvPr>
          <xdr:cNvGrpSpPr/>
        </xdr:nvGrpSpPr>
        <xdr:grpSpPr>
          <a:xfrm>
            <a:off x="4969176" y="186305438"/>
            <a:ext cx="225928" cy="201382"/>
            <a:chOff x="10263188" y="252188663"/>
            <a:chExt cx="214312" cy="214312"/>
          </a:xfrm>
        </xdr:grpSpPr>
        <xdr:sp macro="" textlink="">
          <xdr:nvSpPr>
            <xdr:cNvPr id="3944" name="Oval 3943">
              <a:extLst>
                <a:ext uri="{FF2B5EF4-FFF2-40B4-BE49-F238E27FC236}">
                  <a16:creationId xmlns:a16="http://schemas.microsoft.com/office/drawing/2014/main" id="{EE26F132-FB62-B171-C77F-F0254A094E08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45" name="Straight Connector 3944">
              <a:extLst>
                <a:ext uri="{FF2B5EF4-FFF2-40B4-BE49-F238E27FC236}">
                  <a16:creationId xmlns:a16="http://schemas.microsoft.com/office/drawing/2014/main" id="{B007348B-8C5D-67F0-4F85-EC7CA6F4D05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46" name="Straight Connector 3945">
              <a:extLst>
                <a:ext uri="{FF2B5EF4-FFF2-40B4-BE49-F238E27FC236}">
                  <a16:creationId xmlns:a16="http://schemas.microsoft.com/office/drawing/2014/main" id="{986F4A7D-D490-9C1F-3965-6B6A6419A56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47" name="Group 3946">
            <a:extLst>
              <a:ext uri="{FF2B5EF4-FFF2-40B4-BE49-F238E27FC236}">
                <a16:creationId xmlns:a16="http://schemas.microsoft.com/office/drawing/2014/main" id="{ACA3C9BE-A78D-49C8-AB7D-B02B4AF49C67}"/>
              </a:ext>
            </a:extLst>
          </xdr:cNvPr>
          <xdr:cNvGrpSpPr/>
        </xdr:nvGrpSpPr>
        <xdr:grpSpPr>
          <a:xfrm>
            <a:off x="4963853" y="184792019"/>
            <a:ext cx="219879" cy="208097"/>
            <a:chOff x="10263188" y="252188663"/>
            <a:chExt cx="214312" cy="214312"/>
          </a:xfrm>
        </xdr:grpSpPr>
        <xdr:sp macro="" textlink="">
          <xdr:nvSpPr>
            <xdr:cNvPr id="3948" name="Oval 3947">
              <a:extLst>
                <a:ext uri="{FF2B5EF4-FFF2-40B4-BE49-F238E27FC236}">
                  <a16:creationId xmlns:a16="http://schemas.microsoft.com/office/drawing/2014/main" id="{544CD9B5-EB8F-F178-6E00-7B21D20D981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49" name="Straight Connector 3948">
              <a:extLst>
                <a:ext uri="{FF2B5EF4-FFF2-40B4-BE49-F238E27FC236}">
                  <a16:creationId xmlns:a16="http://schemas.microsoft.com/office/drawing/2014/main" id="{6D64E347-8936-4DB1-67FA-D486E0C88B0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50" name="Straight Connector 3949">
              <a:extLst>
                <a:ext uri="{FF2B5EF4-FFF2-40B4-BE49-F238E27FC236}">
                  <a16:creationId xmlns:a16="http://schemas.microsoft.com/office/drawing/2014/main" id="{D8928084-02E2-7AA6-694F-0D61B0F352A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51" name="Group 3950">
            <a:extLst>
              <a:ext uri="{FF2B5EF4-FFF2-40B4-BE49-F238E27FC236}">
                <a16:creationId xmlns:a16="http://schemas.microsoft.com/office/drawing/2014/main" id="{A1AC0D4A-1920-47B3-A84A-FCF55ACD7FF1}"/>
              </a:ext>
            </a:extLst>
          </xdr:cNvPr>
          <xdr:cNvGrpSpPr/>
        </xdr:nvGrpSpPr>
        <xdr:grpSpPr>
          <a:xfrm>
            <a:off x="4240149" y="185374298"/>
            <a:ext cx="232217" cy="198355"/>
            <a:chOff x="10263188" y="252188663"/>
            <a:chExt cx="214312" cy="214312"/>
          </a:xfrm>
        </xdr:grpSpPr>
        <xdr:sp macro="" textlink="">
          <xdr:nvSpPr>
            <xdr:cNvPr id="3952" name="Oval 3951">
              <a:extLst>
                <a:ext uri="{FF2B5EF4-FFF2-40B4-BE49-F238E27FC236}">
                  <a16:creationId xmlns:a16="http://schemas.microsoft.com/office/drawing/2014/main" id="{6DADD915-5C28-8EC0-CF7C-CAFFD93AB4FD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53" name="Straight Connector 3952">
              <a:extLst>
                <a:ext uri="{FF2B5EF4-FFF2-40B4-BE49-F238E27FC236}">
                  <a16:creationId xmlns:a16="http://schemas.microsoft.com/office/drawing/2014/main" id="{4517176F-4331-4072-C413-A29E497BE87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54" name="Straight Connector 3953">
              <a:extLst>
                <a:ext uri="{FF2B5EF4-FFF2-40B4-BE49-F238E27FC236}">
                  <a16:creationId xmlns:a16="http://schemas.microsoft.com/office/drawing/2014/main" id="{015E74F8-9168-D20E-654B-9DA2F366F74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68" name="Group 3967">
            <a:extLst>
              <a:ext uri="{FF2B5EF4-FFF2-40B4-BE49-F238E27FC236}">
                <a16:creationId xmlns:a16="http://schemas.microsoft.com/office/drawing/2014/main" id="{5F15EA30-F6D4-49D3-8077-A4A085E00570}"/>
              </a:ext>
            </a:extLst>
          </xdr:cNvPr>
          <xdr:cNvGrpSpPr/>
        </xdr:nvGrpSpPr>
        <xdr:grpSpPr>
          <a:xfrm>
            <a:off x="4342353" y="186044638"/>
            <a:ext cx="219879" cy="208098"/>
            <a:chOff x="10263188" y="252188663"/>
            <a:chExt cx="214312" cy="214312"/>
          </a:xfrm>
        </xdr:grpSpPr>
        <xdr:sp macro="" textlink="">
          <xdr:nvSpPr>
            <xdr:cNvPr id="3969" name="Oval 3968">
              <a:extLst>
                <a:ext uri="{FF2B5EF4-FFF2-40B4-BE49-F238E27FC236}">
                  <a16:creationId xmlns:a16="http://schemas.microsoft.com/office/drawing/2014/main" id="{4D80D31F-8D83-FEDF-413A-5DCB7070DF7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70" name="Straight Connector 3969">
              <a:extLst>
                <a:ext uri="{FF2B5EF4-FFF2-40B4-BE49-F238E27FC236}">
                  <a16:creationId xmlns:a16="http://schemas.microsoft.com/office/drawing/2014/main" id="{999823CB-6AF6-121F-FA3A-66CF5A00518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71" name="Straight Connector 3970">
              <a:extLst>
                <a:ext uri="{FF2B5EF4-FFF2-40B4-BE49-F238E27FC236}">
                  <a16:creationId xmlns:a16="http://schemas.microsoft.com/office/drawing/2014/main" id="{12C24C11-CB2B-B104-0878-34B05317EC2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72" name="Group 3971">
            <a:extLst>
              <a:ext uri="{FF2B5EF4-FFF2-40B4-BE49-F238E27FC236}">
                <a16:creationId xmlns:a16="http://schemas.microsoft.com/office/drawing/2014/main" id="{E7060F23-E57B-4003-9E60-33F8B4CC591E}"/>
              </a:ext>
            </a:extLst>
          </xdr:cNvPr>
          <xdr:cNvGrpSpPr/>
        </xdr:nvGrpSpPr>
        <xdr:grpSpPr>
          <a:xfrm>
            <a:off x="4368427" y="185694188"/>
            <a:ext cx="222874" cy="198355"/>
            <a:chOff x="10263188" y="252188663"/>
            <a:chExt cx="214312" cy="214312"/>
          </a:xfrm>
        </xdr:grpSpPr>
        <xdr:sp macro="" textlink="">
          <xdr:nvSpPr>
            <xdr:cNvPr id="3973" name="Oval 3972">
              <a:extLst>
                <a:ext uri="{FF2B5EF4-FFF2-40B4-BE49-F238E27FC236}">
                  <a16:creationId xmlns:a16="http://schemas.microsoft.com/office/drawing/2014/main" id="{CA7EE5AA-F9C2-DEB3-68BE-4FEDB4DF9C2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74" name="Straight Connector 3973">
              <a:extLst>
                <a:ext uri="{FF2B5EF4-FFF2-40B4-BE49-F238E27FC236}">
                  <a16:creationId xmlns:a16="http://schemas.microsoft.com/office/drawing/2014/main" id="{D762E8A4-8EEB-6505-2972-619774C7619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75" name="Straight Connector 3974">
              <a:extLst>
                <a:ext uri="{FF2B5EF4-FFF2-40B4-BE49-F238E27FC236}">
                  <a16:creationId xmlns:a16="http://schemas.microsoft.com/office/drawing/2014/main" id="{B9E53587-6137-EB75-2F8C-BFD536E9761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976" name="Group 3975">
            <a:extLst>
              <a:ext uri="{FF2B5EF4-FFF2-40B4-BE49-F238E27FC236}">
                <a16:creationId xmlns:a16="http://schemas.microsoft.com/office/drawing/2014/main" id="{D88E1AB1-E139-461D-BEC9-601D036F2F4C}"/>
              </a:ext>
            </a:extLst>
          </xdr:cNvPr>
          <xdr:cNvGrpSpPr/>
        </xdr:nvGrpSpPr>
        <xdr:grpSpPr>
          <a:xfrm>
            <a:off x="4873631" y="183520153"/>
            <a:ext cx="219879" cy="208098"/>
            <a:chOff x="10263188" y="252188663"/>
            <a:chExt cx="214312" cy="214312"/>
          </a:xfrm>
        </xdr:grpSpPr>
        <xdr:sp macro="" textlink="">
          <xdr:nvSpPr>
            <xdr:cNvPr id="3977" name="Oval 3976">
              <a:extLst>
                <a:ext uri="{FF2B5EF4-FFF2-40B4-BE49-F238E27FC236}">
                  <a16:creationId xmlns:a16="http://schemas.microsoft.com/office/drawing/2014/main" id="{BC1D3AC8-0AF0-65B3-7BDA-58186680C6F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3978" name="Straight Connector 3977">
              <a:extLst>
                <a:ext uri="{FF2B5EF4-FFF2-40B4-BE49-F238E27FC236}">
                  <a16:creationId xmlns:a16="http://schemas.microsoft.com/office/drawing/2014/main" id="{B9FA73AA-D4D8-81B3-CBF3-9A6AE48FAB0D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79" name="Straight Connector 3978">
              <a:extLst>
                <a:ext uri="{FF2B5EF4-FFF2-40B4-BE49-F238E27FC236}">
                  <a16:creationId xmlns:a16="http://schemas.microsoft.com/office/drawing/2014/main" id="{DE2C2890-C2BE-8C48-3B1A-845630FB1B4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3983" name="Straight Connector 3982">
            <a:extLst>
              <a:ext uri="{FF2B5EF4-FFF2-40B4-BE49-F238E27FC236}">
                <a16:creationId xmlns:a16="http://schemas.microsoft.com/office/drawing/2014/main" id="{DC6EF26B-D2C7-DA44-FCCF-95BB8D73E323}"/>
              </a:ext>
            </a:extLst>
          </xdr:cNvPr>
          <xdr:cNvCxnSpPr/>
        </xdr:nvCxnSpPr>
        <xdr:spPr>
          <a:xfrm>
            <a:off x="3713232" y="185645602"/>
            <a:ext cx="5856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7" name="Straight Connector 3986">
            <a:extLst>
              <a:ext uri="{FF2B5EF4-FFF2-40B4-BE49-F238E27FC236}">
                <a16:creationId xmlns:a16="http://schemas.microsoft.com/office/drawing/2014/main" id="{489049ED-B4D8-4A98-A135-E757EA1974A8}"/>
              </a:ext>
            </a:extLst>
          </xdr:cNvPr>
          <xdr:cNvCxnSpPr/>
        </xdr:nvCxnSpPr>
        <xdr:spPr>
          <a:xfrm>
            <a:off x="3803599" y="185567672"/>
            <a:ext cx="0" cy="53110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9" name="Straight Connector 3988">
            <a:extLst>
              <a:ext uri="{FF2B5EF4-FFF2-40B4-BE49-F238E27FC236}">
                <a16:creationId xmlns:a16="http://schemas.microsoft.com/office/drawing/2014/main" id="{CB7F31EB-8BE4-E96C-1A03-92061452D6AE}"/>
              </a:ext>
            </a:extLst>
          </xdr:cNvPr>
          <xdr:cNvCxnSpPr/>
        </xdr:nvCxnSpPr>
        <xdr:spPr>
          <a:xfrm>
            <a:off x="3703883" y="185929861"/>
            <a:ext cx="60903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2" name="Straight Connector 3991">
            <a:extLst>
              <a:ext uri="{FF2B5EF4-FFF2-40B4-BE49-F238E27FC236}">
                <a16:creationId xmlns:a16="http://schemas.microsoft.com/office/drawing/2014/main" id="{405AFD34-8C25-8C10-99ED-ADE970DCC1D0}"/>
              </a:ext>
            </a:extLst>
          </xdr:cNvPr>
          <xdr:cNvCxnSpPr/>
        </xdr:nvCxnSpPr>
        <xdr:spPr>
          <a:xfrm flipH="1">
            <a:off x="3755271" y="185596894"/>
            <a:ext cx="90367" cy="8767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3" name="Straight Connector 3992">
            <a:extLst>
              <a:ext uri="{FF2B5EF4-FFF2-40B4-BE49-F238E27FC236}">
                <a16:creationId xmlns:a16="http://schemas.microsoft.com/office/drawing/2014/main" id="{12E7A485-BC79-4949-A820-0E29F6FA897E}"/>
              </a:ext>
            </a:extLst>
          </xdr:cNvPr>
          <xdr:cNvCxnSpPr/>
        </xdr:nvCxnSpPr>
        <xdr:spPr>
          <a:xfrm flipH="1">
            <a:off x="3755263" y="185886032"/>
            <a:ext cx="90367" cy="8767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5" name="Straight Connector 3994">
            <a:extLst>
              <a:ext uri="{FF2B5EF4-FFF2-40B4-BE49-F238E27FC236}">
                <a16:creationId xmlns:a16="http://schemas.microsoft.com/office/drawing/2014/main" id="{EDEDA9E2-D02A-4F2A-96D8-4F1AB384040B}"/>
              </a:ext>
            </a:extLst>
          </xdr:cNvPr>
          <xdr:cNvCxnSpPr/>
        </xdr:nvCxnSpPr>
        <xdr:spPr>
          <a:xfrm>
            <a:off x="3703880" y="186011106"/>
            <a:ext cx="68377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6" name="Straight Connector 3995">
            <a:extLst>
              <a:ext uri="{FF2B5EF4-FFF2-40B4-BE49-F238E27FC236}">
                <a16:creationId xmlns:a16="http://schemas.microsoft.com/office/drawing/2014/main" id="{200259A5-B98E-4361-BA29-42E6C7BA8220}"/>
              </a:ext>
            </a:extLst>
          </xdr:cNvPr>
          <xdr:cNvCxnSpPr/>
        </xdr:nvCxnSpPr>
        <xdr:spPr>
          <a:xfrm flipH="1">
            <a:off x="3755260" y="185973699"/>
            <a:ext cx="90367" cy="8124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3999" name="Group 3998">
            <a:extLst>
              <a:ext uri="{FF2B5EF4-FFF2-40B4-BE49-F238E27FC236}">
                <a16:creationId xmlns:a16="http://schemas.microsoft.com/office/drawing/2014/main" id="{0B3B2840-C122-4C25-9503-EFA6E323165E}"/>
              </a:ext>
            </a:extLst>
          </xdr:cNvPr>
          <xdr:cNvGrpSpPr/>
        </xdr:nvGrpSpPr>
        <xdr:grpSpPr>
          <a:xfrm>
            <a:off x="5213176" y="189407611"/>
            <a:ext cx="222933" cy="203867"/>
            <a:chOff x="10263188" y="252188663"/>
            <a:chExt cx="214312" cy="214312"/>
          </a:xfrm>
        </xdr:grpSpPr>
        <xdr:sp macro="" textlink="">
          <xdr:nvSpPr>
            <xdr:cNvPr id="4000" name="Oval 3999">
              <a:extLst>
                <a:ext uri="{FF2B5EF4-FFF2-40B4-BE49-F238E27FC236}">
                  <a16:creationId xmlns:a16="http://schemas.microsoft.com/office/drawing/2014/main" id="{22D3C901-57B8-239A-4F6B-E89A40FFECC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01" name="Straight Connector 4000">
              <a:extLst>
                <a:ext uri="{FF2B5EF4-FFF2-40B4-BE49-F238E27FC236}">
                  <a16:creationId xmlns:a16="http://schemas.microsoft.com/office/drawing/2014/main" id="{03FA9025-6F33-E52D-69E0-7931E9BEA82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02" name="Straight Connector 4001">
              <a:extLst>
                <a:ext uri="{FF2B5EF4-FFF2-40B4-BE49-F238E27FC236}">
                  <a16:creationId xmlns:a16="http://schemas.microsoft.com/office/drawing/2014/main" id="{C1B3768A-3311-AC9A-3DE2-F808ACBC6567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004" name="Straight Connector 4003">
            <a:extLst>
              <a:ext uri="{FF2B5EF4-FFF2-40B4-BE49-F238E27FC236}">
                <a16:creationId xmlns:a16="http://schemas.microsoft.com/office/drawing/2014/main" id="{98AD9EFC-B685-0C18-4737-347B5449D45E}"/>
              </a:ext>
            </a:extLst>
          </xdr:cNvPr>
          <xdr:cNvCxnSpPr/>
        </xdr:nvCxnSpPr>
        <xdr:spPr>
          <a:xfrm flipV="1">
            <a:off x="5454634" y="185924990"/>
            <a:ext cx="0" cy="458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06" name="Straight Connector 4005">
            <a:extLst>
              <a:ext uri="{FF2B5EF4-FFF2-40B4-BE49-F238E27FC236}">
                <a16:creationId xmlns:a16="http://schemas.microsoft.com/office/drawing/2014/main" id="{D96AACB0-4EE5-0F6B-8BBB-7DA268B9ECDE}"/>
              </a:ext>
            </a:extLst>
          </xdr:cNvPr>
          <xdr:cNvCxnSpPr/>
        </xdr:nvCxnSpPr>
        <xdr:spPr>
          <a:xfrm>
            <a:off x="4840933" y="186011108"/>
            <a:ext cx="7024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09" name="Straight Connector 4008">
            <a:extLst>
              <a:ext uri="{FF2B5EF4-FFF2-40B4-BE49-F238E27FC236}">
                <a16:creationId xmlns:a16="http://schemas.microsoft.com/office/drawing/2014/main" id="{34D68EEF-EECD-4CE8-9EEC-0608974A3839}"/>
              </a:ext>
            </a:extLst>
          </xdr:cNvPr>
          <xdr:cNvCxnSpPr/>
        </xdr:nvCxnSpPr>
        <xdr:spPr>
          <a:xfrm flipH="1">
            <a:off x="5406305" y="185973696"/>
            <a:ext cx="90367" cy="8124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10" name="Straight Connector 4009">
            <a:extLst>
              <a:ext uri="{FF2B5EF4-FFF2-40B4-BE49-F238E27FC236}">
                <a16:creationId xmlns:a16="http://schemas.microsoft.com/office/drawing/2014/main" id="{6F50C270-14B2-4B53-8CD9-DBE32EDA6147}"/>
              </a:ext>
            </a:extLst>
          </xdr:cNvPr>
          <xdr:cNvCxnSpPr/>
        </xdr:nvCxnSpPr>
        <xdr:spPr>
          <a:xfrm flipH="1">
            <a:off x="5401634" y="186257954"/>
            <a:ext cx="90367" cy="8124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123825</xdr:colOff>
      <xdr:row>1310</xdr:row>
      <xdr:rowOff>138113</xdr:rowOff>
    </xdr:from>
    <xdr:to>
      <xdr:col>21</xdr:col>
      <xdr:colOff>119063</xdr:colOff>
      <xdr:row>1313</xdr:row>
      <xdr:rowOff>0</xdr:rowOff>
    </xdr:to>
    <xdr:grpSp>
      <xdr:nvGrpSpPr>
        <xdr:cNvPr id="4151" name="Group 4150">
          <a:extLst>
            <a:ext uri="{FF2B5EF4-FFF2-40B4-BE49-F238E27FC236}">
              <a16:creationId xmlns:a16="http://schemas.microsoft.com/office/drawing/2014/main" id="{17020B68-ABEB-4712-9493-9A2F446345A4}"/>
            </a:ext>
          </a:extLst>
        </xdr:cNvPr>
        <xdr:cNvGrpSpPr/>
      </xdr:nvGrpSpPr>
      <xdr:grpSpPr>
        <a:xfrm>
          <a:off x="3200400" y="195257738"/>
          <a:ext cx="319088" cy="290512"/>
          <a:chOff x="4819650" y="10625138"/>
          <a:chExt cx="319088" cy="290512"/>
        </a:xfrm>
      </xdr:grpSpPr>
      <xdr:sp macro="" textlink="">
        <xdr:nvSpPr>
          <xdr:cNvPr id="4152" name="Oval 4151">
            <a:extLst>
              <a:ext uri="{FF2B5EF4-FFF2-40B4-BE49-F238E27FC236}">
                <a16:creationId xmlns:a16="http://schemas.microsoft.com/office/drawing/2014/main" id="{2EE81FCD-94E8-0D34-096A-CD7BDFAE073D}"/>
              </a:ext>
            </a:extLst>
          </xdr:cNvPr>
          <xdr:cNvSpPr/>
        </xdr:nvSpPr>
        <xdr:spPr>
          <a:xfrm>
            <a:off x="4914900" y="10696575"/>
            <a:ext cx="152400" cy="152400"/>
          </a:xfrm>
          <a:prstGeom prst="ellipse">
            <a:avLst/>
          </a:prstGeom>
          <a:noFill/>
          <a:ln w="6350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  <xdr:cxnSp macro="">
        <xdr:nvCxnSpPr>
          <xdr:cNvPr id="4153" name="Straight Connector 4152">
            <a:extLst>
              <a:ext uri="{FF2B5EF4-FFF2-40B4-BE49-F238E27FC236}">
                <a16:creationId xmlns:a16="http://schemas.microsoft.com/office/drawing/2014/main" id="{87F3BEE5-36D9-BFF7-4C9A-AA42D76A7F2F}"/>
              </a:ext>
            </a:extLst>
          </xdr:cNvPr>
          <xdr:cNvCxnSpPr/>
        </xdr:nvCxnSpPr>
        <xdr:spPr>
          <a:xfrm>
            <a:off x="4819650" y="10772775"/>
            <a:ext cx="319088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4" name="Straight Connector 4153">
            <a:extLst>
              <a:ext uri="{FF2B5EF4-FFF2-40B4-BE49-F238E27FC236}">
                <a16:creationId xmlns:a16="http://schemas.microsoft.com/office/drawing/2014/main" id="{DF3E2D4D-4AE0-267A-76A6-7B7E6DE6499A}"/>
              </a:ext>
            </a:extLst>
          </xdr:cNvPr>
          <xdr:cNvCxnSpPr/>
        </xdr:nvCxnSpPr>
        <xdr:spPr>
          <a:xfrm>
            <a:off x="4991101" y="10625138"/>
            <a:ext cx="0" cy="29051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0</xdr:colOff>
      <xdr:row>1309</xdr:row>
      <xdr:rowOff>76201</xdr:rowOff>
    </xdr:from>
    <xdr:to>
      <xdr:col>7</xdr:col>
      <xdr:colOff>57150</xdr:colOff>
      <xdr:row>1312</xdr:row>
      <xdr:rowOff>71438</xdr:rowOff>
    </xdr:to>
    <xdr:grpSp>
      <xdr:nvGrpSpPr>
        <xdr:cNvPr id="4155" name="Group 4154">
          <a:extLst>
            <a:ext uri="{FF2B5EF4-FFF2-40B4-BE49-F238E27FC236}">
              <a16:creationId xmlns:a16="http://schemas.microsoft.com/office/drawing/2014/main" id="{D113E0D5-34FD-480B-BC96-454D910B0CBF}"/>
            </a:ext>
          </a:extLst>
        </xdr:cNvPr>
        <xdr:cNvGrpSpPr/>
      </xdr:nvGrpSpPr>
      <xdr:grpSpPr>
        <a:xfrm>
          <a:off x="647700" y="195052951"/>
          <a:ext cx="542925" cy="423862"/>
          <a:chOff x="647700" y="9963151"/>
          <a:chExt cx="542925" cy="423862"/>
        </a:xfrm>
      </xdr:grpSpPr>
      <xdr:cxnSp macro="">
        <xdr:nvCxnSpPr>
          <xdr:cNvPr id="4156" name="Straight Connector 4155">
            <a:extLst>
              <a:ext uri="{FF2B5EF4-FFF2-40B4-BE49-F238E27FC236}">
                <a16:creationId xmlns:a16="http://schemas.microsoft.com/office/drawing/2014/main" id="{7CCB4C46-FDE5-4ADF-B519-04079C60F1E0}"/>
              </a:ext>
            </a:extLst>
          </xdr:cNvPr>
          <xdr:cNvCxnSpPr/>
        </xdr:nvCxnSpPr>
        <xdr:spPr>
          <a:xfrm>
            <a:off x="647700" y="10315575"/>
            <a:ext cx="542925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57" name="Straight Connector 4156">
            <a:extLst>
              <a:ext uri="{FF2B5EF4-FFF2-40B4-BE49-F238E27FC236}">
                <a16:creationId xmlns:a16="http://schemas.microsoft.com/office/drawing/2014/main" id="{A9642671-AA81-5742-D36D-1BDE4CEECC89}"/>
              </a:ext>
            </a:extLst>
          </xdr:cNvPr>
          <xdr:cNvCxnSpPr/>
        </xdr:nvCxnSpPr>
        <xdr:spPr>
          <a:xfrm flipV="1">
            <a:off x="647700" y="9963151"/>
            <a:ext cx="504825" cy="35242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58" name="Arc 4157">
            <a:extLst>
              <a:ext uri="{FF2B5EF4-FFF2-40B4-BE49-F238E27FC236}">
                <a16:creationId xmlns:a16="http://schemas.microsoft.com/office/drawing/2014/main" id="{CDB903B3-B8A4-F8EE-1EBC-04A2B810D385}"/>
              </a:ext>
            </a:extLst>
          </xdr:cNvPr>
          <xdr:cNvSpPr/>
        </xdr:nvSpPr>
        <xdr:spPr>
          <a:xfrm rot="1626782">
            <a:off x="714375" y="10120313"/>
            <a:ext cx="266700" cy="266700"/>
          </a:xfrm>
          <a:prstGeom prst="arc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tr-TR" sz="1100"/>
          </a:p>
        </xdr:txBody>
      </xdr:sp>
    </xdr:grpSp>
    <xdr:clientData/>
  </xdr:twoCellAnchor>
  <xdr:twoCellAnchor>
    <xdr:from>
      <xdr:col>2</xdr:col>
      <xdr:colOff>85720</xdr:colOff>
      <xdr:row>1313</xdr:row>
      <xdr:rowOff>66675</xdr:rowOff>
    </xdr:from>
    <xdr:to>
      <xdr:col>50</xdr:col>
      <xdr:colOff>85725</xdr:colOff>
      <xdr:row>1362</xdr:row>
      <xdr:rowOff>76204</xdr:rowOff>
    </xdr:to>
    <xdr:grpSp>
      <xdr:nvGrpSpPr>
        <xdr:cNvPr id="4178" name="Group 4177">
          <a:extLst>
            <a:ext uri="{FF2B5EF4-FFF2-40B4-BE49-F238E27FC236}">
              <a16:creationId xmlns:a16="http://schemas.microsoft.com/office/drawing/2014/main" id="{2009E739-F47D-648C-FAA5-E8F471DF8DC8}"/>
            </a:ext>
          </a:extLst>
        </xdr:cNvPr>
        <xdr:cNvGrpSpPr/>
      </xdr:nvGrpSpPr>
      <xdr:grpSpPr>
        <a:xfrm>
          <a:off x="409570" y="195614925"/>
          <a:ext cx="7772405" cy="7010404"/>
          <a:chOff x="409570" y="195614925"/>
          <a:chExt cx="7772405" cy="7010404"/>
        </a:xfrm>
      </xdr:grpSpPr>
      <xdr:sp macro="" textlink="">
        <xdr:nvSpPr>
          <xdr:cNvPr id="4149" name="Freeform: Shape 4148">
            <a:extLst>
              <a:ext uri="{FF2B5EF4-FFF2-40B4-BE49-F238E27FC236}">
                <a16:creationId xmlns:a16="http://schemas.microsoft.com/office/drawing/2014/main" id="{8A5B6EB1-266B-0097-D936-70123640FB02}"/>
              </a:ext>
            </a:extLst>
          </xdr:cNvPr>
          <xdr:cNvSpPr/>
        </xdr:nvSpPr>
        <xdr:spPr>
          <a:xfrm>
            <a:off x="1304059" y="196401171"/>
            <a:ext cx="5907232" cy="5459556"/>
          </a:xfrm>
          <a:custGeom>
            <a:avLst/>
            <a:gdLst>
              <a:gd name="csX0" fmla="*/ 839932 w 6000750"/>
              <a:gd name="csY0" fmla="*/ 0 h 5628409"/>
              <a:gd name="csX1" fmla="*/ 5299364 w 6000750"/>
              <a:gd name="csY1" fmla="*/ 0 h 5628409"/>
              <a:gd name="csX2" fmla="*/ 5299364 w 6000750"/>
              <a:gd name="csY2" fmla="*/ 1177636 h 5628409"/>
              <a:gd name="csX3" fmla="*/ 6000750 w 6000750"/>
              <a:gd name="csY3" fmla="*/ 1177636 h 5628409"/>
              <a:gd name="csX4" fmla="*/ 6000750 w 6000750"/>
              <a:gd name="csY4" fmla="*/ 3983182 h 5628409"/>
              <a:gd name="csX5" fmla="*/ 4372841 w 6000750"/>
              <a:gd name="csY5" fmla="*/ 3983182 h 5628409"/>
              <a:gd name="csX6" fmla="*/ 4372841 w 6000750"/>
              <a:gd name="csY6" fmla="*/ 5628409 h 5628409"/>
              <a:gd name="csX7" fmla="*/ 1766454 w 6000750"/>
              <a:gd name="csY7" fmla="*/ 5628409 h 5628409"/>
              <a:gd name="csX8" fmla="*/ 1766454 w 6000750"/>
              <a:gd name="csY8" fmla="*/ 4693227 h 5628409"/>
              <a:gd name="csX9" fmla="*/ 822614 w 6000750"/>
              <a:gd name="csY9" fmla="*/ 4693227 h 5628409"/>
              <a:gd name="csX10" fmla="*/ 822614 w 6000750"/>
              <a:gd name="csY10" fmla="*/ 3048000 h 5628409"/>
              <a:gd name="csX11" fmla="*/ 0 w 6000750"/>
              <a:gd name="csY11" fmla="*/ 3048000 h 5628409"/>
              <a:gd name="csX12" fmla="*/ 0 w 6000750"/>
              <a:gd name="csY12" fmla="*/ 1627909 h 5628409"/>
              <a:gd name="csX13" fmla="*/ 831273 w 6000750"/>
              <a:gd name="csY13" fmla="*/ 1627909 h 5628409"/>
              <a:gd name="csX14" fmla="*/ 839932 w 6000750"/>
              <a:gd name="csY14" fmla="*/ 0 h 5628409"/>
            </a:gdLst>
            <a:ahLst/>
            <a:cxnLst>
              <a:cxn ang="0">
                <a:pos x="csX0" y="csY0"/>
              </a:cxn>
              <a:cxn ang="0">
                <a:pos x="csX1" y="csY1"/>
              </a:cxn>
              <a:cxn ang="0">
                <a:pos x="csX2" y="csY2"/>
              </a:cxn>
              <a:cxn ang="0">
                <a:pos x="csX3" y="csY3"/>
              </a:cxn>
              <a:cxn ang="0">
                <a:pos x="csX4" y="csY4"/>
              </a:cxn>
              <a:cxn ang="0">
                <a:pos x="csX5" y="csY5"/>
              </a:cxn>
              <a:cxn ang="0">
                <a:pos x="csX6" y="csY6"/>
              </a:cxn>
              <a:cxn ang="0">
                <a:pos x="csX7" y="csY7"/>
              </a:cxn>
              <a:cxn ang="0">
                <a:pos x="csX8" y="csY8"/>
              </a:cxn>
              <a:cxn ang="0">
                <a:pos x="csX9" y="csY9"/>
              </a:cxn>
              <a:cxn ang="0">
                <a:pos x="csX10" y="csY10"/>
              </a:cxn>
              <a:cxn ang="0">
                <a:pos x="csX11" y="csY11"/>
              </a:cxn>
              <a:cxn ang="0">
                <a:pos x="csX12" y="csY12"/>
              </a:cxn>
              <a:cxn ang="0">
                <a:pos x="csX13" y="csY13"/>
              </a:cxn>
              <a:cxn ang="0">
                <a:pos x="csX14" y="csY14"/>
              </a:cxn>
            </a:cxnLst>
            <a:rect l="l" t="t" r="r" b="b"/>
            <a:pathLst>
              <a:path w="6000750" h="5628409">
                <a:moveTo>
                  <a:pt x="839932" y="0"/>
                </a:moveTo>
                <a:lnTo>
                  <a:pt x="5299364" y="0"/>
                </a:lnTo>
                <a:lnTo>
                  <a:pt x="5299364" y="1177636"/>
                </a:lnTo>
                <a:lnTo>
                  <a:pt x="6000750" y="1177636"/>
                </a:lnTo>
                <a:lnTo>
                  <a:pt x="6000750" y="3983182"/>
                </a:lnTo>
                <a:lnTo>
                  <a:pt x="4372841" y="3983182"/>
                </a:lnTo>
                <a:lnTo>
                  <a:pt x="4372841" y="5628409"/>
                </a:lnTo>
                <a:lnTo>
                  <a:pt x="1766454" y="5628409"/>
                </a:lnTo>
                <a:lnTo>
                  <a:pt x="1766454" y="4693227"/>
                </a:lnTo>
                <a:lnTo>
                  <a:pt x="822614" y="4693227"/>
                </a:lnTo>
                <a:lnTo>
                  <a:pt x="822614" y="3048000"/>
                </a:lnTo>
                <a:lnTo>
                  <a:pt x="0" y="3048000"/>
                </a:lnTo>
                <a:lnTo>
                  <a:pt x="0" y="1627909"/>
                </a:lnTo>
                <a:lnTo>
                  <a:pt x="831273" y="1627909"/>
                </a:lnTo>
                <a:cubicBezTo>
                  <a:pt x="834159" y="1088159"/>
                  <a:pt x="837046" y="548409"/>
                  <a:pt x="839932" y="0"/>
                </a:cubicBezTo>
                <a:close/>
              </a:path>
            </a:pathLst>
          </a:custGeom>
          <a:blipFill dpi="0" rotWithShape="1">
            <a:blip xmlns:r="http://schemas.openxmlformats.org/officeDocument/2006/relationships" r:embed="rId1">
              <a:alphaModFix amt="34000"/>
            </a:blip>
            <a:srcRect/>
            <a:tile tx="0" ty="0" sx="100000" sy="100000" flip="none" algn="tl"/>
          </a:blip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tr-T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pic>
        <xdr:nvPicPr>
          <xdr:cNvPr id="3112" name="Picture 3111">
            <a:extLst>
              <a:ext uri="{FF2B5EF4-FFF2-40B4-BE49-F238E27FC236}">
                <a16:creationId xmlns:a16="http://schemas.microsoft.com/office/drawing/2014/main" id="{475B9615-C464-54DE-F09A-07ACF08F898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964" t="16259" r="60580" b="34964"/>
          <a:stretch>
            <a:fillRect/>
          </a:stretch>
        </xdr:blipFill>
        <xdr:spPr bwMode="auto">
          <a:xfrm>
            <a:off x="1183628" y="196272150"/>
            <a:ext cx="6167142" cy="574357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cxnSp macro="">
        <xdr:nvCxnSpPr>
          <xdr:cNvPr id="3229" name="Straight Connector 3228">
            <a:extLst>
              <a:ext uri="{FF2B5EF4-FFF2-40B4-BE49-F238E27FC236}">
                <a16:creationId xmlns:a16="http://schemas.microsoft.com/office/drawing/2014/main" id="{60DAA8A8-16E8-D7F8-07E3-F7E658FE2022}"/>
              </a:ext>
            </a:extLst>
          </xdr:cNvPr>
          <xdr:cNvCxnSpPr/>
        </xdr:nvCxnSpPr>
        <xdr:spPr>
          <a:xfrm flipV="1">
            <a:off x="1295400" y="195891150"/>
            <a:ext cx="0" cy="2076451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48" name="Straight Connector 3247">
            <a:extLst>
              <a:ext uri="{FF2B5EF4-FFF2-40B4-BE49-F238E27FC236}">
                <a16:creationId xmlns:a16="http://schemas.microsoft.com/office/drawing/2014/main" id="{48DF19A7-A849-DDC1-75B9-45B2456880E0}"/>
              </a:ext>
            </a:extLst>
          </xdr:cNvPr>
          <xdr:cNvCxnSpPr/>
        </xdr:nvCxnSpPr>
        <xdr:spPr>
          <a:xfrm flipV="1">
            <a:off x="2119313" y="195614925"/>
            <a:ext cx="0" cy="7381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57" name="Straight Connector 3256">
            <a:extLst>
              <a:ext uri="{FF2B5EF4-FFF2-40B4-BE49-F238E27FC236}">
                <a16:creationId xmlns:a16="http://schemas.microsoft.com/office/drawing/2014/main" id="{21F08F13-729E-8EBB-9C51-8616FD92D7ED}"/>
              </a:ext>
            </a:extLst>
          </xdr:cNvPr>
          <xdr:cNvCxnSpPr/>
        </xdr:nvCxnSpPr>
        <xdr:spPr>
          <a:xfrm>
            <a:off x="1214437" y="195976876"/>
            <a:ext cx="605313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75" name="Straight Connector 3274">
            <a:extLst>
              <a:ext uri="{FF2B5EF4-FFF2-40B4-BE49-F238E27FC236}">
                <a16:creationId xmlns:a16="http://schemas.microsoft.com/office/drawing/2014/main" id="{EFAB41E3-43CE-6FB9-25B6-3480F3071602}"/>
              </a:ext>
            </a:extLst>
          </xdr:cNvPr>
          <xdr:cNvCxnSpPr/>
        </xdr:nvCxnSpPr>
        <xdr:spPr>
          <a:xfrm flipH="1">
            <a:off x="1247775" y="195938776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22" name="Straight Connector 3321">
            <a:extLst>
              <a:ext uri="{FF2B5EF4-FFF2-40B4-BE49-F238E27FC236}">
                <a16:creationId xmlns:a16="http://schemas.microsoft.com/office/drawing/2014/main" id="{24D06D43-DB36-436D-AB9E-6EC421DB1C7B}"/>
              </a:ext>
            </a:extLst>
          </xdr:cNvPr>
          <xdr:cNvCxnSpPr/>
        </xdr:nvCxnSpPr>
        <xdr:spPr>
          <a:xfrm flipH="1">
            <a:off x="2076452" y="195934013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3" name="Straight Connector 3352">
            <a:extLst>
              <a:ext uri="{FF2B5EF4-FFF2-40B4-BE49-F238E27FC236}">
                <a16:creationId xmlns:a16="http://schemas.microsoft.com/office/drawing/2014/main" id="{02F1E564-784F-C0DF-513B-C99F13E88B05}"/>
              </a:ext>
            </a:extLst>
          </xdr:cNvPr>
          <xdr:cNvCxnSpPr/>
        </xdr:nvCxnSpPr>
        <xdr:spPr>
          <a:xfrm>
            <a:off x="2033588" y="195691126"/>
            <a:ext cx="455771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54" name="Straight Connector 3353">
            <a:extLst>
              <a:ext uri="{FF2B5EF4-FFF2-40B4-BE49-F238E27FC236}">
                <a16:creationId xmlns:a16="http://schemas.microsoft.com/office/drawing/2014/main" id="{47CB9FA0-6EC2-4B33-979A-DA71CE4B522A}"/>
              </a:ext>
            </a:extLst>
          </xdr:cNvPr>
          <xdr:cNvCxnSpPr/>
        </xdr:nvCxnSpPr>
        <xdr:spPr>
          <a:xfrm flipH="1">
            <a:off x="2071686" y="195648262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67" name="Straight Connector 3366">
            <a:extLst>
              <a:ext uri="{FF2B5EF4-FFF2-40B4-BE49-F238E27FC236}">
                <a16:creationId xmlns:a16="http://schemas.microsoft.com/office/drawing/2014/main" id="{1076C7BC-D88F-4ABA-B1E4-417CEFDBF13C}"/>
              </a:ext>
            </a:extLst>
          </xdr:cNvPr>
          <xdr:cNvCxnSpPr/>
        </xdr:nvCxnSpPr>
        <xdr:spPr>
          <a:xfrm flipV="1">
            <a:off x="6519865" y="195619683"/>
            <a:ext cx="0" cy="73818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0" name="Straight Connector 3379">
            <a:extLst>
              <a:ext uri="{FF2B5EF4-FFF2-40B4-BE49-F238E27FC236}">
                <a16:creationId xmlns:a16="http://schemas.microsoft.com/office/drawing/2014/main" id="{9B2174B3-27AC-48D3-9901-E8DE326E9D3F}"/>
              </a:ext>
            </a:extLst>
          </xdr:cNvPr>
          <xdr:cNvCxnSpPr/>
        </xdr:nvCxnSpPr>
        <xdr:spPr>
          <a:xfrm flipH="1">
            <a:off x="6477004" y="195938771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81" name="Straight Connector 3380">
            <a:extLst>
              <a:ext uri="{FF2B5EF4-FFF2-40B4-BE49-F238E27FC236}">
                <a16:creationId xmlns:a16="http://schemas.microsoft.com/office/drawing/2014/main" id="{8F6F0BD8-037F-4493-8B72-CFDFAE5A8E20}"/>
              </a:ext>
            </a:extLst>
          </xdr:cNvPr>
          <xdr:cNvCxnSpPr/>
        </xdr:nvCxnSpPr>
        <xdr:spPr>
          <a:xfrm flipH="1">
            <a:off x="6472238" y="195653020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0" name="Straight Connector 3529">
            <a:extLst>
              <a:ext uri="{FF2B5EF4-FFF2-40B4-BE49-F238E27FC236}">
                <a16:creationId xmlns:a16="http://schemas.microsoft.com/office/drawing/2014/main" id="{0B580BFE-A3D1-4A70-962E-99AD61308054}"/>
              </a:ext>
            </a:extLst>
          </xdr:cNvPr>
          <xdr:cNvCxnSpPr/>
        </xdr:nvCxnSpPr>
        <xdr:spPr>
          <a:xfrm flipV="1">
            <a:off x="7205660" y="195891152"/>
            <a:ext cx="0" cy="161448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35" name="Straight Connector 3534">
            <a:extLst>
              <a:ext uri="{FF2B5EF4-FFF2-40B4-BE49-F238E27FC236}">
                <a16:creationId xmlns:a16="http://schemas.microsoft.com/office/drawing/2014/main" id="{17CD4CC7-F9D2-4021-B2F9-54510E9E0499}"/>
              </a:ext>
            </a:extLst>
          </xdr:cNvPr>
          <xdr:cNvCxnSpPr/>
        </xdr:nvCxnSpPr>
        <xdr:spPr>
          <a:xfrm flipH="1">
            <a:off x="7158035" y="195938778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67" name="Straight Connector 3566">
            <a:extLst>
              <a:ext uri="{FF2B5EF4-FFF2-40B4-BE49-F238E27FC236}">
                <a16:creationId xmlns:a16="http://schemas.microsoft.com/office/drawing/2014/main" id="{CFFA93E0-F2AF-40D2-B813-07D783F6E62C}"/>
              </a:ext>
            </a:extLst>
          </xdr:cNvPr>
          <xdr:cNvCxnSpPr/>
        </xdr:nvCxnSpPr>
        <xdr:spPr>
          <a:xfrm flipV="1">
            <a:off x="4048125" y="195905427"/>
            <a:ext cx="0" cy="4429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2" name="Straight Connector 3571">
            <a:extLst>
              <a:ext uri="{FF2B5EF4-FFF2-40B4-BE49-F238E27FC236}">
                <a16:creationId xmlns:a16="http://schemas.microsoft.com/office/drawing/2014/main" id="{675A1600-E193-46A5-A26E-D7A10BDEEBF2}"/>
              </a:ext>
            </a:extLst>
          </xdr:cNvPr>
          <xdr:cNvCxnSpPr/>
        </xdr:nvCxnSpPr>
        <xdr:spPr>
          <a:xfrm flipH="1">
            <a:off x="4000498" y="195938764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79" name="Straight Connector 3578">
            <a:extLst>
              <a:ext uri="{FF2B5EF4-FFF2-40B4-BE49-F238E27FC236}">
                <a16:creationId xmlns:a16="http://schemas.microsoft.com/office/drawing/2014/main" id="{A73951FD-2790-4FDD-A742-C7E3AB6E3DD8}"/>
              </a:ext>
            </a:extLst>
          </xdr:cNvPr>
          <xdr:cNvCxnSpPr/>
        </xdr:nvCxnSpPr>
        <xdr:spPr>
          <a:xfrm flipV="1">
            <a:off x="4048125" y="196453120"/>
            <a:ext cx="0" cy="167640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6" name="Straight Connector 3585">
            <a:extLst>
              <a:ext uri="{FF2B5EF4-FFF2-40B4-BE49-F238E27FC236}">
                <a16:creationId xmlns:a16="http://schemas.microsoft.com/office/drawing/2014/main" id="{D1ABF938-A80E-4CF4-8B82-B7178B2B014F}"/>
              </a:ext>
            </a:extLst>
          </xdr:cNvPr>
          <xdr:cNvCxnSpPr/>
        </xdr:nvCxnSpPr>
        <xdr:spPr>
          <a:xfrm flipV="1">
            <a:off x="4591050" y="195905424"/>
            <a:ext cx="0" cy="442923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8" name="Straight Connector 3587">
            <a:extLst>
              <a:ext uri="{FF2B5EF4-FFF2-40B4-BE49-F238E27FC236}">
                <a16:creationId xmlns:a16="http://schemas.microsoft.com/office/drawing/2014/main" id="{5B3669BC-7823-4DE3-9CDB-25E3808DEFB1}"/>
              </a:ext>
            </a:extLst>
          </xdr:cNvPr>
          <xdr:cNvCxnSpPr/>
        </xdr:nvCxnSpPr>
        <xdr:spPr>
          <a:xfrm flipH="1">
            <a:off x="4543423" y="195938761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96" name="Straight Connector 3595">
            <a:extLst>
              <a:ext uri="{FF2B5EF4-FFF2-40B4-BE49-F238E27FC236}">
                <a16:creationId xmlns:a16="http://schemas.microsoft.com/office/drawing/2014/main" id="{8365209B-19B0-4F6E-AC63-B9CC3846599B}"/>
              </a:ext>
            </a:extLst>
          </xdr:cNvPr>
          <xdr:cNvCxnSpPr/>
        </xdr:nvCxnSpPr>
        <xdr:spPr>
          <a:xfrm flipV="1">
            <a:off x="4591050" y="196453117"/>
            <a:ext cx="0" cy="1676405"/>
          </a:xfrm>
          <a:prstGeom prst="line">
            <a:avLst/>
          </a:prstGeom>
          <a:ln>
            <a:prstDash val="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06" name="Straight Connector 3605">
            <a:extLst>
              <a:ext uri="{FF2B5EF4-FFF2-40B4-BE49-F238E27FC236}">
                <a16:creationId xmlns:a16="http://schemas.microsoft.com/office/drawing/2014/main" id="{22FFE49F-2458-F145-427A-F5969079641D}"/>
              </a:ext>
            </a:extLst>
          </xdr:cNvPr>
          <xdr:cNvCxnSpPr/>
        </xdr:nvCxnSpPr>
        <xdr:spPr>
          <a:xfrm>
            <a:off x="1347788" y="196395974"/>
            <a:ext cx="723896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15" name="Straight Connector 3614">
            <a:extLst>
              <a:ext uri="{FF2B5EF4-FFF2-40B4-BE49-F238E27FC236}">
                <a16:creationId xmlns:a16="http://schemas.microsoft.com/office/drawing/2014/main" id="{B1933DB2-3F77-A905-13BC-D368749EB003}"/>
              </a:ext>
            </a:extLst>
          </xdr:cNvPr>
          <xdr:cNvCxnSpPr/>
        </xdr:nvCxnSpPr>
        <xdr:spPr>
          <a:xfrm>
            <a:off x="723900" y="196395976"/>
            <a:ext cx="90963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21" name="Straight Connector 3620">
            <a:extLst>
              <a:ext uri="{FF2B5EF4-FFF2-40B4-BE49-F238E27FC236}">
                <a16:creationId xmlns:a16="http://schemas.microsoft.com/office/drawing/2014/main" id="{A16CE717-248A-8226-E042-88B15FC16F60}"/>
              </a:ext>
            </a:extLst>
          </xdr:cNvPr>
          <xdr:cNvCxnSpPr/>
        </xdr:nvCxnSpPr>
        <xdr:spPr>
          <a:xfrm>
            <a:off x="809625" y="196315015"/>
            <a:ext cx="0" cy="563879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04" name="Straight Connector 3703">
            <a:extLst>
              <a:ext uri="{FF2B5EF4-FFF2-40B4-BE49-F238E27FC236}">
                <a16:creationId xmlns:a16="http://schemas.microsoft.com/office/drawing/2014/main" id="{7B872C8B-E693-474B-96C8-70FB07102F51}"/>
              </a:ext>
            </a:extLst>
          </xdr:cNvPr>
          <xdr:cNvCxnSpPr/>
        </xdr:nvCxnSpPr>
        <xdr:spPr>
          <a:xfrm flipH="1">
            <a:off x="766764" y="196353113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08" name="Straight Connector 3707">
            <a:extLst>
              <a:ext uri="{FF2B5EF4-FFF2-40B4-BE49-F238E27FC236}">
                <a16:creationId xmlns:a16="http://schemas.microsoft.com/office/drawing/2014/main" id="{A2AE53CB-63ED-4757-BEDD-98B2D96AB2F9}"/>
              </a:ext>
            </a:extLst>
          </xdr:cNvPr>
          <xdr:cNvCxnSpPr/>
        </xdr:nvCxnSpPr>
        <xdr:spPr>
          <a:xfrm>
            <a:off x="414338" y="197981888"/>
            <a:ext cx="8334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09" name="Straight Connector 3708">
            <a:extLst>
              <a:ext uri="{FF2B5EF4-FFF2-40B4-BE49-F238E27FC236}">
                <a16:creationId xmlns:a16="http://schemas.microsoft.com/office/drawing/2014/main" id="{5CA24B93-9E6A-4AE5-A7E0-6CC31883707B}"/>
              </a:ext>
            </a:extLst>
          </xdr:cNvPr>
          <xdr:cNvCxnSpPr/>
        </xdr:nvCxnSpPr>
        <xdr:spPr>
          <a:xfrm flipH="1">
            <a:off x="766754" y="197939025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1" name="Straight Connector 3750">
            <a:extLst>
              <a:ext uri="{FF2B5EF4-FFF2-40B4-BE49-F238E27FC236}">
                <a16:creationId xmlns:a16="http://schemas.microsoft.com/office/drawing/2014/main" id="{7E384C11-967E-DF51-8C18-AC8063D907CD}"/>
              </a:ext>
            </a:extLst>
          </xdr:cNvPr>
          <xdr:cNvCxnSpPr/>
        </xdr:nvCxnSpPr>
        <xdr:spPr>
          <a:xfrm>
            <a:off x="485775" y="197896163"/>
            <a:ext cx="0" cy="15382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3" name="Straight Connector 3752">
            <a:extLst>
              <a:ext uri="{FF2B5EF4-FFF2-40B4-BE49-F238E27FC236}">
                <a16:creationId xmlns:a16="http://schemas.microsoft.com/office/drawing/2014/main" id="{739136B7-FB7B-414C-A54B-BE1C1C4411A3}"/>
              </a:ext>
            </a:extLst>
          </xdr:cNvPr>
          <xdr:cNvCxnSpPr/>
        </xdr:nvCxnSpPr>
        <xdr:spPr>
          <a:xfrm flipH="1">
            <a:off x="442904" y="197939023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59" name="Straight Connector 3758">
            <a:extLst>
              <a:ext uri="{FF2B5EF4-FFF2-40B4-BE49-F238E27FC236}">
                <a16:creationId xmlns:a16="http://schemas.microsoft.com/office/drawing/2014/main" id="{40B32416-5C26-459F-8FE7-C82A6A373EDB}"/>
              </a:ext>
            </a:extLst>
          </xdr:cNvPr>
          <xdr:cNvCxnSpPr/>
        </xdr:nvCxnSpPr>
        <xdr:spPr>
          <a:xfrm>
            <a:off x="409570" y="199363014"/>
            <a:ext cx="83343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4" name="Straight Connector 3763">
            <a:extLst>
              <a:ext uri="{FF2B5EF4-FFF2-40B4-BE49-F238E27FC236}">
                <a16:creationId xmlns:a16="http://schemas.microsoft.com/office/drawing/2014/main" id="{B9D1B342-A37A-44F0-A24D-C60CD59644A0}"/>
              </a:ext>
            </a:extLst>
          </xdr:cNvPr>
          <xdr:cNvCxnSpPr/>
        </xdr:nvCxnSpPr>
        <xdr:spPr>
          <a:xfrm flipH="1">
            <a:off x="761986" y="199320151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65" name="Straight Connector 3764">
            <a:extLst>
              <a:ext uri="{FF2B5EF4-FFF2-40B4-BE49-F238E27FC236}">
                <a16:creationId xmlns:a16="http://schemas.microsoft.com/office/drawing/2014/main" id="{4B419227-B39C-4E4E-AF75-29AF810630D9}"/>
              </a:ext>
            </a:extLst>
          </xdr:cNvPr>
          <xdr:cNvCxnSpPr/>
        </xdr:nvCxnSpPr>
        <xdr:spPr>
          <a:xfrm flipH="1">
            <a:off x="442899" y="199320149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0" name="Straight Connector 3769">
            <a:extLst>
              <a:ext uri="{FF2B5EF4-FFF2-40B4-BE49-F238E27FC236}">
                <a16:creationId xmlns:a16="http://schemas.microsoft.com/office/drawing/2014/main" id="{A6E81C17-DBEB-4619-8381-6472772CF635}"/>
              </a:ext>
            </a:extLst>
          </xdr:cNvPr>
          <xdr:cNvCxnSpPr/>
        </xdr:nvCxnSpPr>
        <xdr:spPr>
          <a:xfrm>
            <a:off x="738171" y="198672452"/>
            <a:ext cx="50960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2" name="Straight Connector 3771">
            <a:extLst>
              <a:ext uri="{FF2B5EF4-FFF2-40B4-BE49-F238E27FC236}">
                <a16:creationId xmlns:a16="http://schemas.microsoft.com/office/drawing/2014/main" id="{BE14CD71-C8FE-4482-A558-8419924B19D6}"/>
              </a:ext>
            </a:extLst>
          </xdr:cNvPr>
          <xdr:cNvCxnSpPr/>
        </xdr:nvCxnSpPr>
        <xdr:spPr>
          <a:xfrm flipH="1">
            <a:off x="766737" y="198629587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8" name="Straight Connector 3777">
            <a:extLst>
              <a:ext uri="{FF2B5EF4-FFF2-40B4-BE49-F238E27FC236}">
                <a16:creationId xmlns:a16="http://schemas.microsoft.com/office/drawing/2014/main" id="{19A1B68F-FD97-4362-BA29-DF0FB41D3B74}"/>
              </a:ext>
            </a:extLst>
          </xdr:cNvPr>
          <xdr:cNvCxnSpPr/>
        </xdr:nvCxnSpPr>
        <xdr:spPr>
          <a:xfrm>
            <a:off x="728651" y="200948927"/>
            <a:ext cx="13525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79" name="Straight Connector 3778">
            <a:extLst>
              <a:ext uri="{FF2B5EF4-FFF2-40B4-BE49-F238E27FC236}">
                <a16:creationId xmlns:a16="http://schemas.microsoft.com/office/drawing/2014/main" id="{47CC45CC-C6EF-49C7-B73A-656E1CC1CDA8}"/>
              </a:ext>
            </a:extLst>
          </xdr:cNvPr>
          <xdr:cNvCxnSpPr/>
        </xdr:nvCxnSpPr>
        <xdr:spPr>
          <a:xfrm flipH="1">
            <a:off x="761980" y="200906062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6" name="Straight Connector 3785">
            <a:extLst>
              <a:ext uri="{FF2B5EF4-FFF2-40B4-BE49-F238E27FC236}">
                <a16:creationId xmlns:a16="http://schemas.microsoft.com/office/drawing/2014/main" id="{6BECB35B-6085-49F3-8228-D48B001BAAFE}"/>
              </a:ext>
            </a:extLst>
          </xdr:cNvPr>
          <xdr:cNvCxnSpPr/>
        </xdr:nvCxnSpPr>
        <xdr:spPr>
          <a:xfrm>
            <a:off x="733398" y="201868089"/>
            <a:ext cx="22669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87" name="Straight Connector 3786">
            <a:extLst>
              <a:ext uri="{FF2B5EF4-FFF2-40B4-BE49-F238E27FC236}">
                <a16:creationId xmlns:a16="http://schemas.microsoft.com/office/drawing/2014/main" id="{258B32E8-774A-4879-A28F-8A84D2937859}"/>
              </a:ext>
            </a:extLst>
          </xdr:cNvPr>
          <xdr:cNvCxnSpPr/>
        </xdr:nvCxnSpPr>
        <xdr:spPr>
          <a:xfrm flipH="1">
            <a:off x="766727" y="201825224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94" name="Straight Connector 3793">
            <a:extLst>
              <a:ext uri="{FF2B5EF4-FFF2-40B4-BE49-F238E27FC236}">
                <a16:creationId xmlns:a16="http://schemas.microsoft.com/office/drawing/2014/main" id="{FA4CE8A4-FC54-F6C8-13E8-F8BC5A584BDE}"/>
              </a:ext>
            </a:extLst>
          </xdr:cNvPr>
          <xdr:cNvCxnSpPr/>
        </xdr:nvCxnSpPr>
        <xdr:spPr>
          <a:xfrm>
            <a:off x="1295401" y="199405879"/>
            <a:ext cx="0" cy="1466846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01" name="Straight Connector 3800">
            <a:extLst>
              <a:ext uri="{FF2B5EF4-FFF2-40B4-BE49-F238E27FC236}">
                <a16:creationId xmlns:a16="http://schemas.microsoft.com/office/drawing/2014/main" id="{CF914463-DA48-6587-4A6E-31D9FE1A4689}"/>
              </a:ext>
            </a:extLst>
          </xdr:cNvPr>
          <xdr:cNvCxnSpPr/>
        </xdr:nvCxnSpPr>
        <xdr:spPr>
          <a:xfrm>
            <a:off x="1295400" y="201039413"/>
            <a:ext cx="0" cy="7572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4" name="Straight Connector 3813">
            <a:extLst>
              <a:ext uri="{FF2B5EF4-FFF2-40B4-BE49-F238E27FC236}">
                <a16:creationId xmlns:a16="http://schemas.microsoft.com/office/drawing/2014/main" id="{3405201E-4036-DA08-4D3C-FFF9FDC7893C}"/>
              </a:ext>
            </a:extLst>
          </xdr:cNvPr>
          <xdr:cNvCxnSpPr/>
        </xdr:nvCxnSpPr>
        <xdr:spPr>
          <a:xfrm>
            <a:off x="1295400" y="201939525"/>
            <a:ext cx="0" cy="400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17" name="Straight Connector 3816">
            <a:extLst>
              <a:ext uri="{FF2B5EF4-FFF2-40B4-BE49-F238E27FC236}">
                <a16:creationId xmlns:a16="http://schemas.microsoft.com/office/drawing/2014/main" id="{FAB5E071-D9C8-7DB2-F74D-D1775617FCBC}"/>
              </a:ext>
            </a:extLst>
          </xdr:cNvPr>
          <xdr:cNvCxnSpPr/>
        </xdr:nvCxnSpPr>
        <xdr:spPr>
          <a:xfrm>
            <a:off x="1219200" y="202263375"/>
            <a:ext cx="6048375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20" name="Straight Connector 3819">
            <a:extLst>
              <a:ext uri="{FF2B5EF4-FFF2-40B4-BE49-F238E27FC236}">
                <a16:creationId xmlns:a16="http://schemas.microsoft.com/office/drawing/2014/main" id="{BDBA9F92-C422-4D9D-AB64-0F00A1DED4A8}"/>
              </a:ext>
            </a:extLst>
          </xdr:cNvPr>
          <xdr:cNvCxnSpPr/>
        </xdr:nvCxnSpPr>
        <xdr:spPr>
          <a:xfrm flipH="1">
            <a:off x="1247740" y="202225275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0" name="Straight Connector 3829">
            <a:extLst>
              <a:ext uri="{FF2B5EF4-FFF2-40B4-BE49-F238E27FC236}">
                <a16:creationId xmlns:a16="http://schemas.microsoft.com/office/drawing/2014/main" id="{CE3A3BEA-DECC-4FB8-BC81-D6110D2EA43F}"/>
              </a:ext>
            </a:extLst>
          </xdr:cNvPr>
          <xdr:cNvCxnSpPr/>
        </xdr:nvCxnSpPr>
        <xdr:spPr>
          <a:xfrm>
            <a:off x="2119313" y="200972738"/>
            <a:ext cx="0" cy="82392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833" name="Straight Connector 3832">
            <a:extLst>
              <a:ext uri="{FF2B5EF4-FFF2-40B4-BE49-F238E27FC236}">
                <a16:creationId xmlns:a16="http://schemas.microsoft.com/office/drawing/2014/main" id="{97ED59A6-10E0-4D23-8DE9-1420FEA5A18C}"/>
              </a:ext>
            </a:extLst>
          </xdr:cNvPr>
          <xdr:cNvCxnSpPr/>
        </xdr:nvCxnSpPr>
        <xdr:spPr>
          <a:xfrm>
            <a:off x="2119313" y="201939533"/>
            <a:ext cx="0" cy="4000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6" name="Straight Connector 3955">
            <a:extLst>
              <a:ext uri="{FF2B5EF4-FFF2-40B4-BE49-F238E27FC236}">
                <a16:creationId xmlns:a16="http://schemas.microsoft.com/office/drawing/2014/main" id="{5E03CB01-2A49-4CA5-87DC-AE5BB729B167}"/>
              </a:ext>
            </a:extLst>
          </xdr:cNvPr>
          <xdr:cNvCxnSpPr/>
        </xdr:nvCxnSpPr>
        <xdr:spPr>
          <a:xfrm flipH="1">
            <a:off x="2071653" y="202225283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8" name="Straight Connector 3957">
            <a:extLst>
              <a:ext uri="{FF2B5EF4-FFF2-40B4-BE49-F238E27FC236}">
                <a16:creationId xmlns:a16="http://schemas.microsoft.com/office/drawing/2014/main" id="{C5117FB8-0D68-4151-A5B7-D38E486022BF}"/>
              </a:ext>
            </a:extLst>
          </xdr:cNvPr>
          <xdr:cNvCxnSpPr/>
        </xdr:nvCxnSpPr>
        <xdr:spPr>
          <a:xfrm>
            <a:off x="3033713" y="201906188"/>
            <a:ext cx="0" cy="719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59" name="Straight Connector 3958">
            <a:extLst>
              <a:ext uri="{FF2B5EF4-FFF2-40B4-BE49-F238E27FC236}">
                <a16:creationId xmlns:a16="http://schemas.microsoft.com/office/drawing/2014/main" id="{5FAB971F-EAA3-4C5F-BC11-6D03FF228945}"/>
              </a:ext>
            </a:extLst>
          </xdr:cNvPr>
          <xdr:cNvCxnSpPr/>
        </xdr:nvCxnSpPr>
        <xdr:spPr>
          <a:xfrm flipH="1">
            <a:off x="2986053" y="202225289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3" name="Straight Connector 3962">
            <a:extLst>
              <a:ext uri="{FF2B5EF4-FFF2-40B4-BE49-F238E27FC236}">
                <a16:creationId xmlns:a16="http://schemas.microsoft.com/office/drawing/2014/main" id="{8E773047-49C6-0C7E-509A-D9BD3106539C}"/>
              </a:ext>
            </a:extLst>
          </xdr:cNvPr>
          <xdr:cNvCxnSpPr/>
        </xdr:nvCxnSpPr>
        <xdr:spPr>
          <a:xfrm>
            <a:off x="2957511" y="202549125"/>
            <a:ext cx="2709864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4" name="Straight Connector 3963">
            <a:extLst>
              <a:ext uri="{FF2B5EF4-FFF2-40B4-BE49-F238E27FC236}">
                <a16:creationId xmlns:a16="http://schemas.microsoft.com/office/drawing/2014/main" id="{875121C1-87FB-4A3D-B91A-89D177C4F9CF}"/>
              </a:ext>
            </a:extLst>
          </xdr:cNvPr>
          <xdr:cNvCxnSpPr/>
        </xdr:nvCxnSpPr>
        <xdr:spPr>
          <a:xfrm flipH="1">
            <a:off x="2986055" y="202511039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5" name="Straight Connector 3964">
            <a:extLst>
              <a:ext uri="{FF2B5EF4-FFF2-40B4-BE49-F238E27FC236}">
                <a16:creationId xmlns:a16="http://schemas.microsoft.com/office/drawing/2014/main" id="{BE6C2D4F-46FD-40A3-8BE7-0F2515AD9CAC}"/>
              </a:ext>
            </a:extLst>
          </xdr:cNvPr>
          <xdr:cNvCxnSpPr/>
        </xdr:nvCxnSpPr>
        <xdr:spPr>
          <a:xfrm>
            <a:off x="5600700" y="201906192"/>
            <a:ext cx="0" cy="7191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6" name="Straight Connector 3965">
            <a:extLst>
              <a:ext uri="{FF2B5EF4-FFF2-40B4-BE49-F238E27FC236}">
                <a16:creationId xmlns:a16="http://schemas.microsoft.com/office/drawing/2014/main" id="{FD51EB0E-D121-4E99-B48F-F94BF1783A03}"/>
              </a:ext>
            </a:extLst>
          </xdr:cNvPr>
          <xdr:cNvCxnSpPr/>
        </xdr:nvCxnSpPr>
        <xdr:spPr>
          <a:xfrm flipH="1">
            <a:off x="5553040" y="202225293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67" name="Straight Connector 3966">
            <a:extLst>
              <a:ext uri="{FF2B5EF4-FFF2-40B4-BE49-F238E27FC236}">
                <a16:creationId xmlns:a16="http://schemas.microsoft.com/office/drawing/2014/main" id="{1C0D21F0-CE6B-4C7D-9D0F-81E32DD0E528}"/>
              </a:ext>
            </a:extLst>
          </xdr:cNvPr>
          <xdr:cNvCxnSpPr/>
        </xdr:nvCxnSpPr>
        <xdr:spPr>
          <a:xfrm flipH="1">
            <a:off x="5553042" y="202511043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1" name="Straight Connector 3980">
            <a:extLst>
              <a:ext uri="{FF2B5EF4-FFF2-40B4-BE49-F238E27FC236}">
                <a16:creationId xmlns:a16="http://schemas.microsoft.com/office/drawing/2014/main" id="{61963AA5-B76E-4666-853D-4BE96E19BF07}"/>
              </a:ext>
            </a:extLst>
          </xdr:cNvPr>
          <xdr:cNvCxnSpPr/>
        </xdr:nvCxnSpPr>
        <xdr:spPr>
          <a:xfrm>
            <a:off x="4319588" y="201906188"/>
            <a:ext cx="0" cy="43340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2" name="Straight Connector 3981">
            <a:extLst>
              <a:ext uri="{FF2B5EF4-FFF2-40B4-BE49-F238E27FC236}">
                <a16:creationId xmlns:a16="http://schemas.microsoft.com/office/drawing/2014/main" id="{FC5F3B12-FA7E-4B70-A381-E66B36603B17}"/>
              </a:ext>
            </a:extLst>
          </xdr:cNvPr>
          <xdr:cNvCxnSpPr/>
        </xdr:nvCxnSpPr>
        <xdr:spPr>
          <a:xfrm flipH="1">
            <a:off x="4271930" y="202225302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5" name="Straight Connector 3984">
            <a:extLst>
              <a:ext uri="{FF2B5EF4-FFF2-40B4-BE49-F238E27FC236}">
                <a16:creationId xmlns:a16="http://schemas.microsoft.com/office/drawing/2014/main" id="{0B3E1C92-802F-4D54-BAE8-80966555A26B}"/>
              </a:ext>
            </a:extLst>
          </xdr:cNvPr>
          <xdr:cNvCxnSpPr/>
        </xdr:nvCxnSpPr>
        <xdr:spPr>
          <a:xfrm>
            <a:off x="7205663" y="200310750"/>
            <a:ext cx="0" cy="202883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86" name="Straight Connector 3985">
            <a:extLst>
              <a:ext uri="{FF2B5EF4-FFF2-40B4-BE49-F238E27FC236}">
                <a16:creationId xmlns:a16="http://schemas.microsoft.com/office/drawing/2014/main" id="{B71F6544-D023-4031-BEAF-8ACCF83E5932}"/>
              </a:ext>
            </a:extLst>
          </xdr:cNvPr>
          <xdr:cNvCxnSpPr/>
        </xdr:nvCxnSpPr>
        <xdr:spPr>
          <a:xfrm flipH="1">
            <a:off x="7158005" y="202225301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94" name="Straight Connector 3993">
            <a:extLst>
              <a:ext uri="{FF2B5EF4-FFF2-40B4-BE49-F238E27FC236}">
                <a16:creationId xmlns:a16="http://schemas.microsoft.com/office/drawing/2014/main" id="{411F7D49-BF32-814A-C713-E44BDDE049B7}"/>
              </a:ext>
            </a:extLst>
          </xdr:cNvPr>
          <xdr:cNvCxnSpPr/>
        </xdr:nvCxnSpPr>
        <xdr:spPr>
          <a:xfrm>
            <a:off x="5643569" y="201868088"/>
            <a:ext cx="145731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03" name="Straight Connector 4002">
            <a:extLst>
              <a:ext uri="{FF2B5EF4-FFF2-40B4-BE49-F238E27FC236}">
                <a16:creationId xmlns:a16="http://schemas.microsoft.com/office/drawing/2014/main" id="{3C7F7049-CA55-A71B-643D-8AA52F9B8F6B}"/>
              </a:ext>
            </a:extLst>
          </xdr:cNvPr>
          <xdr:cNvCxnSpPr/>
        </xdr:nvCxnSpPr>
        <xdr:spPr>
          <a:xfrm>
            <a:off x="7329496" y="201868086"/>
            <a:ext cx="528629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07" name="Straight Connector 4006">
            <a:extLst>
              <a:ext uri="{FF2B5EF4-FFF2-40B4-BE49-F238E27FC236}">
                <a16:creationId xmlns:a16="http://schemas.microsoft.com/office/drawing/2014/main" id="{A1E6033B-2A59-446F-F997-18FCFFE84A4E}"/>
              </a:ext>
            </a:extLst>
          </xdr:cNvPr>
          <xdr:cNvCxnSpPr/>
        </xdr:nvCxnSpPr>
        <xdr:spPr>
          <a:xfrm flipV="1">
            <a:off x="7772399" y="196329300"/>
            <a:ext cx="0" cy="5634038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13" name="Straight Connector 4012">
            <a:extLst>
              <a:ext uri="{FF2B5EF4-FFF2-40B4-BE49-F238E27FC236}">
                <a16:creationId xmlns:a16="http://schemas.microsoft.com/office/drawing/2014/main" id="{A0BCB7E2-2010-4263-9DB4-B4FD1F1F6EC1}"/>
              </a:ext>
            </a:extLst>
          </xdr:cNvPr>
          <xdr:cNvCxnSpPr/>
        </xdr:nvCxnSpPr>
        <xdr:spPr>
          <a:xfrm flipH="1">
            <a:off x="7729537" y="201829988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14" name="Straight Connector 4013">
            <a:extLst>
              <a:ext uri="{FF2B5EF4-FFF2-40B4-BE49-F238E27FC236}">
                <a16:creationId xmlns:a16="http://schemas.microsoft.com/office/drawing/2014/main" id="{B2E0E067-B639-4723-A639-1CFEC837DF85}"/>
              </a:ext>
            </a:extLst>
          </xdr:cNvPr>
          <xdr:cNvCxnSpPr/>
        </xdr:nvCxnSpPr>
        <xdr:spPr>
          <a:xfrm>
            <a:off x="7243763" y="200258362"/>
            <a:ext cx="919162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15" name="Straight Connector 4014">
            <a:extLst>
              <a:ext uri="{FF2B5EF4-FFF2-40B4-BE49-F238E27FC236}">
                <a16:creationId xmlns:a16="http://schemas.microsoft.com/office/drawing/2014/main" id="{E7267AD4-5E0C-4F0C-9277-EB3242BAA485}"/>
              </a:ext>
            </a:extLst>
          </xdr:cNvPr>
          <xdr:cNvCxnSpPr/>
        </xdr:nvCxnSpPr>
        <xdr:spPr>
          <a:xfrm flipH="1">
            <a:off x="7724779" y="200220264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20" name="Straight Connector 4019">
            <a:extLst>
              <a:ext uri="{FF2B5EF4-FFF2-40B4-BE49-F238E27FC236}">
                <a16:creationId xmlns:a16="http://schemas.microsoft.com/office/drawing/2014/main" id="{90FF732E-1122-88CC-0E53-040C8A028E39}"/>
              </a:ext>
            </a:extLst>
          </xdr:cNvPr>
          <xdr:cNvCxnSpPr/>
        </xdr:nvCxnSpPr>
        <xdr:spPr>
          <a:xfrm>
            <a:off x="6562732" y="196395976"/>
            <a:ext cx="5857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23" name="Straight Connector 4022">
            <a:extLst>
              <a:ext uri="{FF2B5EF4-FFF2-40B4-BE49-F238E27FC236}">
                <a16:creationId xmlns:a16="http://schemas.microsoft.com/office/drawing/2014/main" id="{82C37EF6-9F6B-9F2E-05DD-D969D3B8544F}"/>
              </a:ext>
            </a:extLst>
          </xdr:cNvPr>
          <xdr:cNvCxnSpPr/>
        </xdr:nvCxnSpPr>
        <xdr:spPr>
          <a:xfrm>
            <a:off x="7291394" y="196395974"/>
            <a:ext cx="547681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28" name="Straight Connector 4027">
            <a:extLst>
              <a:ext uri="{FF2B5EF4-FFF2-40B4-BE49-F238E27FC236}">
                <a16:creationId xmlns:a16="http://schemas.microsoft.com/office/drawing/2014/main" id="{00E6C3E2-3C79-4C1F-AF8E-46B02EF2A732}"/>
              </a:ext>
            </a:extLst>
          </xdr:cNvPr>
          <xdr:cNvCxnSpPr/>
        </xdr:nvCxnSpPr>
        <xdr:spPr>
          <a:xfrm flipH="1">
            <a:off x="7729536" y="196353114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29" name="Straight Connector 4028">
            <a:extLst>
              <a:ext uri="{FF2B5EF4-FFF2-40B4-BE49-F238E27FC236}">
                <a16:creationId xmlns:a16="http://schemas.microsoft.com/office/drawing/2014/main" id="{67F3215B-0483-474E-85C9-199D5999C1BB}"/>
              </a:ext>
            </a:extLst>
          </xdr:cNvPr>
          <xdr:cNvCxnSpPr/>
        </xdr:nvCxnSpPr>
        <xdr:spPr>
          <a:xfrm>
            <a:off x="7248525" y="197543737"/>
            <a:ext cx="93345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30" name="Straight Connector 4029">
            <a:extLst>
              <a:ext uri="{FF2B5EF4-FFF2-40B4-BE49-F238E27FC236}">
                <a16:creationId xmlns:a16="http://schemas.microsoft.com/office/drawing/2014/main" id="{38B239A8-1DDA-4E32-A52D-8F357C3E9539}"/>
              </a:ext>
            </a:extLst>
          </xdr:cNvPr>
          <xdr:cNvCxnSpPr/>
        </xdr:nvCxnSpPr>
        <xdr:spPr>
          <a:xfrm flipH="1">
            <a:off x="7729541" y="197500877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34" name="Straight Connector 4033">
            <a:extLst>
              <a:ext uri="{FF2B5EF4-FFF2-40B4-BE49-F238E27FC236}">
                <a16:creationId xmlns:a16="http://schemas.microsoft.com/office/drawing/2014/main" id="{983B7141-1D8C-12A1-13A4-3DA0029B9006}"/>
              </a:ext>
            </a:extLst>
          </xdr:cNvPr>
          <xdr:cNvCxnSpPr/>
        </xdr:nvCxnSpPr>
        <xdr:spPr>
          <a:xfrm>
            <a:off x="8096251" y="197462776"/>
            <a:ext cx="0" cy="287655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35" name="Straight Connector 4034">
            <a:extLst>
              <a:ext uri="{FF2B5EF4-FFF2-40B4-BE49-F238E27FC236}">
                <a16:creationId xmlns:a16="http://schemas.microsoft.com/office/drawing/2014/main" id="{7C7DD344-B65F-49CB-88FF-F132169C3ADF}"/>
              </a:ext>
            </a:extLst>
          </xdr:cNvPr>
          <xdr:cNvCxnSpPr/>
        </xdr:nvCxnSpPr>
        <xdr:spPr>
          <a:xfrm flipH="1">
            <a:off x="8053391" y="197500876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36" name="Straight Connector 4035">
            <a:extLst>
              <a:ext uri="{FF2B5EF4-FFF2-40B4-BE49-F238E27FC236}">
                <a16:creationId xmlns:a16="http://schemas.microsoft.com/office/drawing/2014/main" id="{B868C8CE-E439-4D03-A61E-1424FB4DD10A}"/>
              </a:ext>
            </a:extLst>
          </xdr:cNvPr>
          <xdr:cNvCxnSpPr/>
        </xdr:nvCxnSpPr>
        <xdr:spPr>
          <a:xfrm>
            <a:off x="7243773" y="198901049"/>
            <a:ext cx="609590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37" name="Straight Connector 4036">
            <a:extLst>
              <a:ext uri="{FF2B5EF4-FFF2-40B4-BE49-F238E27FC236}">
                <a16:creationId xmlns:a16="http://schemas.microsoft.com/office/drawing/2014/main" id="{82F437A0-48C6-4002-90B7-1D2E34580254}"/>
              </a:ext>
            </a:extLst>
          </xdr:cNvPr>
          <xdr:cNvCxnSpPr/>
        </xdr:nvCxnSpPr>
        <xdr:spPr>
          <a:xfrm flipH="1">
            <a:off x="7724789" y="198858189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38" name="Straight Connector 4037">
            <a:extLst>
              <a:ext uri="{FF2B5EF4-FFF2-40B4-BE49-F238E27FC236}">
                <a16:creationId xmlns:a16="http://schemas.microsoft.com/office/drawing/2014/main" id="{C13D03DA-DC46-45CE-B053-87B783323485}"/>
              </a:ext>
            </a:extLst>
          </xdr:cNvPr>
          <xdr:cNvCxnSpPr/>
        </xdr:nvCxnSpPr>
        <xdr:spPr>
          <a:xfrm flipH="1">
            <a:off x="8053392" y="200215500"/>
            <a:ext cx="85724" cy="85724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041" name="Group 4040">
            <a:extLst>
              <a:ext uri="{FF2B5EF4-FFF2-40B4-BE49-F238E27FC236}">
                <a16:creationId xmlns:a16="http://schemas.microsoft.com/office/drawing/2014/main" id="{56CD2A26-D299-4078-8112-8E6941EE9612}"/>
              </a:ext>
            </a:extLst>
          </xdr:cNvPr>
          <xdr:cNvGrpSpPr/>
        </xdr:nvGrpSpPr>
        <xdr:grpSpPr>
          <a:xfrm>
            <a:off x="4238625" y="19942492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42" name="Oval 4041">
              <a:extLst>
                <a:ext uri="{FF2B5EF4-FFF2-40B4-BE49-F238E27FC236}">
                  <a16:creationId xmlns:a16="http://schemas.microsoft.com/office/drawing/2014/main" id="{608A5C8F-A928-F595-45C7-A13B9CF3DAA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43" name="Straight Connector 4042">
              <a:extLst>
                <a:ext uri="{FF2B5EF4-FFF2-40B4-BE49-F238E27FC236}">
                  <a16:creationId xmlns:a16="http://schemas.microsoft.com/office/drawing/2014/main" id="{964E96C4-C0A2-63A9-69B4-A0567971E42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44" name="Straight Connector 4043">
              <a:extLst>
                <a:ext uri="{FF2B5EF4-FFF2-40B4-BE49-F238E27FC236}">
                  <a16:creationId xmlns:a16="http://schemas.microsoft.com/office/drawing/2014/main" id="{5867181C-9EF2-4602-3AE6-DE6B42AECAE1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45" name="Group 4044">
            <a:extLst>
              <a:ext uri="{FF2B5EF4-FFF2-40B4-BE49-F238E27FC236}">
                <a16:creationId xmlns:a16="http://schemas.microsoft.com/office/drawing/2014/main" id="{E7FA1F58-70CC-4246-BA88-EC89ADEE230C}"/>
              </a:ext>
            </a:extLst>
          </xdr:cNvPr>
          <xdr:cNvGrpSpPr/>
        </xdr:nvGrpSpPr>
        <xdr:grpSpPr>
          <a:xfrm>
            <a:off x="3829050" y="198996300"/>
            <a:ext cx="222872" cy="216934"/>
            <a:chOff x="10263188" y="252188663"/>
            <a:chExt cx="214312" cy="214312"/>
          </a:xfrm>
        </xdr:grpSpPr>
        <xdr:sp macro="" textlink="">
          <xdr:nvSpPr>
            <xdr:cNvPr id="4046" name="Oval 4045">
              <a:extLst>
                <a:ext uri="{FF2B5EF4-FFF2-40B4-BE49-F238E27FC236}">
                  <a16:creationId xmlns:a16="http://schemas.microsoft.com/office/drawing/2014/main" id="{CBF48B4D-DC08-68F5-19BE-F3FE0BB1457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47" name="Straight Connector 4046">
              <a:extLst>
                <a:ext uri="{FF2B5EF4-FFF2-40B4-BE49-F238E27FC236}">
                  <a16:creationId xmlns:a16="http://schemas.microsoft.com/office/drawing/2014/main" id="{EA648907-F299-2888-CA7F-B157F20CAD9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48" name="Straight Connector 4047">
              <a:extLst>
                <a:ext uri="{FF2B5EF4-FFF2-40B4-BE49-F238E27FC236}">
                  <a16:creationId xmlns:a16="http://schemas.microsoft.com/office/drawing/2014/main" id="{F1B34DE2-6E24-5235-0E49-9B84576C209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49" name="Group 4048">
            <a:extLst>
              <a:ext uri="{FF2B5EF4-FFF2-40B4-BE49-F238E27FC236}">
                <a16:creationId xmlns:a16="http://schemas.microsoft.com/office/drawing/2014/main" id="{A355223D-2457-4655-8713-1225EBC2EB50}"/>
              </a:ext>
            </a:extLst>
          </xdr:cNvPr>
          <xdr:cNvGrpSpPr/>
        </xdr:nvGrpSpPr>
        <xdr:grpSpPr>
          <a:xfrm>
            <a:off x="5743575" y="198672450"/>
            <a:ext cx="222872" cy="216934"/>
            <a:chOff x="10263188" y="252188663"/>
            <a:chExt cx="214312" cy="214312"/>
          </a:xfrm>
        </xdr:grpSpPr>
        <xdr:sp macro="" textlink="">
          <xdr:nvSpPr>
            <xdr:cNvPr id="4050" name="Oval 4049">
              <a:extLst>
                <a:ext uri="{FF2B5EF4-FFF2-40B4-BE49-F238E27FC236}">
                  <a16:creationId xmlns:a16="http://schemas.microsoft.com/office/drawing/2014/main" id="{F2A2BB27-DD98-0161-DB2D-84C7B2AD440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51" name="Straight Connector 4050">
              <a:extLst>
                <a:ext uri="{FF2B5EF4-FFF2-40B4-BE49-F238E27FC236}">
                  <a16:creationId xmlns:a16="http://schemas.microsoft.com/office/drawing/2014/main" id="{F2D6D6E0-B618-48A0-F44C-79D632F70DA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52" name="Straight Connector 4051">
              <a:extLst>
                <a:ext uri="{FF2B5EF4-FFF2-40B4-BE49-F238E27FC236}">
                  <a16:creationId xmlns:a16="http://schemas.microsoft.com/office/drawing/2014/main" id="{A1C12E96-71C0-9CD1-15F6-A60B93E8DDA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53" name="Group 4052">
            <a:extLst>
              <a:ext uri="{FF2B5EF4-FFF2-40B4-BE49-F238E27FC236}">
                <a16:creationId xmlns:a16="http://schemas.microsoft.com/office/drawing/2014/main" id="{2F43FFFE-3F5B-4332-8911-72DE6C400EDB}"/>
              </a:ext>
            </a:extLst>
          </xdr:cNvPr>
          <xdr:cNvGrpSpPr/>
        </xdr:nvGrpSpPr>
        <xdr:grpSpPr>
          <a:xfrm>
            <a:off x="5048250" y="19866292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54" name="Oval 4053">
              <a:extLst>
                <a:ext uri="{FF2B5EF4-FFF2-40B4-BE49-F238E27FC236}">
                  <a16:creationId xmlns:a16="http://schemas.microsoft.com/office/drawing/2014/main" id="{92F092BE-A5D0-87A7-EED1-FBFAA27A4D7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55" name="Straight Connector 4054">
              <a:extLst>
                <a:ext uri="{FF2B5EF4-FFF2-40B4-BE49-F238E27FC236}">
                  <a16:creationId xmlns:a16="http://schemas.microsoft.com/office/drawing/2014/main" id="{63315CD6-854C-759C-EFB0-05D358F1068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56" name="Straight Connector 4055">
              <a:extLst>
                <a:ext uri="{FF2B5EF4-FFF2-40B4-BE49-F238E27FC236}">
                  <a16:creationId xmlns:a16="http://schemas.microsoft.com/office/drawing/2014/main" id="{8F6ECD2D-1AA3-1110-C962-099CA55A374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57" name="Group 4056">
            <a:extLst>
              <a:ext uri="{FF2B5EF4-FFF2-40B4-BE49-F238E27FC236}">
                <a16:creationId xmlns:a16="http://schemas.microsoft.com/office/drawing/2014/main" id="{13CABE40-A705-4722-BF2D-2767C5C03B7B}"/>
              </a:ext>
            </a:extLst>
          </xdr:cNvPr>
          <xdr:cNvGrpSpPr/>
        </xdr:nvGrpSpPr>
        <xdr:grpSpPr>
          <a:xfrm>
            <a:off x="3629025" y="19835812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58" name="Oval 4057">
              <a:extLst>
                <a:ext uri="{FF2B5EF4-FFF2-40B4-BE49-F238E27FC236}">
                  <a16:creationId xmlns:a16="http://schemas.microsoft.com/office/drawing/2014/main" id="{527F9795-5E8E-A780-A968-0B3FB5EAA01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59" name="Straight Connector 4058">
              <a:extLst>
                <a:ext uri="{FF2B5EF4-FFF2-40B4-BE49-F238E27FC236}">
                  <a16:creationId xmlns:a16="http://schemas.microsoft.com/office/drawing/2014/main" id="{BBF8AE39-18C0-513F-C1F9-D7144459F4F4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60" name="Straight Connector 4059">
              <a:extLst>
                <a:ext uri="{FF2B5EF4-FFF2-40B4-BE49-F238E27FC236}">
                  <a16:creationId xmlns:a16="http://schemas.microsoft.com/office/drawing/2014/main" id="{88732493-44FA-7C9D-900E-65C8750AA9FE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61" name="Group 4060">
            <a:extLst>
              <a:ext uri="{FF2B5EF4-FFF2-40B4-BE49-F238E27FC236}">
                <a16:creationId xmlns:a16="http://schemas.microsoft.com/office/drawing/2014/main" id="{8908BBB1-7B56-42D3-AF92-AAF8F5106294}"/>
              </a:ext>
            </a:extLst>
          </xdr:cNvPr>
          <xdr:cNvGrpSpPr/>
        </xdr:nvGrpSpPr>
        <xdr:grpSpPr>
          <a:xfrm>
            <a:off x="3914775" y="19801522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62" name="Oval 4061">
              <a:extLst>
                <a:ext uri="{FF2B5EF4-FFF2-40B4-BE49-F238E27FC236}">
                  <a16:creationId xmlns:a16="http://schemas.microsoft.com/office/drawing/2014/main" id="{57349015-AF96-73F1-5DEF-1A364686BE1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63" name="Straight Connector 4062">
              <a:extLst>
                <a:ext uri="{FF2B5EF4-FFF2-40B4-BE49-F238E27FC236}">
                  <a16:creationId xmlns:a16="http://schemas.microsoft.com/office/drawing/2014/main" id="{4DC43C77-84B3-2957-140D-8AE26D3D7FB7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64" name="Straight Connector 4063">
              <a:extLst>
                <a:ext uri="{FF2B5EF4-FFF2-40B4-BE49-F238E27FC236}">
                  <a16:creationId xmlns:a16="http://schemas.microsoft.com/office/drawing/2014/main" id="{0FFC0981-6434-1200-B718-422920642F08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65" name="Group 4064">
            <a:extLst>
              <a:ext uri="{FF2B5EF4-FFF2-40B4-BE49-F238E27FC236}">
                <a16:creationId xmlns:a16="http://schemas.microsoft.com/office/drawing/2014/main" id="{964C0E83-F932-4F19-B5A4-A699A52B043E}"/>
              </a:ext>
            </a:extLst>
          </xdr:cNvPr>
          <xdr:cNvGrpSpPr/>
        </xdr:nvGrpSpPr>
        <xdr:grpSpPr>
          <a:xfrm>
            <a:off x="4476750" y="198062850"/>
            <a:ext cx="222872" cy="216934"/>
            <a:chOff x="10263188" y="252188663"/>
            <a:chExt cx="214312" cy="214312"/>
          </a:xfrm>
        </xdr:grpSpPr>
        <xdr:sp macro="" textlink="">
          <xdr:nvSpPr>
            <xdr:cNvPr id="4066" name="Oval 4065">
              <a:extLst>
                <a:ext uri="{FF2B5EF4-FFF2-40B4-BE49-F238E27FC236}">
                  <a16:creationId xmlns:a16="http://schemas.microsoft.com/office/drawing/2014/main" id="{ECD83D96-7047-DB72-4B10-268E28ED8BB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67" name="Straight Connector 4066">
              <a:extLst>
                <a:ext uri="{FF2B5EF4-FFF2-40B4-BE49-F238E27FC236}">
                  <a16:creationId xmlns:a16="http://schemas.microsoft.com/office/drawing/2014/main" id="{2707A685-57CF-37DD-9937-7021CB04356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68" name="Straight Connector 4067">
              <a:extLst>
                <a:ext uri="{FF2B5EF4-FFF2-40B4-BE49-F238E27FC236}">
                  <a16:creationId xmlns:a16="http://schemas.microsoft.com/office/drawing/2014/main" id="{3337CFA4-5406-3E0F-217E-99B644949D7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69" name="Group 4068">
            <a:extLst>
              <a:ext uri="{FF2B5EF4-FFF2-40B4-BE49-F238E27FC236}">
                <a16:creationId xmlns:a16="http://schemas.microsoft.com/office/drawing/2014/main" id="{DF1B0609-8944-4C3F-9976-2E87AB7E7A26}"/>
              </a:ext>
            </a:extLst>
          </xdr:cNvPr>
          <xdr:cNvGrpSpPr/>
        </xdr:nvGrpSpPr>
        <xdr:grpSpPr>
          <a:xfrm>
            <a:off x="971550" y="199263000"/>
            <a:ext cx="222872" cy="216934"/>
            <a:chOff x="10263188" y="252188663"/>
            <a:chExt cx="214312" cy="214312"/>
          </a:xfrm>
        </xdr:grpSpPr>
        <xdr:sp macro="" textlink="">
          <xdr:nvSpPr>
            <xdr:cNvPr id="4070" name="Oval 4069">
              <a:extLst>
                <a:ext uri="{FF2B5EF4-FFF2-40B4-BE49-F238E27FC236}">
                  <a16:creationId xmlns:a16="http://schemas.microsoft.com/office/drawing/2014/main" id="{677D7944-88AD-57F0-98E0-6DDE988DC034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71" name="Straight Connector 4070">
              <a:extLst>
                <a:ext uri="{FF2B5EF4-FFF2-40B4-BE49-F238E27FC236}">
                  <a16:creationId xmlns:a16="http://schemas.microsoft.com/office/drawing/2014/main" id="{F62C39F5-437A-C0EE-2721-82B176FBE26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72" name="Straight Connector 4071">
              <a:extLst>
                <a:ext uri="{FF2B5EF4-FFF2-40B4-BE49-F238E27FC236}">
                  <a16:creationId xmlns:a16="http://schemas.microsoft.com/office/drawing/2014/main" id="{4E651233-E554-5C50-5003-25BF7D2619F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73" name="Group 4072">
            <a:extLst>
              <a:ext uri="{FF2B5EF4-FFF2-40B4-BE49-F238E27FC236}">
                <a16:creationId xmlns:a16="http://schemas.microsoft.com/office/drawing/2014/main" id="{54E3DB10-6EA6-431E-8DDD-FA54ED0954CC}"/>
              </a:ext>
            </a:extLst>
          </xdr:cNvPr>
          <xdr:cNvGrpSpPr/>
        </xdr:nvGrpSpPr>
        <xdr:grpSpPr>
          <a:xfrm>
            <a:off x="1028700" y="19757707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74" name="Oval 4073">
              <a:extLst>
                <a:ext uri="{FF2B5EF4-FFF2-40B4-BE49-F238E27FC236}">
                  <a16:creationId xmlns:a16="http://schemas.microsoft.com/office/drawing/2014/main" id="{3566C151-47B8-48D7-39A9-83303324250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75" name="Straight Connector 4074">
              <a:extLst>
                <a:ext uri="{FF2B5EF4-FFF2-40B4-BE49-F238E27FC236}">
                  <a16:creationId xmlns:a16="http://schemas.microsoft.com/office/drawing/2014/main" id="{0271471D-7750-B71E-A4A7-13276F6EFFB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76" name="Straight Connector 4075">
              <a:extLst>
                <a:ext uri="{FF2B5EF4-FFF2-40B4-BE49-F238E27FC236}">
                  <a16:creationId xmlns:a16="http://schemas.microsoft.com/office/drawing/2014/main" id="{E79DFBFA-26B2-85A1-623A-50A460A0FC9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77" name="Group 4076">
            <a:extLst>
              <a:ext uri="{FF2B5EF4-FFF2-40B4-BE49-F238E27FC236}">
                <a16:creationId xmlns:a16="http://schemas.microsoft.com/office/drawing/2014/main" id="{14B09A10-FA0C-4288-B0A0-B94DFD1D127F}"/>
              </a:ext>
            </a:extLst>
          </xdr:cNvPr>
          <xdr:cNvGrpSpPr/>
        </xdr:nvGrpSpPr>
        <xdr:grpSpPr>
          <a:xfrm>
            <a:off x="2705100" y="20180617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78" name="Oval 4077">
              <a:extLst>
                <a:ext uri="{FF2B5EF4-FFF2-40B4-BE49-F238E27FC236}">
                  <a16:creationId xmlns:a16="http://schemas.microsoft.com/office/drawing/2014/main" id="{42B8B1CF-856E-4713-65F5-DB340D54D88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79" name="Straight Connector 4078">
              <a:extLst>
                <a:ext uri="{FF2B5EF4-FFF2-40B4-BE49-F238E27FC236}">
                  <a16:creationId xmlns:a16="http://schemas.microsoft.com/office/drawing/2014/main" id="{C757F1A3-9C26-6093-E220-5FB9DCC70FC3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80" name="Straight Connector 4079">
              <a:extLst>
                <a:ext uri="{FF2B5EF4-FFF2-40B4-BE49-F238E27FC236}">
                  <a16:creationId xmlns:a16="http://schemas.microsoft.com/office/drawing/2014/main" id="{C29FB8A6-0BFA-EB41-7F8D-206CD37D1FAD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1" name="Group 4080">
            <a:extLst>
              <a:ext uri="{FF2B5EF4-FFF2-40B4-BE49-F238E27FC236}">
                <a16:creationId xmlns:a16="http://schemas.microsoft.com/office/drawing/2014/main" id="{8E24616E-05B2-4DAB-BEA0-CAAEFFFFDE47}"/>
              </a:ext>
            </a:extLst>
          </xdr:cNvPr>
          <xdr:cNvGrpSpPr/>
        </xdr:nvGrpSpPr>
        <xdr:grpSpPr>
          <a:xfrm>
            <a:off x="5715000" y="20180617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82" name="Oval 4081">
              <a:extLst>
                <a:ext uri="{FF2B5EF4-FFF2-40B4-BE49-F238E27FC236}">
                  <a16:creationId xmlns:a16="http://schemas.microsoft.com/office/drawing/2014/main" id="{081BA35C-2E50-A108-1EC4-2AC528CEFDC1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83" name="Straight Connector 4082">
              <a:extLst>
                <a:ext uri="{FF2B5EF4-FFF2-40B4-BE49-F238E27FC236}">
                  <a16:creationId xmlns:a16="http://schemas.microsoft.com/office/drawing/2014/main" id="{108362EB-8126-D507-517C-96BF36D52118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84" name="Straight Connector 4083">
              <a:extLst>
                <a:ext uri="{FF2B5EF4-FFF2-40B4-BE49-F238E27FC236}">
                  <a16:creationId xmlns:a16="http://schemas.microsoft.com/office/drawing/2014/main" id="{400C26E4-717E-9727-8A3F-6D2B5BECAC1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5" name="Group 4084">
            <a:extLst>
              <a:ext uri="{FF2B5EF4-FFF2-40B4-BE49-F238E27FC236}">
                <a16:creationId xmlns:a16="http://schemas.microsoft.com/office/drawing/2014/main" id="{DFF4F923-5964-498F-94D0-47CF54FECFC7}"/>
              </a:ext>
            </a:extLst>
          </xdr:cNvPr>
          <xdr:cNvGrpSpPr/>
        </xdr:nvGrpSpPr>
        <xdr:grpSpPr>
          <a:xfrm>
            <a:off x="5695950" y="200367900"/>
            <a:ext cx="222872" cy="216934"/>
            <a:chOff x="10263188" y="252188663"/>
            <a:chExt cx="214312" cy="214312"/>
          </a:xfrm>
        </xdr:grpSpPr>
        <xdr:sp macro="" textlink="">
          <xdr:nvSpPr>
            <xdr:cNvPr id="4086" name="Oval 4085">
              <a:extLst>
                <a:ext uri="{FF2B5EF4-FFF2-40B4-BE49-F238E27FC236}">
                  <a16:creationId xmlns:a16="http://schemas.microsoft.com/office/drawing/2014/main" id="{2EE2EEE5-2CE6-77C2-C4EA-7E6CAACA8647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87" name="Straight Connector 4086">
              <a:extLst>
                <a:ext uri="{FF2B5EF4-FFF2-40B4-BE49-F238E27FC236}">
                  <a16:creationId xmlns:a16="http://schemas.microsoft.com/office/drawing/2014/main" id="{AC211340-5603-9FEE-07CB-9D594710D879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88" name="Straight Connector 4087">
              <a:extLst>
                <a:ext uri="{FF2B5EF4-FFF2-40B4-BE49-F238E27FC236}">
                  <a16:creationId xmlns:a16="http://schemas.microsoft.com/office/drawing/2014/main" id="{14A0D798-F3E6-BF82-9B4D-1FEBBACBB08A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9" name="Group 4088">
            <a:extLst>
              <a:ext uri="{FF2B5EF4-FFF2-40B4-BE49-F238E27FC236}">
                <a16:creationId xmlns:a16="http://schemas.microsoft.com/office/drawing/2014/main" id="{14DAB3DD-3615-40A6-AB2F-AFF017032732}"/>
              </a:ext>
            </a:extLst>
          </xdr:cNvPr>
          <xdr:cNvGrpSpPr/>
        </xdr:nvGrpSpPr>
        <xdr:grpSpPr>
          <a:xfrm>
            <a:off x="2676525" y="201034650"/>
            <a:ext cx="222872" cy="216934"/>
            <a:chOff x="10263188" y="252188663"/>
            <a:chExt cx="214312" cy="214312"/>
          </a:xfrm>
        </xdr:grpSpPr>
        <xdr:sp macro="" textlink="">
          <xdr:nvSpPr>
            <xdr:cNvPr id="4090" name="Oval 4089">
              <a:extLst>
                <a:ext uri="{FF2B5EF4-FFF2-40B4-BE49-F238E27FC236}">
                  <a16:creationId xmlns:a16="http://schemas.microsoft.com/office/drawing/2014/main" id="{B5B6AA4B-D9A6-3448-FA7E-2B4C5BECD87C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91" name="Straight Connector 4090">
              <a:extLst>
                <a:ext uri="{FF2B5EF4-FFF2-40B4-BE49-F238E27FC236}">
                  <a16:creationId xmlns:a16="http://schemas.microsoft.com/office/drawing/2014/main" id="{5F9ECCDE-6EED-F12B-D115-D6803DCFD34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92" name="Straight Connector 4091">
              <a:extLst>
                <a:ext uri="{FF2B5EF4-FFF2-40B4-BE49-F238E27FC236}">
                  <a16:creationId xmlns:a16="http://schemas.microsoft.com/office/drawing/2014/main" id="{BF7A3FAC-03B2-E760-B841-4F3211075B8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93" name="Group 4092">
            <a:extLst>
              <a:ext uri="{FF2B5EF4-FFF2-40B4-BE49-F238E27FC236}">
                <a16:creationId xmlns:a16="http://schemas.microsoft.com/office/drawing/2014/main" id="{76CDB7C6-8906-4F57-9D5D-520F64B625FD}"/>
              </a:ext>
            </a:extLst>
          </xdr:cNvPr>
          <xdr:cNvGrpSpPr/>
        </xdr:nvGrpSpPr>
        <xdr:grpSpPr>
          <a:xfrm>
            <a:off x="1743075" y="200844150"/>
            <a:ext cx="222872" cy="216934"/>
            <a:chOff x="10263188" y="252188663"/>
            <a:chExt cx="214312" cy="214312"/>
          </a:xfrm>
        </xdr:grpSpPr>
        <xdr:sp macro="" textlink="">
          <xdr:nvSpPr>
            <xdr:cNvPr id="4094" name="Oval 4093">
              <a:extLst>
                <a:ext uri="{FF2B5EF4-FFF2-40B4-BE49-F238E27FC236}">
                  <a16:creationId xmlns:a16="http://schemas.microsoft.com/office/drawing/2014/main" id="{C1909655-0D1C-2957-DFED-24012590009F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95" name="Straight Connector 4094">
              <a:extLst>
                <a:ext uri="{FF2B5EF4-FFF2-40B4-BE49-F238E27FC236}">
                  <a16:creationId xmlns:a16="http://schemas.microsoft.com/office/drawing/2014/main" id="{AC068364-2FF9-CC81-6F5D-C14B70BBA521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96" name="Straight Connector 4095">
              <a:extLst>
                <a:ext uri="{FF2B5EF4-FFF2-40B4-BE49-F238E27FC236}">
                  <a16:creationId xmlns:a16="http://schemas.microsoft.com/office/drawing/2014/main" id="{8BA73F8B-F41F-1570-708A-8943A3BAAF33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97" name="Group 4096">
            <a:extLst>
              <a:ext uri="{FF2B5EF4-FFF2-40B4-BE49-F238E27FC236}">
                <a16:creationId xmlns:a16="http://schemas.microsoft.com/office/drawing/2014/main" id="{D5ED32AD-4E8B-49B4-ADF4-F79275E39089}"/>
              </a:ext>
            </a:extLst>
          </xdr:cNvPr>
          <xdr:cNvGrpSpPr/>
        </xdr:nvGrpSpPr>
        <xdr:grpSpPr>
          <a:xfrm>
            <a:off x="7296150" y="200167875"/>
            <a:ext cx="222872" cy="216934"/>
            <a:chOff x="10263188" y="252188663"/>
            <a:chExt cx="214312" cy="214312"/>
          </a:xfrm>
        </xdr:grpSpPr>
        <xdr:sp macro="" textlink="">
          <xdr:nvSpPr>
            <xdr:cNvPr id="4098" name="Oval 4097">
              <a:extLst>
                <a:ext uri="{FF2B5EF4-FFF2-40B4-BE49-F238E27FC236}">
                  <a16:creationId xmlns:a16="http://schemas.microsoft.com/office/drawing/2014/main" id="{B078214B-8F10-1DD6-CB89-34E148BD250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099" name="Straight Connector 4098">
              <a:extLst>
                <a:ext uri="{FF2B5EF4-FFF2-40B4-BE49-F238E27FC236}">
                  <a16:creationId xmlns:a16="http://schemas.microsoft.com/office/drawing/2014/main" id="{31616AB9-C741-B818-BC6A-0664A9CBFE8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00" name="Straight Connector 4099">
              <a:extLst>
                <a:ext uri="{FF2B5EF4-FFF2-40B4-BE49-F238E27FC236}">
                  <a16:creationId xmlns:a16="http://schemas.microsoft.com/office/drawing/2014/main" id="{D2EDF084-219C-B5CF-8022-591A31D38D96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01" name="Group 4100">
            <a:extLst>
              <a:ext uri="{FF2B5EF4-FFF2-40B4-BE49-F238E27FC236}">
                <a16:creationId xmlns:a16="http://schemas.microsoft.com/office/drawing/2014/main" id="{1B1823EF-0873-4423-954D-472B007BA563}"/>
              </a:ext>
            </a:extLst>
          </xdr:cNvPr>
          <xdr:cNvGrpSpPr/>
        </xdr:nvGrpSpPr>
        <xdr:grpSpPr>
          <a:xfrm>
            <a:off x="7267575" y="197234175"/>
            <a:ext cx="222872" cy="216934"/>
            <a:chOff x="10263188" y="252188663"/>
            <a:chExt cx="214312" cy="214312"/>
          </a:xfrm>
        </xdr:grpSpPr>
        <xdr:sp macro="" textlink="">
          <xdr:nvSpPr>
            <xdr:cNvPr id="4102" name="Oval 4101">
              <a:extLst>
                <a:ext uri="{FF2B5EF4-FFF2-40B4-BE49-F238E27FC236}">
                  <a16:creationId xmlns:a16="http://schemas.microsoft.com/office/drawing/2014/main" id="{A8F13D6E-6CFF-F918-298C-6DC41962292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03" name="Straight Connector 4102">
              <a:extLst>
                <a:ext uri="{FF2B5EF4-FFF2-40B4-BE49-F238E27FC236}">
                  <a16:creationId xmlns:a16="http://schemas.microsoft.com/office/drawing/2014/main" id="{225E2545-5BAB-9B49-BC13-8593E85F2C5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04" name="Straight Connector 4103">
              <a:extLst>
                <a:ext uri="{FF2B5EF4-FFF2-40B4-BE49-F238E27FC236}">
                  <a16:creationId xmlns:a16="http://schemas.microsoft.com/office/drawing/2014/main" id="{8F3DA2E0-F052-30CB-8070-CE3BDAC933C9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05" name="Group 4104">
            <a:extLst>
              <a:ext uri="{FF2B5EF4-FFF2-40B4-BE49-F238E27FC236}">
                <a16:creationId xmlns:a16="http://schemas.microsoft.com/office/drawing/2014/main" id="{DA9F870D-B056-4EB4-888B-66AF2EF5041F}"/>
              </a:ext>
            </a:extLst>
          </xdr:cNvPr>
          <xdr:cNvGrpSpPr/>
        </xdr:nvGrpSpPr>
        <xdr:grpSpPr>
          <a:xfrm>
            <a:off x="6648450" y="197119875"/>
            <a:ext cx="222872" cy="216934"/>
            <a:chOff x="10263188" y="252188663"/>
            <a:chExt cx="214312" cy="214312"/>
          </a:xfrm>
        </xdr:grpSpPr>
        <xdr:sp macro="" textlink="">
          <xdr:nvSpPr>
            <xdr:cNvPr id="4106" name="Oval 4105">
              <a:extLst>
                <a:ext uri="{FF2B5EF4-FFF2-40B4-BE49-F238E27FC236}">
                  <a16:creationId xmlns:a16="http://schemas.microsoft.com/office/drawing/2014/main" id="{28871E79-3302-EFF6-B49A-1CA25045D163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07" name="Straight Connector 4106">
              <a:extLst>
                <a:ext uri="{FF2B5EF4-FFF2-40B4-BE49-F238E27FC236}">
                  <a16:creationId xmlns:a16="http://schemas.microsoft.com/office/drawing/2014/main" id="{DD6FAA12-C3D4-4292-BE41-4A9C494364BC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08" name="Straight Connector 4107">
              <a:extLst>
                <a:ext uri="{FF2B5EF4-FFF2-40B4-BE49-F238E27FC236}">
                  <a16:creationId xmlns:a16="http://schemas.microsoft.com/office/drawing/2014/main" id="{0E6046F2-ED05-B26F-248C-A663BB99B71C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09" name="Group 4108">
            <a:extLst>
              <a:ext uri="{FF2B5EF4-FFF2-40B4-BE49-F238E27FC236}">
                <a16:creationId xmlns:a16="http://schemas.microsoft.com/office/drawing/2014/main" id="{DAAD7F6E-B19D-4382-9AB2-EAE01A942AA8}"/>
              </a:ext>
            </a:extLst>
          </xdr:cNvPr>
          <xdr:cNvGrpSpPr/>
        </xdr:nvGrpSpPr>
        <xdr:grpSpPr>
          <a:xfrm>
            <a:off x="1800225" y="197491350"/>
            <a:ext cx="222872" cy="216934"/>
            <a:chOff x="10263188" y="252188663"/>
            <a:chExt cx="214312" cy="214312"/>
          </a:xfrm>
        </xdr:grpSpPr>
        <xdr:sp macro="" textlink="">
          <xdr:nvSpPr>
            <xdr:cNvPr id="4110" name="Oval 4109">
              <a:extLst>
                <a:ext uri="{FF2B5EF4-FFF2-40B4-BE49-F238E27FC236}">
                  <a16:creationId xmlns:a16="http://schemas.microsoft.com/office/drawing/2014/main" id="{3D99ECDE-F9D6-5847-1185-C4EC17A9BDD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11" name="Straight Connector 4110">
              <a:extLst>
                <a:ext uri="{FF2B5EF4-FFF2-40B4-BE49-F238E27FC236}">
                  <a16:creationId xmlns:a16="http://schemas.microsoft.com/office/drawing/2014/main" id="{7788C22F-B45C-CB60-A891-A86AF4958972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12" name="Straight Connector 4111">
              <a:extLst>
                <a:ext uri="{FF2B5EF4-FFF2-40B4-BE49-F238E27FC236}">
                  <a16:creationId xmlns:a16="http://schemas.microsoft.com/office/drawing/2014/main" id="{BACE76E0-6C68-565A-D464-B943A4998100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13" name="Group 4112">
            <a:extLst>
              <a:ext uri="{FF2B5EF4-FFF2-40B4-BE49-F238E27FC236}">
                <a16:creationId xmlns:a16="http://schemas.microsoft.com/office/drawing/2014/main" id="{BE3794E1-3EC9-4809-A146-AA6091FC2EA9}"/>
              </a:ext>
            </a:extLst>
          </xdr:cNvPr>
          <xdr:cNvGrpSpPr/>
        </xdr:nvGrpSpPr>
        <xdr:grpSpPr>
          <a:xfrm>
            <a:off x="1800225" y="196081650"/>
            <a:ext cx="222872" cy="216934"/>
            <a:chOff x="10263188" y="252188663"/>
            <a:chExt cx="214312" cy="214312"/>
          </a:xfrm>
        </xdr:grpSpPr>
        <xdr:sp macro="" textlink="">
          <xdr:nvSpPr>
            <xdr:cNvPr id="4114" name="Oval 4113">
              <a:extLst>
                <a:ext uri="{FF2B5EF4-FFF2-40B4-BE49-F238E27FC236}">
                  <a16:creationId xmlns:a16="http://schemas.microsoft.com/office/drawing/2014/main" id="{493CE6A3-7B8B-3FA7-9DFD-3B3A8F52B9A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15" name="Straight Connector 4114">
              <a:extLst>
                <a:ext uri="{FF2B5EF4-FFF2-40B4-BE49-F238E27FC236}">
                  <a16:creationId xmlns:a16="http://schemas.microsoft.com/office/drawing/2014/main" id="{148C7DFD-8F33-F5F6-18FC-09AA70FF64D5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16" name="Straight Connector 4115">
              <a:extLst>
                <a:ext uri="{FF2B5EF4-FFF2-40B4-BE49-F238E27FC236}">
                  <a16:creationId xmlns:a16="http://schemas.microsoft.com/office/drawing/2014/main" id="{1557DAE6-BB53-C58E-12A1-9B78AFC7E80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17" name="Group 4116">
            <a:extLst>
              <a:ext uri="{FF2B5EF4-FFF2-40B4-BE49-F238E27FC236}">
                <a16:creationId xmlns:a16="http://schemas.microsoft.com/office/drawing/2014/main" id="{8FE83B4B-7112-4C30-8B3D-84D96FB9344B}"/>
              </a:ext>
            </a:extLst>
          </xdr:cNvPr>
          <xdr:cNvGrpSpPr/>
        </xdr:nvGrpSpPr>
        <xdr:grpSpPr>
          <a:xfrm>
            <a:off x="6581775" y="195995925"/>
            <a:ext cx="222872" cy="216934"/>
            <a:chOff x="10263188" y="252188663"/>
            <a:chExt cx="214312" cy="214312"/>
          </a:xfrm>
        </xdr:grpSpPr>
        <xdr:sp macro="" textlink="">
          <xdr:nvSpPr>
            <xdr:cNvPr id="4118" name="Oval 4117">
              <a:extLst>
                <a:ext uri="{FF2B5EF4-FFF2-40B4-BE49-F238E27FC236}">
                  <a16:creationId xmlns:a16="http://schemas.microsoft.com/office/drawing/2014/main" id="{06C00104-E906-3F77-4B88-06BD8E613EA6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19" name="Straight Connector 4118">
              <a:extLst>
                <a:ext uri="{FF2B5EF4-FFF2-40B4-BE49-F238E27FC236}">
                  <a16:creationId xmlns:a16="http://schemas.microsoft.com/office/drawing/2014/main" id="{DBBE75E7-6726-B099-2E6F-E194CB5EC9A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20" name="Straight Connector 4119">
              <a:extLst>
                <a:ext uri="{FF2B5EF4-FFF2-40B4-BE49-F238E27FC236}">
                  <a16:creationId xmlns:a16="http://schemas.microsoft.com/office/drawing/2014/main" id="{82A89436-2D4A-7BF0-1D94-B536072D3804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37" name="Group 4136">
            <a:extLst>
              <a:ext uri="{FF2B5EF4-FFF2-40B4-BE49-F238E27FC236}">
                <a16:creationId xmlns:a16="http://schemas.microsoft.com/office/drawing/2014/main" id="{560A7485-09E0-4411-BD82-00C08CCD2B23}"/>
              </a:ext>
            </a:extLst>
          </xdr:cNvPr>
          <xdr:cNvGrpSpPr/>
        </xdr:nvGrpSpPr>
        <xdr:grpSpPr>
          <a:xfrm>
            <a:off x="2695575" y="198481950"/>
            <a:ext cx="222872" cy="216934"/>
            <a:chOff x="10263188" y="252188663"/>
            <a:chExt cx="214312" cy="214312"/>
          </a:xfrm>
        </xdr:grpSpPr>
        <xdr:sp macro="" textlink="">
          <xdr:nvSpPr>
            <xdr:cNvPr id="4138" name="Oval 4137">
              <a:extLst>
                <a:ext uri="{FF2B5EF4-FFF2-40B4-BE49-F238E27FC236}">
                  <a16:creationId xmlns:a16="http://schemas.microsoft.com/office/drawing/2014/main" id="{601340A6-29E6-7DA5-779D-9DB96FC5D1DA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39" name="Straight Connector 4138">
              <a:extLst>
                <a:ext uri="{FF2B5EF4-FFF2-40B4-BE49-F238E27FC236}">
                  <a16:creationId xmlns:a16="http://schemas.microsoft.com/office/drawing/2014/main" id="{F5E8B69E-05E2-A8C6-3D37-9EA6A74477C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40" name="Straight Connector 4139">
              <a:extLst>
                <a:ext uri="{FF2B5EF4-FFF2-40B4-BE49-F238E27FC236}">
                  <a16:creationId xmlns:a16="http://schemas.microsoft.com/office/drawing/2014/main" id="{3A82013E-181F-E6BB-1C43-04CD5D7FF17B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41" name="Group 4140">
            <a:extLst>
              <a:ext uri="{FF2B5EF4-FFF2-40B4-BE49-F238E27FC236}">
                <a16:creationId xmlns:a16="http://schemas.microsoft.com/office/drawing/2014/main" id="{B542D925-288C-4E9E-857B-AEA2D5B45C5E}"/>
              </a:ext>
            </a:extLst>
          </xdr:cNvPr>
          <xdr:cNvGrpSpPr/>
        </xdr:nvGrpSpPr>
        <xdr:grpSpPr>
          <a:xfrm>
            <a:off x="1895475" y="198434325"/>
            <a:ext cx="222872" cy="216934"/>
            <a:chOff x="10263188" y="252188663"/>
            <a:chExt cx="214312" cy="214312"/>
          </a:xfrm>
        </xdr:grpSpPr>
        <xdr:sp macro="" textlink="">
          <xdr:nvSpPr>
            <xdr:cNvPr id="4142" name="Oval 4141">
              <a:extLst>
                <a:ext uri="{FF2B5EF4-FFF2-40B4-BE49-F238E27FC236}">
                  <a16:creationId xmlns:a16="http://schemas.microsoft.com/office/drawing/2014/main" id="{A3FBF105-BA74-3156-0370-6CE9A3442B42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43" name="Straight Connector 4142">
              <a:extLst>
                <a:ext uri="{FF2B5EF4-FFF2-40B4-BE49-F238E27FC236}">
                  <a16:creationId xmlns:a16="http://schemas.microsoft.com/office/drawing/2014/main" id="{DFB39F8E-F2F5-80AD-5E25-97AB0CEC011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44" name="Straight Connector 4143">
              <a:extLst>
                <a:ext uri="{FF2B5EF4-FFF2-40B4-BE49-F238E27FC236}">
                  <a16:creationId xmlns:a16="http://schemas.microsoft.com/office/drawing/2014/main" id="{47BF646E-144A-A008-8799-D644344DE06F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145" name="Group 4144">
            <a:extLst>
              <a:ext uri="{FF2B5EF4-FFF2-40B4-BE49-F238E27FC236}">
                <a16:creationId xmlns:a16="http://schemas.microsoft.com/office/drawing/2014/main" id="{EF1F9E52-2279-4D6F-A4BC-B29317AD40D0}"/>
              </a:ext>
            </a:extLst>
          </xdr:cNvPr>
          <xdr:cNvGrpSpPr/>
        </xdr:nvGrpSpPr>
        <xdr:grpSpPr>
          <a:xfrm>
            <a:off x="4314825" y="200367900"/>
            <a:ext cx="222872" cy="216934"/>
            <a:chOff x="10263188" y="252188663"/>
            <a:chExt cx="214312" cy="214312"/>
          </a:xfrm>
        </xdr:grpSpPr>
        <xdr:sp macro="" textlink="">
          <xdr:nvSpPr>
            <xdr:cNvPr id="4146" name="Oval 4145">
              <a:extLst>
                <a:ext uri="{FF2B5EF4-FFF2-40B4-BE49-F238E27FC236}">
                  <a16:creationId xmlns:a16="http://schemas.microsoft.com/office/drawing/2014/main" id="{8BF84CDD-C7A2-7594-84E3-C71DF51DC2A5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47" name="Straight Connector 4146">
              <a:extLst>
                <a:ext uri="{FF2B5EF4-FFF2-40B4-BE49-F238E27FC236}">
                  <a16:creationId xmlns:a16="http://schemas.microsoft.com/office/drawing/2014/main" id="{36DAE7BB-7B13-123F-E5E7-9E14BEDFE42F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48" name="Straight Connector 4147">
              <a:extLst>
                <a:ext uri="{FF2B5EF4-FFF2-40B4-BE49-F238E27FC236}">
                  <a16:creationId xmlns:a16="http://schemas.microsoft.com/office/drawing/2014/main" id="{AF6AFF77-3F88-CED3-87C0-49A7BD7DEF85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4161" name="Straight Connector 4160">
            <a:extLst>
              <a:ext uri="{FF2B5EF4-FFF2-40B4-BE49-F238E27FC236}">
                <a16:creationId xmlns:a16="http://schemas.microsoft.com/office/drawing/2014/main" id="{699205F4-7A26-DE11-22DD-20BE52BF2EC4}"/>
              </a:ext>
            </a:extLst>
          </xdr:cNvPr>
          <xdr:cNvCxnSpPr/>
        </xdr:nvCxnSpPr>
        <xdr:spPr>
          <a:xfrm>
            <a:off x="3314700" y="198329550"/>
            <a:ext cx="638168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4" name="Straight Connector 4163">
            <a:extLst>
              <a:ext uri="{FF2B5EF4-FFF2-40B4-BE49-F238E27FC236}">
                <a16:creationId xmlns:a16="http://schemas.microsoft.com/office/drawing/2014/main" id="{15F9C0D9-20ED-F953-61C8-1E53B7EBF9AA}"/>
              </a:ext>
            </a:extLst>
          </xdr:cNvPr>
          <xdr:cNvCxnSpPr/>
        </xdr:nvCxnSpPr>
        <xdr:spPr>
          <a:xfrm>
            <a:off x="3400425" y="198248588"/>
            <a:ext cx="0" cy="1042987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6" name="Straight Connector 4165">
            <a:extLst>
              <a:ext uri="{FF2B5EF4-FFF2-40B4-BE49-F238E27FC236}">
                <a16:creationId xmlns:a16="http://schemas.microsoft.com/office/drawing/2014/main" id="{4A7B0643-1BD7-2245-BCB9-3E31404F7196}"/>
              </a:ext>
            </a:extLst>
          </xdr:cNvPr>
          <xdr:cNvCxnSpPr/>
        </xdr:nvCxnSpPr>
        <xdr:spPr>
          <a:xfrm flipH="1">
            <a:off x="3348037" y="198277162"/>
            <a:ext cx="104775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7" name="Straight Connector 4166">
            <a:extLst>
              <a:ext uri="{FF2B5EF4-FFF2-40B4-BE49-F238E27FC236}">
                <a16:creationId xmlns:a16="http://schemas.microsoft.com/office/drawing/2014/main" id="{11B1E8F5-DDDD-4234-8FDB-7218226A30ED}"/>
              </a:ext>
            </a:extLst>
          </xdr:cNvPr>
          <xdr:cNvCxnSpPr/>
        </xdr:nvCxnSpPr>
        <xdr:spPr>
          <a:xfrm>
            <a:off x="3309936" y="198510527"/>
            <a:ext cx="5238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68" name="Straight Connector 4167">
            <a:extLst>
              <a:ext uri="{FF2B5EF4-FFF2-40B4-BE49-F238E27FC236}">
                <a16:creationId xmlns:a16="http://schemas.microsoft.com/office/drawing/2014/main" id="{26269D99-F676-4548-B51B-8EF51086C993}"/>
              </a:ext>
            </a:extLst>
          </xdr:cNvPr>
          <xdr:cNvCxnSpPr/>
        </xdr:nvCxnSpPr>
        <xdr:spPr>
          <a:xfrm flipH="1">
            <a:off x="3343273" y="198458139"/>
            <a:ext cx="104775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1" name="Straight Connector 4170">
            <a:extLst>
              <a:ext uri="{FF2B5EF4-FFF2-40B4-BE49-F238E27FC236}">
                <a16:creationId xmlns:a16="http://schemas.microsoft.com/office/drawing/2014/main" id="{C9BC677F-4361-45F4-B801-8E018E753D86}"/>
              </a:ext>
            </a:extLst>
          </xdr:cNvPr>
          <xdr:cNvCxnSpPr/>
        </xdr:nvCxnSpPr>
        <xdr:spPr>
          <a:xfrm>
            <a:off x="3314695" y="199201090"/>
            <a:ext cx="523877" cy="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72" name="Straight Connector 4171">
            <a:extLst>
              <a:ext uri="{FF2B5EF4-FFF2-40B4-BE49-F238E27FC236}">
                <a16:creationId xmlns:a16="http://schemas.microsoft.com/office/drawing/2014/main" id="{7D78CE17-437E-4A91-8DEF-978D577E92B6}"/>
              </a:ext>
            </a:extLst>
          </xdr:cNvPr>
          <xdr:cNvCxnSpPr/>
        </xdr:nvCxnSpPr>
        <xdr:spPr>
          <a:xfrm flipH="1">
            <a:off x="3348032" y="199148702"/>
            <a:ext cx="104775" cy="10477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4174" name="Group 4173">
            <a:extLst>
              <a:ext uri="{FF2B5EF4-FFF2-40B4-BE49-F238E27FC236}">
                <a16:creationId xmlns:a16="http://schemas.microsoft.com/office/drawing/2014/main" id="{24E6D6B6-F9B0-43F9-8425-BD30D435A4A3}"/>
              </a:ext>
            </a:extLst>
          </xdr:cNvPr>
          <xdr:cNvGrpSpPr/>
        </xdr:nvGrpSpPr>
        <xdr:grpSpPr>
          <a:xfrm>
            <a:off x="1838325" y="199405875"/>
            <a:ext cx="222872" cy="216934"/>
            <a:chOff x="10263188" y="252188663"/>
            <a:chExt cx="214312" cy="214312"/>
          </a:xfrm>
        </xdr:grpSpPr>
        <xdr:sp macro="" textlink="">
          <xdr:nvSpPr>
            <xdr:cNvPr id="4175" name="Oval 4174">
              <a:extLst>
                <a:ext uri="{FF2B5EF4-FFF2-40B4-BE49-F238E27FC236}">
                  <a16:creationId xmlns:a16="http://schemas.microsoft.com/office/drawing/2014/main" id="{9C061C50-03F7-60E3-3DFA-19FCC99BD069}"/>
                </a:ext>
              </a:extLst>
            </xdr:cNvPr>
            <xdr:cNvSpPr/>
          </xdr:nvSpPr>
          <xdr:spPr>
            <a:xfrm>
              <a:off x="10310812" y="252231524"/>
              <a:ext cx="123826" cy="123826"/>
            </a:xfrm>
            <a:prstGeom prst="ellips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r-TR" sz="1100"/>
            </a:p>
          </xdr:txBody>
        </xdr:sp>
        <xdr:cxnSp macro="">
          <xdr:nvCxnSpPr>
            <xdr:cNvPr id="4176" name="Straight Connector 4175">
              <a:extLst>
                <a:ext uri="{FF2B5EF4-FFF2-40B4-BE49-F238E27FC236}">
                  <a16:creationId xmlns:a16="http://schemas.microsoft.com/office/drawing/2014/main" id="{40FCC650-AFE0-31EF-D68E-CB28E43206AA}"/>
                </a:ext>
              </a:extLst>
            </xdr:cNvPr>
            <xdr:cNvCxnSpPr/>
          </xdr:nvCxnSpPr>
          <xdr:spPr>
            <a:xfrm>
              <a:off x="10263188" y="252293437"/>
              <a:ext cx="214312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77" name="Straight Connector 4176">
              <a:extLst>
                <a:ext uri="{FF2B5EF4-FFF2-40B4-BE49-F238E27FC236}">
                  <a16:creationId xmlns:a16="http://schemas.microsoft.com/office/drawing/2014/main" id="{029B16C9-D7B6-FE0F-8F05-6FB6373D45D2}"/>
                </a:ext>
              </a:extLst>
            </xdr:cNvPr>
            <xdr:cNvCxnSpPr/>
          </xdr:nvCxnSpPr>
          <xdr:spPr>
            <a:xfrm>
              <a:off x="10372726" y="252188663"/>
              <a:ext cx="0" cy="214312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58B9-3B88-4730-86F5-F030A1F5DE7A}">
  <sheetPr codeName="Sheet1"/>
  <dimension ref="B1:BS1364"/>
  <sheetViews>
    <sheetView showGridLines="0" tabSelected="1" topLeftCell="A677" zoomScaleNormal="100" workbookViewId="0">
      <selection activeCell="BH692" sqref="BH692"/>
    </sheetView>
  </sheetViews>
  <sheetFormatPr defaultRowHeight="11.25" x14ac:dyDescent="0.2"/>
  <cols>
    <col min="1" max="809" width="2.83203125" style="1" customWidth="1"/>
    <col min="810" max="16384" width="9.33203125" style="1"/>
  </cols>
  <sheetData>
    <row r="1" spans="2:71" ht="12" thickBot="1" x14ac:dyDescent="0.25"/>
    <row r="2" spans="2:71" ht="38.25" customHeight="1" x14ac:dyDescent="0.2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9"/>
    </row>
    <row r="3" spans="2:71" x14ac:dyDescent="0.2">
      <c r="B3" s="2"/>
      <c r="O3" s="4" t="s">
        <v>1</v>
      </c>
      <c r="BE3" s="3"/>
    </row>
    <row r="4" spans="2:71" x14ac:dyDescent="0.2">
      <c r="B4" s="2"/>
      <c r="U4" s="1" t="s">
        <v>2</v>
      </c>
      <c r="BE4" s="3"/>
      <c r="BH4" s="28" t="s">
        <v>9</v>
      </c>
      <c r="BI4" s="29"/>
      <c r="BJ4" s="29"/>
      <c r="BK4" s="29"/>
      <c r="BL4" s="29"/>
      <c r="BM4" s="29"/>
      <c r="BN4" s="29"/>
      <c r="BO4" s="29"/>
      <c r="BP4" s="29"/>
      <c r="BQ4" s="30"/>
    </row>
    <row r="5" spans="2:71" x14ac:dyDescent="0.2">
      <c r="B5" s="2"/>
      <c r="G5" s="5" t="s">
        <v>3</v>
      </c>
      <c r="K5" s="1" t="s">
        <v>4</v>
      </c>
      <c r="P5" s="20">
        <v>18</v>
      </c>
      <c r="Q5" s="20"/>
      <c r="R5" s="6" t="s">
        <v>5</v>
      </c>
      <c r="V5" s="21" t="s">
        <v>6</v>
      </c>
      <c r="W5" s="21"/>
      <c r="AB5" s="7" t="s">
        <v>7</v>
      </c>
      <c r="BE5" s="3"/>
      <c r="BH5" s="31"/>
      <c r="BI5" s="32"/>
      <c r="BJ5" s="32"/>
      <c r="BK5" s="32"/>
      <c r="BL5" s="32"/>
      <c r="BM5" s="32"/>
      <c r="BN5" s="32"/>
      <c r="BO5" s="32"/>
      <c r="BP5" s="32"/>
      <c r="BQ5" s="33"/>
    </row>
    <row r="6" spans="2:71" x14ac:dyDescent="0.2">
      <c r="B6" s="2"/>
      <c r="BE6" s="3"/>
      <c r="BH6" s="31"/>
      <c r="BI6" s="32"/>
      <c r="BJ6" s="32"/>
      <c r="BK6" s="32"/>
      <c r="BL6" s="32"/>
      <c r="BM6" s="32"/>
      <c r="BN6" s="32"/>
      <c r="BO6" s="32"/>
      <c r="BP6" s="32"/>
      <c r="BQ6" s="33"/>
    </row>
    <row r="7" spans="2:71" x14ac:dyDescent="0.2">
      <c r="B7" s="2"/>
      <c r="S7" s="20">
        <v>14</v>
      </c>
      <c r="T7" s="20"/>
      <c r="U7" s="1" t="s">
        <v>8</v>
      </c>
      <c r="AL7" s="20">
        <v>22</v>
      </c>
      <c r="AM7" s="20"/>
      <c r="AN7" s="1" t="s">
        <v>8</v>
      </c>
      <c r="BE7" s="3"/>
      <c r="BH7" s="31"/>
      <c r="BI7" s="32"/>
      <c r="BJ7" s="32"/>
      <c r="BK7" s="32"/>
      <c r="BL7" s="32"/>
      <c r="BM7" s="32"/>
      <c r="BN7" s="32"/>
      <c r="BO7" s="32"/>
      <c r="BP7" s="32"/>
      <c r="BQ7" s="33"/>
    </row>
    <row r="8" spans="2:71" x14ac:dyDescent="0.2">
      <c r="B8" s="2"/>
      <c r="BE8" s="3"/>
      <c r="BH8" s="34"/>
      <c r="BI8" s="35"/>
      <c r="BJ8" s="35"/>
      <c r="BK8" s="35"/>
      <c r="BL8" s="35"/>
      <c r="BM8" s="35"/>
      <c r="BN8" s="35"/>
      <c r="BO8" s="35"/>
      <c r="BP8" s="35"/>
      <c r="BQ8" s="36"/>
    </row>
    <row r="9" spans="2:71" x14ac:dyDescent="0.2">
      <c r="B9" s="2"/>
      <c r="J9" s="20">
        <v>3</v>
      </c>
      <c r="K9" s="20"/>
      <c r="L9" s="1" t="s">
        <v>8</v>
      </c>
      <c r="O9" s="21">
        <f>+S7/2</f>
        <v>7</v>
      </c>
      <c r="P9" s="21"/>
      <c r="Q9" s="1" t="s">
        <v>8</v>
      </c>
      <c r="W9" s="21">
        <f>+S7/2</f>
        <v>7</v>
      </c>
      <c r="X9" s="21"/>
      <c r="Y9" s="1" t="s">
        <v>8</v>
      </c>
      <c r="AF9" s="21">
        <f>+AL7-AR9</f>
        <v>12</v>
      </c>
      <c r="AG9" s="21"/>
      <c r="AH9" s="1" t="s">
        <v>8</v>
      </c>
      <c r="AR9" s="21">
        <f>+AZ21</f>
        <v>10</v>
      </c>
      <c r="AS9" s="21"/>
      <c r="AT9" s="1" t="s">
        <v>8</v>
      </c>
      <c r="BE9" s="3"/>
      <c r="BH9" s="13"/>
      <c r="BI9" s="13"/>
      <c r="BJ9" s="13"/>
      <c r="BK9" s="13"/>
      <c r="BL9" s="13"/>
      <c r="BM9" s="13"/>
      <c r="BN9" s="13"/>
      <c r="BO9" s="13"/>
      <c r="BP9" s="13"/>
    </row>
    <row r="10" spans="2:71" x14ac:dyDescent="0.2">
      <c r="B10" s="2"/>
      <c r="J10" s="21" t="s">
        <v>6</v>
      </c>
      <c r="K10" s="21"/>
      <c r="AA10" s="21" t="s">
        <v>6</v>
      </c>
      <c r="AB10" s="21"/>
      <c r="BE10" s="3"/>
      <c r="BH10" s="13"/>
      <c r="BI10" s="13"/>
      <c r="BJ10" s="13"/>
      <c r="BK10" s="13"/>
      <c r="BL10" s="13"/>
      <c r="BM10" s="13"/>
      <c r="BN10" s="13"/>
      <c r="BO10" s="13"/>
      <c r="BP10" s="13"/>
    </row>
    <row r="11" spans="2:71" x14ac:dyDescent="0.2">
      <c r="B11" s="2"/>
      <c r="BE11" s="3"/>
      <c r="BH11" s="13"/>
      <c r="BI11" s="13"/>
      <c r="BJ11" s="13"/>
      <c r="BK11" s="13"/>
      <c r="BL11" s="13"/>
      <c r="BM11" s="13"/>
      <c r="BN11" s="13"/>
      <c r="BO11" s="13"/>
      <c r="BR11" s="1" t="s">
        <v>10</v>
      </c>
    </row>
    <row r="12" spans="2:71" x14ac:dyDescent="0.2">
      <c r="B12" s="2"/>
      <c r="AZ12" s="12" t="s">
        <v>8</v>
      </c>
      <c r="BE12" s="3"/>
    </row>
    <row r="13" spans="2:71" x14ac:dyDescent="0.2">
      <c r="B13" s="2"/>
      <c r="AZ13" s="25">
        <v>4</v>
      </c>
      <c r="BE13" s="3"/>
    </row>
    <row r="14" spans="2:71" x14ac:dyDescent="0.2">
      <c r="B14" s="2"/>
      <c r="F14" s="12" t="s">
        <v>8</v>
      </c>
      <c r="AB14" s="21" t="s">
        <v>6</v>
      </c>
      <c r="AC14" s="21"/>
      <c r="AX14" s="21" t="s">
        <v>6</v>
      </c>
      <c r="AY14" s="21"/>
      <c r="AZ14" s="25"/>
      <c r="BE14" s="3"/>
      <c r="BS14" s="7"/>
    </row>
    <row r="15" spans="2:71" x14ac:dyDescent="0.2">
      <c r="B15" s="2"/>
      <c r="D15" s="12" t="s">
        <v>8</v>
      </c>
      <c r="F15" s="24">
        <f>+O9</f>
        <v>7</v>
      </c>
      <c r="AZ15" s="25"/>
      <c r="BE15" s="3"/>
    </row>
    <row r="16" spans="2:71" x14ac:dyDescent="0.2">
      <c r="B16" s="2"/>
      <c r="D16" s="25">
        <v>10</v>
      </c>
      <c r="F16" s="24"/>
      <c r="BE16" s="3"/>
    </row>
    <row r="17" spans="2:57" x14ac:dyDescent="0.2">
      <c r="B17" s="2"/>
      <c r="D17" s="25"/>
      <c r="F17" s="24"/>
      <c r="BE17" s="3"/>
    </row>
    <row r="18" spans="2:57" x14ac:dyDescent="0.2">
      <c r="B18" s="2"/>
      <c r="D18" s="25"/>
      <c r="BE18" s="3"/>
    </row>
    <row r="19" spans="2:57" x14ac:dyDescent="0.2">
      <c r="B19" s="2"/>
      <c r="BE19" s="3"/>
    </row>
    <row r="20" spans="2:57" x14ac:dyDescent="0.2">
      <c r="B20" s="2"/>
      <c r="F20" s="12" t="s">
        <v>8</v>
      </c>
      <c r="T20" s="22">
        <f>O9*TAN(P5*PI()/180)</f>
        <v>2.2744378736303439</v>
      </c>
      <c r="U20" s="22"/>
      <c r="V20" s="22"/>
      <c r="AZ20" s="12" t="s">
        <v>8</v>
      </c>
      <c r="BE20" s="3"/>
    </row>
    <row r="21" spans="2:57" x14ac:dyDescent="0.2">
      <c r="B21" s="2"/>
      <c r="F21" s="24">
        <f>+D16-F15</f>
        <v>3</v>
      </c>
      <c r="H21" s="21" t="s">
        <v>6</v>
      </c>
      <c r="I21" s="21"/>
      <c r="K21" s="21" t="s">
        <v>6</v>
      </c>
      <c r="L21" s="21"/>
      <c r="AZ21" s="24">
        <f>+BB28/2</f>
        <v>10</v>
      </c>
      <c r="BE21" s="3"/>
    </row>
    <row r="22" spans="2:57" x14ac:dyDescent="0.2">
      <c r="B22" s="2"/>
      <c r="F22" s="24"/>
      <c r="AZ22" s="24"/>
      <c r="BE22" s="3"/>
    </row>
    <row r="23" spans="2:57" x14ac:dyDescent="0.2">
      <c r="B23" s="2"/>
      <c r="F23" s="24"/>
      <c r="AZ23" s="24"/>
      <c r="BE23" s="3"/>
    </row>
    <row r="24" spans="2:57" x14ac:dyDescent="0.2">
      <c r="B24" s="2"/>
      <c r="BE24" s="3"/>
    </row>
    <row r="25" spans="2:57" x14ac:dyDescent="0.2">
      <c r="B25" s="2"/>
      <c r="R25" s="22">
        <f>+T20</f>
        <v>2.2744378736303439</v>
      </c>
      <c r="S25" s="22"/>
      <c r="T25" s="22"/>
      <c r="BE25" s="3"/>
    </row>
    <row r="26" spans="2:57" x14ac:dyDescent="0.2">
      <c r="B26" s="2"/>
      <c r="F26" s="12" t="s">
        <v>8</v>
      </c>
      <c r="X26" s="21">
        <f>+AZ21+AZ13-F15-AZ13</f>
        <v>3</v>
      </c>
      <c r="Y26" s="21"/>
      <c r="Z26" s="1" t="s">
        <v>8</v>
      </c>
      <c r="BE26" s="3"/>
    </row>
    <row r="27" spans="2:57" x14ac:dyDescent="0.2">
      <c r="B27" s="2"/>
      <c r="F27" s="24">
        <f>+D31/2</f>
        <v>7</v>
      </c>
      <c r="BB27" s="12" t="s">
        <v>8</v>
      </c>
      <c r="BE27" s="3"/>
    </row>
    <row r="28" spans="2:57" x14ac:dyDescent="0.2">
      <c r="B28" s="2"/>
      <c r="F28" s="24"/>
      <c r="U28" s="22">
        <f>+AN28</f>
        <v>3.2491969623290631</v>
      </c>
      <c r="V28" s="22"/>
      <c r="W28" s="22"/>
      <c r="AN28" s="22">
        <f>AZ21*TAN(P5*PI()/180)</f>
        <v>3.2491969623290631</v>
      </c>
      <c r="AO28" s="22"/>
      <c r="AP28" s="22"/>
      <c r="BB28" s="25">
        <v>20</v>
      </c>
      <c r="BE28" s="3"/>
    </row>
    <row r="29" spans="2:57" x14ac:dyDescent="0.2">
      <c r="B29" s="2"/>
      <c r="F29" s="24"/>
      <c r="AF29" s="21">
        <f>+AZ33+AZ42-AI48-AZ42</f>
        <v>1.5</v>
      </c>
      <c r="AG29" s="21"/>
      <c r="AH29" s="1" t="s">
        <v>8</v>
      </c>
      <c r="BB29" s="25"/>
      <c r="BE29" s="3"/>
    </row>
    <row r="30" spans="2:57" x14ac:dyDescent="0.2">
      <c r="B30" s="2"/>
      <c r="D30" s="12" t="s">
        <v>8</v>
      </c>
      <c r="X30" s="21">
        <f>+AZ42+AZ33-AZ42-F35</f>
        <v>3</v>
      </c>
      <c r="Y30" s="21"/>
      <c r="Z30" s="1" t="s">
        <v>8</v>
      </c>
      <c r="AC30" s="22">
        <f>+AE36</f>
        <v>2.7618174179797035</v>
      </c>
      <c r="AD30" s="22"/>
      <c r="AE30" s="22"/>
      <c r="BB30" s="25"/>
      <c r="BE30" s="3"/>
    </row>
    <row r="31" spans="2:57" x14ac:dyDescent="0.2">
      <c r="B31" s="2"/>
      <c r="D31" s="25">
        <v>14</v>
      </c>
      <c r="BE31" s="3"/>
    </row>
    <row r="32" spans="2:57" x14ac:dyDescent="0.2">
      <c r="B32" s="2"/>
      <c r="D32" s="25"/>
      <c r="N32" s="22">
        <f>F27*TAN(P5*PI()/180)</f>
        <v>2.2744378736303439</v>
      </c>
      <c r="O32" s="22"/>
      <c r="P32" s="22"/>
      <c r="R32" s="22">
        <f>+N32</f>
        <v>2.2744378736303439</v>
      </c>
      <c r="S32" s="22"/>
      <c r="T32" s="22"/>
      <c r="AZ32" s="12" t="s">
        <v>8</v>
      </c>
      <c r="BE32" s="3"/>
    </row>
    <row r="33" spans="2:57" x14ac:dyDescent="0.2">
      <c r="B33" s="2"/>
      <c r="D33" s="25"/>
      <c r="AZ33" s="24">
        <f>+BB28/2</f>
        <v>10</v>
      </c>
      <c r="BE33" s="3"/>
    </row>
    <row r="34" spans="2:57" x14ac:dyDescent="0.2">
      <c r="B34" s="2"/>
      <c r="F34" s="12" t="s">
        <v>8</v>
      </c>
      <c r="AZ34" s="24"/>
      <c r="BE34" s="3"/>
    </row>
    <row r="35" spans="2:57" x14ac:dyDescent="0.2">
      <c r="B35" s="2"/>
      <c r="F35" s="24">
        <f>+D31/2</f>
        <v>7</v>
      </c>
      <c r="AZ35" s="24"/>
      <c r="BE35" s="3"/>
    </row>
    <row r="36" spans="2:57" x14ac:dyDescent="0.2">
      <c r="B36" s="2"/>
      <c r="F36" s="24"/>
      <c r="AE36" s="22">
        <f>AI48*TAN(P5*PI()/180)</f>
        <v>2.7618174179797035</v>
      </c>
      <c r="AF36" s="22"/>
      <c r="AG36" s="22"/>
      <c r="BE36" s="3"/>
    </row>
    <row r="37" spans="2:57" x14ac:dyDescent="0.2">
      <c r="B37" s="2"/>
      <c r="F37" s="24"/>
      <c r="BE37" s="3"/>
    </row>
    <row r="38" spans="2:57" x14ac:dyDescent="0.2">
      <c r="B38" s="2"/>
      <c r="BE38" s="3"/>
    </row>
    <row r="39" spans="2:57" x14ac:dyDescent="0.2">
      <c r="B39" s="2"/>
      <c r="BE39" s="3"/>
    </row>
    <row r="40" spans="2:57" x14ac:dyDescent="0.2">
      <c r="B40" s="2"/>
      <c r="H40" s="21" t="s">
        <v>6</v>
      </c>
      <c r="I40" s="21"/>
      <c r="T40" s="21" t="s">
        <v>6</v>
      </c>
      <c r="U40" s="21"/>
      <c r="AN40" s="21" t="s">
        <v>6</v>
      </c>
      <c r="AO40" s="21"/>
      <c r="AX40" s="21" t="s">
        <v>6</v>
      </c>
      <c r="AY40" s="21"/>
      <c r="BE40" s="3"/>
    </row>
    <row r="41" spans="2:57" x14ac:dyDescent="0.2">
      <c r="B41" s="2"/>
      <c r="F41" s="12" t="s">
        <v>8</v>
      </c>
      <c r="AZ41" s="12" t="s">
        <v>8</v>
      </c>
      <c r="BE41" s="3"/>
    </row>
    <row r="42" spans="2:57" x14ac:dyDescent="0.2">
      <c r="B42" s="2"/>
      <c r="F42" s="25">
        <v>5</v>
      </c>
      <c r="AZ42" s="24">
        <f>+F42</f>
        <v>5</v>
      </c>
      <c r="BE42" s="3"/>
    </row>
    <row r="43" spans="2:57" ht="11.25" customHeight="1" x14ac:dyDescent="0.2">
      <c r="B43" s="2"/>
      <c r="F43" s="25"/>
      <c r="AZ43" s="24"/>
      <c r="BE43" s="3"/>
    </row>
    <row r="44" spans="2:57" x14ac:dyDescent="0.2">
      <c r="B44" s="2"/>
      <c r="F44" s="25"/>
      <c r="AZ44" s="24"/>
      <c r="BE44" s="3"/>
    </row>
    <row r="45" spans="2:57" x14ac:dyDescent="0.2">
      <c r="B45" s="2"/>
      <c r="BE45" s="3"/>
    </row>
    <row r="46" spans="2:57" x14ac:dyDescent="0.2">
      <c r="B46" s="2"/>
      <c r="T46" s="21" t="s">
        <v>6</v>
      </c>
      <c r="U46" s="21"/>
      <c r="AN46" s="21" t="s">
        <v>6</v>
      </c>
      <c r="AO46" s="21"/>
      <c r="BE46" s="3"/>
    </row>
    <row r="47" spans="2:57" x14ac:dyDescent="0.2">
      <c r="B47" s="2"/>
      <c r="BE47" s="3"/>
    </row>
    <row r="48" spans="2:57" x14ac:dyDescent="0.2">
      <c r="B48" s="2"/>
      <c r="L48" s="21">
        <f>+F35</f>
        <v>7</v>
      </c>
      <c r="M48" s="21"/>
      <c r="N48" s="1" t="s">
        <v>8</v>
      </c>
      <c r="Q48" s="21">
        <f>+J9</f>
        <v>3</v>
      </c>
      <c r="R48" s="21"/>
      <c r="S48" s="1" t="s">
        <v>8</v>
      </c>
      <c r="T48" s="21">
        <f>+O50-Q48-L48</f>
        <v>2</v>
      </c>
      <c r="U48" s="21"/>
      <c r="V48" s="1" t="s">
        <v>8</v>
      </c>
      <c r="Y48" s="21">
        <f>+AD50/2</f>
        <v>8.5</v>
      </c>
      <c r="Z48" s="21"/>
      <c r="AA48" s="1" t="s">
        <v>8</v>
      </c>
      <c r="AI48" s="21">
        <f>+AD50/2</f>
        <v>8.5</v>
      </c>
      <c r="AJ48" s="21"/>
      <c r="AK48" s="1" t="s">
        <v>8</v>
      </c>
      <c r="AR48" s="21">
        <f>+J9+S7+AL7-O50-AD50</f>
        <v>10</v>
      </c>
      <c r="AS48" s="21"/>
      <c r="AT48" s="1" t="s">
        <v>8</v>
      </c>
      <c r="BE48" s="3"/>
    </row>
    <row r="49" spans="2:57" x14ac:dyDescent="0.2">
      <c r="B49" s="2"/>
      <c r="BE49" s="3"/>
    </row>
    <row r="50" spans="2:57" x14ac:dyDescent="0.2">
      <c r="B50" s="2"/>
      <c r="O50" s="20">
        <v>12</v>
      </c>
      <c r="P50" s="20"/>
      <c r="Q50" s="1" t="s">
        <v>8</v>
      </c>
      <c r="AD50" s="20">
        <v>17</v>
      </c>
      <c r="AE50" s="20"/>
      <c r="AF50" s="1" t="s">
        <v>8</v>
      </c>
      <c r="BE50" s="3"/>
    </row>
    <row r="51" spans="2:57" x14ac:dyDescent="0.2">
      <c r="B51" s="2"/>
      <c r="BE51" s="3"/>
    </row>
    <row r="52" spans="2:57" ht="12" thickBot="1" x14ac:dyDescent="0.25"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10"/>
    </row>
    <row r="53" spans="2:57" ht="12" thickBot="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</row>
    <row r="54" spans="2:57" ht="38.25" customHeight="1" x14ac:dyDescent="0.2">
      <c r="B54" s="17" t="s">
        <v>0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9"/>
    </row>
    <row r="55" spans="2:57" x14ac:dyDescent="0.2">
      <c r="B55" s="2"/>
      <c r="O55" s="4" t="s">
        <v>1</v>
      </c>
      <c r="BE55" s="3"/>
    </row>
    <row r="56" spans="2:57" x14ac:dyDescent="0.2">
      <c r="B56" s="2"/>
      <c r="U56" s="1" t="s">
        <v>2</v>
      </c>
      <c r="BE56" s="3"/>
    </row>
    <row r="57" spans="2:57" x14ac:dyDescent="0.2">
      <c r="B57" s="2"/>
      <c r="G57" s="5" t="s">
        <v>3</v>
      </c>
      <c r="K57" s="1" t="s">
        <v>4</v>
      </c>
      <c r="P57" s="20">
        <v>18</v>
      </c>
      <c r="Q57" s="20"/>
      <c r="R57" s="6" t="s">
        <v>5</v>
      </c>
      <c r="V57" s="21" t="s">
        <v>6</v>
      </c>
      <c r="W57" s="21"/>
      <c r="AB57" s="7" t="s">
        <v>7</v>
      </c>
      <c r="BE57" s="3"/>
    </row>
    <row r="58" spans="2:57" x14ac:dyDescent="0.2">
      <c r="B58" s="2"/>
      <c r="BE58" s="3"/>
    </row>
    <row r="59" spans="2:57" x14ac:dyDescent="0.2">
      <c r="B59" s="2"/>
      <c r="L59" s="20">
        <v>7</v>
      </c>
      <c r="M59" s="20"/>
      <c r="N59" s="1" t="s">
        <v>8</v>
      </c>
      <c r="AD59" s="20">
        <v>20</v>
      </c>
      <c r="AE59" s="20"/>
      <c r="AF59" s="1" t="s">
        <v>8</v>
      </c>
      <c r="BE59" s="3"/>
    </row>
    <row r="60" spans="2:57" x14ac:dyDescent="0.2">
      <c r="B60" s="2"/>
      <c r="BE60" s="3"/>
    </row>
    <row r="61" spans="2:57" x14ac:dyDescent="0.2">
      <c r="B61" s="2"/>
      <c r="I61" s="21">
        <f>+E78</f>
        <v>3</v>
      </c>
      <c r="J61" s="21"/>
      <c r="K61" s="1" t="s">
        <v>8</v>
      </c>
      <c r="N61" s="21">
        <f>+L59-I61</f>
        <v>4</v>
      </c>
      <c r="O61" s="21"/>
      <c r="P61" s="1" t="s">
        <v>8</v>
      </c>
      <c r="W61" s="21">
        <f>+AD59/2</f>
        <v>10</v>
      </c>
      <c r="X61" s="21"/>
      <c r="Y61" s="1" t="s">
        <v>8</v>
      </c>
      <c r="AK61" s="21">
        <f>+AD59/2</f>
        <v>10</v>
      </c>
      <c r="AL61" s="21"/>
      <c r="AM61" s="1" t="s">
        <v>8</v>
      </c>
      <c r="AU61" s="20">
        <v>4.75</v>
      </c>
      <c r="AV61" s="20"/>
      <c r="AW61" s="1" t="s">
        <v>8</v>
      </c>
      <c r="BE61" s="3"/>
    </row>
    <row r="62" spans="2:57" x14ac:dyDescent="0.2">
      <c r="B62" s="2"/>
      <c r="BE62" s="3"/>
    </row>
    <row r="63" spans="2:57" x14ac:dyDescent="0.2">
      <c r="B63" s="2"/>
      <c r="AT63" s="21" t="s">
        <v>6</v>
      </c>
      <c r="AU63" s="21"/>
      <c r="BE63" s="3"/>
    </row>
    <row r="64" spans="2:57" x14ac:dyDescent="0.2">
      <c r="B64" s="2"/>
      <c r="O64" s="21" t="s">
        <v>6</v>
      </c>
      <c r="P64" s="21"/>
      <c r="BE64" s="3"/>
    </row>
    <row r="65" spans="2:57" x14ac:dyDescent="0.2">
      <c r="B65" s="2"/>
      <c r="BE65" s="3"/>
    </row>
    <row r="66" spans="2:57" x14ac:dyDescent="0.2">
      <c r="B66" s="2"/>
      <c r="BE66" s="3"/>
    </row>
    <row r="67" spans="2:57" x14ac:dyDescent="0.2">
      <c r="B67" s="2"/>
      <c r="E67" s="12" t="s">
        <v>8</v>
      </c>
      <c r="BE67" s="3"/>
    </row>
    <row r="68" spans="2:57" x14ac:dyDescent="0.2">
      <c r="B68" s="2"/>
      <c r="E68" s="25">
        <v>8</v>
      </c>
      <c r="BE68" s="3"/>
    </row>
    <row r="69" spans="2:57" x14ac:dyDescent="0.2">
      <c r="B69" s="2"/>
      <c r="E69" s="25"/>
      <c r="AZ69" s="12" t="s">
        <v>8</v>
      </c>
      <c r="BE69" s="3"/>
    </row>
    <row r="70" spans="2:57" x14ac:dyDescent="0.2">
      <c r="B70" s="2"/>
      <c r="E70" s="25"/>
      <c r="AZ70" s="24">
        <f>+AK61</f>
        <v>10</v>
      </c>
      <c r="BE70" s="3"/>
    </row>
    <row r="71" spans="2:57" x14ac:dyDescent="0.2">
      <c r="B71" s="2"/>
      <c r="AZ71" s="24"/>
      <c r="BE71" s="3"/>
    </row>
    <row r="72" spans="2:57" x14ac:dyDescent="0.2">
      <c r="B72" s="2"/>
      <c r="AZ72" s="24"/>
      <c r="BE72" s="3"/>
    </row>
    <row r="73" spans="2:57" x14ac:dyDescent="0.2">
      <c r="B73" s="2"/>
      <c r="BE73" s="3"/>
    </row>
    <row r="74" spans="2:57" x14ac:dyDescent="0.2">
      <c r="B74" s="2"/>
      <c r="G74" s="21" t="s">
        <v>6</v>
      </c>
      <c r="H74" s="21"/>
      <c r="O74" s="21" t="s">
        <v>6</v>
      </c>
      <c r="P74" s="21"/>
      <c r="BE74" s="3"/>
    </row>
    <row r="75" spans="2:57" x14ac:dyDescent="0.2">
      <c r="B75" s="2"/>
      <c r="BE75" s="3"/>
    </row>
    <row r="76" spans="2:57" x14ac:dyDescent="0.2">
      <c r="B76" s="2"/>
      <c r="BE76" s="3"/>
    </row>
    <row r="77" spans="2:57" x14ac:dyDescent="0.2">
      <c r="B77" s="2"/>
      <c r="E77" s="12" t="s">
        <v>8</v>
      </c>
      <c r="BB77" s="12" t="s">
        <v>8</v>
      </c>
      <c r="BE77" s="3"/>
    </row>
    <row r="78" spans="2:57" x14ac:dyDescent="0.2">
      <c r="B78" s="2"/>
      <c r="E78" s="24">
        <f>+C80/2</f>
        <v>3</v>
      </c>
      <c r="BB78" s="25">
        <v>18</v>
      </c>
      <c r="BE78" s="3"/>
    </row>
    <row r="79" spans="2:57" x14ac:dyDescent="0.2">
      <c r="B79" s="2"/>
      <c r="C79" s="12" t="s">
        <v>8</v>
      </c>
      <c r="E79" s="24"/>
      <c r="AB79" s="22">
        <f>W61*TAN(P57*PI()/180)</f>
        <v>3.2491969623290631</v>
      </c>
      <c r="AC79" s="22"/>
      <c r="AD79" s="22"/>
      <c r="BB79" s="25"/>
      <c r="BE79" s="3"/>
    </row>
    <row r="80" spans="2:57" x14ac:dyDescent="0.2">
      <c r="B80" s="2"/>
      <c r="C80" s="25">
        <v>6</v>
      </c>
      <c r="E80" s="24"/>
      <c r="BB80" s="25"/>
      <c r="BE80" s="3"/>
    </row>
    <row r="81" spans="2:57" x14ac:dyDescent="0.2">
      <c r="B81" s="2"/>
      <c r="C81" s="25"/>
      <c r="E81" s="12" t="s">
        <v>8</v>
      </c>
      <c r="K81" s="22">
        <f>E78*TAN(P57*PI()/180)</f>
        <v>0.97475908869871886</v>
      </c>
      <c r="L81" s="22"/>
      <c r="M81" s="22"/>
      <c r="BE81" s="3"/>
    </row>
    <row r="82" spans="2:57" x14ac:dyDescent="0.2">
      <c r="B82" s="2"/>
      <c r="C82" s="25"/>
      <c r="E82" s="24">
        <f>+C80/2</f>
        <v>3</v>
      </c>
      <c r="BE82" s="3"/>
    </row>
    <row r="83" spans="2:57" x14ac:dyDescent="0.2">
      <c r="B83" s="2"/>
      <c r="E83" s="24"/>
      <c r="AZ83" s="12" t="s">
        <v>8</v>
      </c>
      <c r="BE83" s="3"/>
    </row>
    <row r="84" spans="2:57" x14ac:dyDescent="0.2">
      <c r="B84" s="2"/>
      <c r="E84" s="24"/>
      <c r="AZ84" s="24">
        <f>+BB78-AZ70</f>
        <v>8</v>
      </c>
      <c r="BE84" s="3"/>
    </row>
    <row r="85" spans="2:57" x14ac:dyDescent="0.2">
      <c r="B85" s="2"/>
      <c r="E85" s="12" t="s">
        <v>8</v>
      </c>
      <c r="AZ85" s="24"/>
      <c r="BE85" s="3"/>
    </row>
    <row r="86" spans="2:57" x14ac:dyDescent="0.2">
      <c r="B86" s="2"/>
      <c r="E86" s="24">
        <f>+C94-E96</f>
        <v>3</v>
      </c>
      <c r="AZ86" s="24"/>
      <c r="BE86" s="3"/>
    </row>
    <row r="87" spans="2:57" x14ac:dyDescent="0.2">
      <c r="B87" s="2"/>
      <c r="E87" s="24"/>
      <c r="F87" s="21" t="s">
        <v>6</v>
      </c>
      <c r="G87" s="21"/>
      <c r="J87" s="21" t="s">
        <v>6</v>
      </c>
      <c r="K87" s="21"/>
      <c r="BE87" s="3"/>
    </row>
    <row r="88" spans="2:57" x14ac:dyDescent="0.2">
      <c r="B88" s="2"/>
      <c r="E88" s="24"/>
      <c r="AB88" s="22">
        <f>+AB79</f>
        <v>3.2491969623290631</v>
      </c>
      <c r="AC88" s="22"/>
      <c r="AD88" s="22"/>
      <c r="BE88" s="3"/>
    </row>
    <row r="89" spans="2:57" x14ac:dyDescent="0.2">
      <c r="B89" s="2"/>
      <c r="AH89" s="21">
        <f>(E68-AH106)/2</f>
        <v>1</v>
      </c>
      <c r="AI89" s="21"/>
      <c r="AJ89" s="1" t="s">
        <v>8</v>
      </c>
      <c r="AS89" s="21" t="s">
        <v>6</v>
      </c>
      <c r="AT89" s="21"/>
      <c r="AY89" s="21" t="s">
        <v>6</v>
      </c>
      <c r="AZ89" s="21"/>
      <c r="BE89" s="3"/>
    </row>
    <row r="90" spans="2:57" x14ac:dyDescent="0.2">
      <c r="B90" s="2"/>
      <c r="BE90" s="3"/>
    </row>
    <row r="91" spans="2:57" x14ac:dyDescent="0.2">
      <c r="B91" s="2"/>
      <c r="W91" s="22">
        <f>Q106*TAN(P57*PI()/180)</f>
        <v>2.9242772660961567</v>
      </c>
      <c r="X91" s="22"/>
      <c r="Y91" s="22"/>
      <c r="AB91" s="22">
        <f>+W91</f>
        <v>2.9242772660961567</v>
      </c>
      <c r="AC91" s="22"/>
      <c r="AD91" s="22"/>
      <c r="BE91" s="3"/>
    </row>
    <row r="92" spans="2:57" x14ac:dyDescent="0.2">
      <c r="B92" s="2"/>
      <c r="AZ92" s="12" t="s">
        <v>8</v>
      </c>
      <c r="BE92" s="3"/>
    </row>
    <row r="93" spans="2:57" x14ac:dyDescent="0.2">
      <c r="B93" s="2"/>
      <c r="C93" s="12" t="s">
        <v>8</v>
      </c>
      <c r="AZ93" s="24">
        <f>+BB96/2</f>
        <v>4</v>
      </c>
      <c r="BE93" s="3"/>
    </row>
    <row r="94" spans="2:57" x14ac:dyDescent="0.2">
      <c r="B94" s="2"/>
      <c r="C94" s="24">
        <f>+BB96+BB78-E68-C80</f>
        <v>12</v>
      </c>
      <c r="AZ94" s="24"/>
      <c r="BE94" s="3"/>
    </row>
    <row r="95" spans="2:57" x14ac:dyDescent="0.2">
      <c r="B95" s="2"/>
      <c r="C95" s="24"/>
      <c r="E95" s="12" t="s">
        <v>8</v>
      </c>
      <c r="AZ95" s="24"/>
      <c r="BB95" s="12" t="s">
        <v>8</v>
      </c>
      <c r="BE95" s="3"/>
    </row>
    <row r="96" spans="2:57" x14ac:dyDescent="0.2">
      <c r="B96" s="2"/>
      <c r="C96" s="24"/>
      <c r="E96" s="24">
        <f>+Q106</f>
        <v>9</v>
      </c>
      <c r="BB96" s="25">
        <v>8</v>
      </c>
      <c r="BE96" s="3"/>
    </row>
    <row r="97" spans="2:57" x14ac:dyDescent="0.2">
      <c r="B97" s="2"/>
      <c r="E97" s="24"/>
      <c r="AT97" s="22">
        <f>AZ93*TAN(P57*PI()/180)</f>
        <v>1.2996787849316251</v>
      </c>
      <c r="AU97" s="22"/>
      <c r="AV97" s="22"/>
      <c r="BB97" s="25"/>
      <c r="BE97" s="3"/>
    </row>
    <row r="98" spans="2:57" x14ac:dyDescent="0.2">
      <c r="B98" s="2"/>
      <c r="E98" s="24"/>
      <c r="AK98" s="22">
        <f>+AT97</f>
        <v>1.2996787849316251</v>
      </c>
      <c r="AL98" s="22"/>
      <c r="AM98" s="22"/>
      <c r="BB98" s="25"/>
      <c r="BE98" s="3"/>
    </row>
    <row r="99" spans="2:57" x14ac:dyDescent="0.2">
      <c r="B99" s="2"/>
      <c r="AZ99" s="12" t="s">
        <v>8</v>
      </c>
      <c r="BE99" s="3"/>
    </row>
    <row r="100" spans="2:57" x14ac:dyDescent="0.2">
      <c r="B100" s="2"/>
      <c r="AZ100" s="24">
        <f>+BB96/2</f>
        <v>4</v>
      </c>
      <c r="BE100" s="3"/>
    </row>
    <row r="101" spans="2:57" x14ac:dyDescent="0.2">
      <c r="B101" s="2"/>
      <c r="AZ101" s="24"/>
      <c r="BE101" s="3"/>
    </row>
    <row r="102" spans="2:57" x14ac:dyDescent="0.2">
      <c r="B102" s="2"/>
      <c r="AZ102" s="24"/>
      <c r="BE102" s="3"/>
    </row>
    <row r="103" spans="2:57" x14ac:dyDescent="0.2">
      <c r="B103" s="2"/>
      <c r="BE103" s="3"/>
    </row>
    <row r="104" spans="2:57" x14ac:dyDescent="0.2">
      <c r="B104" s="2"/>
      <c r="BE104" s="3"/>
    </row>
    <row r="105" spans="2:57" x14ac:dyDescent="0.2">
      <c r="B105" s="2"/>
      <c r="J105" s="21" t="s">
        <v>6</v>
      </c>
      <c r="K105" s="21"/>
      <c r="AY105" s="21" t="s">
        <v>6</v>
      </c>
      <c r="AZ105" s="21"/>
      <c r="BE105" s="3"/>
    </row>
    <row r="106" spans="2:57" x14ac:dyDescent="0.2">
      <c r="B106" s="2"/>
      <c r="I106" s="20">
        <v>3.5</v>
      </c>
      <c r="J106" s="20"/>
      <c r="K106" s="1" t="s">
        <v>8</v>
      </c>
      <c r="Q106" s="21">
        <f>+AD108-Z106-AC106-AH106-AO106-AU106</f>
        <v>9</v>
      </c>
      <c r="R106" s="21"/>
      <c r="S106" s="1" t="s">
        <v>8</v>
      </c>
      <c r="Z106" s="21">
        <f>+I61+N61-I106</f>
        <v>3.5</v>
      </c>
      <c r="AA106" s="21"/>
      <c r="AB106" s="1" t="s">
        <v>8</v>
      </c>
      <c r="AC106" s="21">
        <f>+AH89</f>
        <v>1</v>
      </c>
      <c r="AD106" s="21"/>
      <c r="AE106" s="1" t="s">
        <v>8</v>
      </c>
      <c r="AH106" s="21">
        <f>+AK61+AU61-AU106-AO106</f>
        <v>6</v>
      </c>
      <c r="AI106" s="21"/>
      <c r="AJ106" s="1" t="s">
        <v>8</v>
      </c>
      <c r="AO106" s="21">
        <f>+AU61</f>
        <v>4.75</v>
      </c>
      <c r="AP106" s="21"/>
      <c r="AQ106" s="1" t="s">
        <v>8</v>
      </c>
      <c r="AU106" s="21">
        <f>+AZ100</f>
        <v>4</v>
      </c>
      <c r="AV106" s="21"/>
      <c r="AW106" s="1" t="s">
        <v>8</v>
      </c>
      <c r="BE106" s="3"/>
    </row>
    <row r="107" spans="2:57" x14ac:dyDescent="0.2">
      <c r="B107" s="2"/>
      <c r="BE107" s="3"/>
    </row>
    <row r="108" spans="2:57" x14ac:dyDescent="0.2">
      <c r="B108" s="2"/>
      <c r="AD108" s="21">
        <f>+L59+AD59+AU61-I106</f>
        <v>28.25</v>
      </c>
      <c r="AE108" s="21"/>
      <c r="AF108" s="1" t="s">
        <v>8</v>
      </c>
      <c r="BE108" s="3"/>
    </row>
    <row r="109" spans="2:57" x14ac:dyDescent="0.2">
      <c r="B109" s="2"/>
      <c r="BE109" s="3"/>
    </row>
    <row r="110" spans="2:57" ht="12" thickBot="1" x14ac:dyDescent="0.25">
      <c r="B110" s="8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10"/>
    </row>
    <row r="111" spans="2:57" ht="12" thickBot="1" x14ac:dyDescent="0.25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</row>
    <row r="112" spans="2:57" ht="38.25" customHeight="1" x14ac:dyDescent="0.2">
      <c r="B112" s="17" t="s">
        <v>0</v>
      </c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9"/>
    </row>
    <row r="113" spans="2:57" x14ac:dyDescent="0.2">
      <c r="B113" s="2"/>
      <c r="O113" s="4" t="s">
        <v>1</v>
      </c>
      <c r="BE113" s="3"/>
    </row>
    <row r="114" spans="2:57" x14ac:dyDescent="0.2">
      <c r="B114" s="2"/>
      <c r="U114" s="1" t="s">
        <v>2</v>
      </c>
      <c r="BE114" s="3"/>
    </row>
    <row r="115" spans="2:57" x14ac:dyDescent="0.2">
      <c r="B115" s="2"/>
      <c r="G115" s="5" t="s">
        <v>3</v>
      </c>
      <c r="K115" s="1" t="s">
        <v>4</v>
      </c>
      <c r="P115" s="20">
        <v>18</v>
      </c>
      <c r="Q115" s="20"/>
      <c r="R115" s="6" t="s">
        <v>5</v>
      </c>
      <c r="V115" s="21" t="s">
        <v>6</v>
      </c>
      <c r="W115" s="21"/>
      <c r="AB115" s="7" t="s">
        <v>7</v>
      </c>
      <c r="BE115" s="3"/>
    </row>
    <row r="116" spans="2:57" x14ac:dyDescent="0.2">
      <c r="B116" s="2"/>
      <c r="BE116" s="3"/>
    </row>
    <row r="117" spans="2:57" x14ac:dyDescent="0.2">
      <c r="B117" s="2"/>
      <c r="X117" s="20">
        <v>12</v>
      </c>
      <c r="Y117" s="20"/>
      <c r="Z117" s="1" t="s">
        <v>8</v>
      </c>
      <c r="BE117" s="3"/>
    </row>
    <row r="118" spans="2:57" x14ac:dyDescent="0.2">
      <c r="B118" s="2"/>
      <c r="BE118" s="3"/>
    </row>
    <row r="119" spans="2:57" x14ac:dyDescent="0.2">
      <c r="B119" s="2"/>
      <c r="Q119" s="21">
        <f>+X117/2</f>
        <v>6</v>
      </c>
      <c r="R119" s="21"/>
      <c r="S119" s="1" t="s">
        <v>8</v>
      </c>
      <c r="AE119" s="21">
        <f>+X117/2</f>
        <v>6</v>
      </c>
      <c r="AF119" s="21"/>
      <c r="AG119" s="1" t="s">
        <v>8</v>
      </c>
      <c r="AN119" s="20">
        <v>3</v>
      </c>
      <c r="AO119" s="20"/>
      <c r="AP119" s="1" t="s">
        <v>8</v>
      </c>
      <c r="BE119" s="3"/>
    </row>
    <row r="120" spans="2:57" x14ac:dyDescent="0.2">
      <c r="B120" s="2"/>
      <c r="BE120" s="3"/>
    </row>
    <row r="121" spans="2:57" x14ac:dyDescent="0.2">
      <c r="B121" s="2"/>
      <c r="BE121" s="3"/>
    </row>
    <row r="122" spans="2:57" x14ac:dyDescent="0.2">
      <c r="B122" s="2"/>
      <c r="J122" s="21" t="s">
        <v>6</v>
      </c>
      <c r="K122" s="21"/>
      <c r="AL122" s="21" t="s">
        <v>6</v>
      </c>
      <c r="AM122" s="21"/>
      <c r="BE122" s="3"/>
    </row>
    <row r="123" spans="2:57" x14ac:dyDescent="0.2">
      <c r="B123" s="2"/>
      <c r="BE123" s="3"/>
    </row>
    <row r="124" spans="2:57" x14ac:dyDescent="0.2">
      <c r="B124" s="2"/>
      <c r="BE124" s="3"/>
    </row>
    <row r="125" spans="2:57" x14ac:dyDescent="0.2">
      <c r="B125" s="2"/>
      <c r="BE125" s="3"/>
    </row>
    <row r="126" spans="2:57" x14ac:dyDescent="0.2">
      <c r="B126" s="2"/>
      <c r="BE126" s="3"/>
    </row>
    <row r="127" spans="2:57" x14ac:dyDescent="0.2">
      <c r="B127" s="2"/>
      <c r="AT127" s="12" t="s">
        <v>8</v>
      </c>
      <c r="BE127" s="3"/>
    </row>
    <row r="128" spans="2:57" x14ac:dyDescent="0.2">
      <c r="B128" s="2"/>
      <c r="H128" s="12" t="s">
        <v>8</v>
      </c>
      <c r="AT128" s="24">
        <f>+H129</f>
        <v>6</v>
      </c>
      <c r="BE128" s="3"/>
    </row>
    <row r="129" spans="2:57" x14ac:dyDescent="0.2">
      <c r="B129" s="2"/>
      <c r="H129" s="24">
        <f>+Q119</f>
        <v>6</v>
      </c>
      <c r="AT129" s="24"/>
      <c r="BE129" s="3"/>
    </row>
    <row r="130" spans="2:57" x14ac:dyDescent="0.2">
      <c r="B130" s="2"/>
      <c r="H130" s="24"/>
      <c r="AT130" s="24"/>
      <c r="BE130" s="3"/>
    </row>
    <row r="131" spans="2:57" x14ac:dyDescent="0.2">
      <c r="B131" s="2"/>
      <c r="H131" s="24"/>
      <c r="BE131" s="3"/>
    </row>
    <row r="132" spans="2:57" x14ac:dyDescent="0.2">
      <c r="B132" s="2"/>
      <c r="BE132" s="3"/>
    </row>
    <row r="133" spans="2:57" x14ac:dyDescent="0.2">
      <c r="B133" s="2"/>
      <c r="BE133" s="3"/>
    </row>
    <row r="134" spans="2:57" x14ac:dyDescent="0.2">
      <c r="B134" s="2"/>
      <c r="BE134" s="3"/>
    </row>
    <row r="135" spans="2:57" x14ac:dyDescent="0.2">
      <c r="B135" s="2"/>
      <c r="BE135" s="3"/>
    </row>
    <row r="136" spans="2:57" x14ac:dyDescent="0.2">
      <c r="B136" s="2"/>
      <c r="Y136" s="22">
        <f>Q119*TAN(P115*PI()/180)</f>
        <v>1.9495181773974377</v>
      </c>
      <c r="Z136" s="22"/>
      <c r="AA136" s="22"/>
      <c r="BE136" s="3"/>
    </row>
    <row r="137" spans="2:57" x14ac:dyDescent="0.2">
      <c r="B137" s="2"/>
      <c r="F137" s="12" t="s">
        <v>8</v>
      </c>
      <c r="AV137" s="12" t="s">
        <v>8</v>
      </c>
      <c r="BE137" s="3"/>
    </row>
    <row r="138" spans="2:57" x14ac:dyDescent="0.2">
      <c r="B138" s="2"/>
      <c r="F138" s="24">
        <f>+AV158+AV138-H161</f>
        <v>15</v>
      </c>
      <c r="AV138" s="25">
        <v>12.5</v>
      </c>
      <c r="BE138" s="3"/>
    </row>
    <row r="139" spans="2:57" x14ac:dyDescent="0.2">
      <c r="B139" s="2"/>
      <c r="F139" s="24"/>
      <c r="H139" s="12" t="s">
        <v>8</v>
      </c>
      <c r="AT139" s="12" t="s">
        <v>8</v>
      </c>
      <c r="AV139" s="25"/>
      <c r="BE139" s="3"/>
    </row>
    <row r="140" spans="2:57" x14ac:dyDescent="0.2">
      <c r="B140" s="2"/>
      <c r="F140" s="24"/>
      <c r="H140" s="24">
        <f>+F138-H129-H151</f>
        <v>3</v>
      </c>
      <c r="AT140" s="24">
        <f>+H140</f>
        <v>3</v>
      </c>
      <c r="AV140" s="25"/>
      <c r="BE140" s="3"/>
    </row>
    <row r="141" spans="2:57" x14ac:dyDescent="0.2">
      <c r="B141" s="2"/>
      <c r="H141" s="24"/>
      <c r="Y141" s="21">
        <f>+N167/2</f>
        <v>1.5</v>
      </c>
      <c r="Z141" s="21"/>
      <c r="AA141" s="1" t="s">
        <v>8</v>
      </c>
      <c r="AT141" s="24"/>
      <c r="BE141" s="3"/>
    </row>
    <row r="142" spans="2:57" x14ac:dyDescent="0.2">
      <c r="B142" s="2"/>
      <c r="H142" s="24"/>
      <c r="AT142" s="24"/>
      <c r="BE142" s="3"/>
    </row>
    <row r="143" spans="2:57" x14ac:dyDescent="0.2">
      <c r="B143" s="2"/>
      <c r="BE143" s="3"/>
    </row>
    <row r="144" spans="2:57" x14ac:dyDescent="0.2">
      <c r="B144" s="2"/>
      <c r="AT144" s="12" t="s">
        <v>8</v>
      </c>
      <c r="BE144" s="3"/>
    </row>
    <row r="145" spans="2:57" x14ac:dyDescent="0.2">
      <c r="B145" s="2"/>
      <c r="V145" s="22">
        <f>+Y136</f>
        <v>1.9495181773974377</v>
      </c>
      <c r="W145" s="21"/>
      <c r="X145" s="21"/>
      <c r="AT145" s="24">
        <f>+Y141</f>
        <v>1.5</v>
      </c>
      <c r="BE145" s="3"/>
    </row>
    <row r="146" spans="2:57" x14ac:dyDescent="0.2">
      <c r="B146" s="2"/>
      <c r="AT146" s="24"/>
      <c r="BE146" s="3"/>
    </row>
    <row r="147" spans="2:57" x14ac:dyDescent="0.2">
      <c r="B147" s="2"/>
      <c r="AT147" s="24"/>
      <c r="BE147" s="3"/>
    </row>
    <row r="148" spans="2:57" x14ac:dyDescent="0.2">
      <c r="B148" s="2"/>
      <c r="AA148" s="22">
        <f>+AA154</f>
        <v>1.4621386330480783</v>
      </c>
      <c r="AB148" s="21"/>
      <c r="AC148" s="21"/>
      <c r="BE148" s="3"/>
    </row>
    <row r="149" spans="2:57" x14ac:dyDescent="0.2">
      <c r="B149" s="2"/>
      <c r="AT149" s="12" t="s">
        <v>8</v>
      </c>
      <c r="BE149" s="3"/>
    </row>
    <row r="150" spans="2:57" x14ac:dyDescent="0.2">
      <c r="B150" s="2"/>
      <c r="H150" s="12" t="s">
        <v>8</v>
      </c>
      <c r="AT150" s="24">
        <f>+AV138-AT145-AT140-AT128</f>
        <v>2</v>
      </c>
      <c r="BE150" s="3"/>
    </row>
    <row r="151" spans="2:57" x14ac:dyDescent="0.2">
      <c r="B151" s="2"/>
      <c r="H151" s="24">
        <f>+H129</f>
        <v>6</v>
      </c>
      <c r="AL151" s="21" t="s">
        <v>6</v>
      </c>
      <c r="AM151" s="21"/>
      <c r="AR151" s="21" t="s">
        <v>6</v>
      </c>
      <c r="AS151" s="21"/>
      <c r="AT151" s="24"/>
      <c r="BE151" s="3"/>
    </row>
    <row r="152" spans="2:57" x14ac:dyDescent="0.2">
      <c r="B152" s="2"/>
      <c r="H152" s="24"/>
      <c r="AT152" s="24"/>
      <c r="BE152" s="3"/>
    </row>
    <row r="153" spans="2:57" x14ac:dyDescent="0.2">
      <c r="B153" s="2"/>
      <c r="H153" s="24"/>
      <c r="BE153" s="3"/>
    </row>
    <row r="154" spans="2:57" x14ac:dyDescent="0.2">
      <c r="B154" s="2"/>
      <c r="AA154" s="22">
        <f>V167*TAN(P115*PI()/180)</f>
        <v>1.4621386330480783</v>
      </c>
      <c r="AB154" s="22"/>
      <c r="AC154" s="22"/>
      <c r="AT154" s="12" t="s">
        <v>8</v>
      </c>
      <c r="BE154" s="3"/>
    </row>
    <row r="155" spans="2:57" x14ac:dyDescent="0.2">
      <c r="B155" s="2"/>
      <c r="AT155" s="24">
        <f>+AV158/2</f>
        <v>2.5</v>
      </c>
      <c r="BE155" s="3"/>
    </row>
    <row r="156" spans="2:57" x14ac:dyDescent="0.2">
      <c r="B156" s="2"/>
      <c r="AT156" s="24"/>
      <c r="BE156" s="3"/>
    </row>
    <row r="157" spans="2:57" x14ac:dyDescent="0.2">
      <c r="B157" s="2"/>
      <c r="AT157" s="24"/>
      <c r="AV157" s="12" t="s">
        <v>8</v>
      </c>
      <c r="BE157" s="3"/>
    </row>
    <row r="158" spans="2:57" x14ac:dyDescent="0.2">
      <c r="B158" s="2"/>
      <c r="AV158" s="25">
        <v>5</v>
      </c>
      <c r="BE158" s="3"/>
    </row>
    <row r="159" spans="2:57" x14ac:dyDescent="0.2">
      <c r="B159" s="2"/>
      <c r="AE159" s="22">
        <f>+AL159</f>
        <v>0.81229924058226577</v>
      </c>
      <c r="AF159" s="22"/>
      <c r="AG159" s="22"/>
      <c r="AL159" s="22">
        <f>AT155*TAN(P115*PI()/180)</f>
        <v>0.81229924058226577</v>
      </c>
      <c r="AM159" s="22"/>
      <c r="AN159" s="22"/>
      <c r="AV159" s="25"/>
      <c r="BE159" s="3"/>
    </row>
    <row r="160" spans="2:57" x14ac:dyDescent="0.2">
      <c r="B160" s="2"/>
      <c r="H160" s="12" t="s">
        <v>8</v>
      </c>
      <c r="J160" s="21" t="s">
        <v>6</v>
      </c>
      <c r="K160" s="21"/>
      <c r="AT160" s="12" t="s">
        <v>8</v>
      </c>
      <c r="AV160" s="25"/>
      <c r="BE160" s="3"/>
    </row>
    <row r="161" spans="2:57" x14ac:dyDescent="0.2">
      <c r="B161" s="2"/>
      <c r="H161" s="25">
        <v>2.5</v>
      </c>
      <c r="P161" s="21" t="s">
        <v>6</v>
      </c>
      <c r="Q161" s="21"/>
      <c r="AT161" s="24">
        <f>+AV158/2</f>
        <v>2.5</v>
      </c>
      <c r="BE161" s="3"/>
    </row>
    <row r="162" spans="2:57" x14ac:dyDescent="0.2">
      <c r="B162" s="2"/>
      <c r="H162" s="25"/>
      <c r="AT162" s="24"/>
      <c r="BE162" s="3"/>
    </row>
    <row r="163" spans="2:57" x14ac:dyDescent="0.2">
      <c r="B163" s="2"/>
      <c r="H163" s="25"/>
      <c r="AT163" s="24"/>
      <c r="BE163" s="3"/>
    </row>
    <row r="164" spans="2:57" x14ac:dyDescent="0.2">
      <c r="B164" s="2"/>
      <c r="BE164" s="3"/>
    </row>
    <row r="165" spans="2:57" x14ac:dyDescent="0.2">
      <c r="B165" s="2"/>
      <c r="BE165" s="3"/>
    </row>
    <row r="166" spans="2:57" x14ac:dyDescent="0.2">
      <c r="B166" s="2"/>
      <c r="P166" s="21" t="s">
        <v>6</v>
      </c>
      <c r="Q166" s="21"/>
      <c r="AR166" s="21" t="s">
        <v>6</v>
      </c>
      <c r="AS166" s="21"/>
      <c r="BE166" s="3"/>
    </row>
    <row r="167" spans="2:57" x14ac:dyDescent="0.2">
      <c r="B167" s="2"/>
      <c r="N167" s="20">
        <v>3</v>
      </c>
      <c r="O167" s="20"/>
      <c r="P167" s="1" t="s">
        <v>8</v>
      </c>
      <c r="V167" s="21">
        <f>+Q119+Y141-N167</f>
        <v>4.5</v>
      </c>
      <c r="W167" s="21"/>
      <c r="X167" s="1" t="s">
        <v>8</v>
      </c>
      <c r="AC167" s="21">
        <f>+AE169-AH167-AN167-V167</f>
        <v>2</v>
      </c>
      <c r="AD167" s="21"/>
      <c r="AE167" s="1" t="s">
        <v>8</v>
      </c>
      <c r="AH167" s="21">
        <f>+AN119</f>
        <v>3</v>
      </c>
      <c r="AI167" s="21"/>
      <c r="AJ167" s="1" t="s">
        <v>8</v>
      </c>
      <c r="AN167" s="21">
        <f>+AT161</f>
        <v>2.5</v>
      </c>
      <c r="AO167" s="21"/>
      <c r="AP167" s="1" t="s">
        <v>8</v>
      </c>
      <c r="BE167" s="3"/>
    </row>
    <row r="168" spans="2:57" x14ac:dyDescent="0.2">
      <c r="B168" s="2"/>
      <c r="BE168" s="3"/>
    </row>
    <row r="169" spans="2:57" x14ac:dyDescent="0.2">
      <c r="B169" s="2"/>
      <c r="AE169" s="21">
        <f>+X117+AN119-N167</f>
        <v>12</v>
      </c>
      <c r="AF169" s="21"/>
      <c r="AG169" s="1" t="s">
        <v>8</v>
      </c>
      <c r="BE169" s="3"/>
    </row>
    <row r="170" spans="2:57" x14ac:dyDescent="0.2">
      <c r="B170" s="2"/>
      <c r="BE170" s="3"/>
    </row>
    <row r="171" spans="2:57" ht="12" thickBot="1" x14ac:dyDescent="0.25">
      <c r="B171" s="8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10"/>
    </row>
    <row r="172" spans="2:57" ht="12" thickBot="1" x14ac:dyDescent="0.25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</row>
    <row r="173" spans="2:57" ht="38.25" customHeight="1" x14ac:dyDescent="0.2">
      <c r="B173" s="17" t="s">
        <v>0</v>
      </c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9"/>
    </row>
    <row r="174" spans="2:57" x14ac:dyDescent="0.2">
      <c r="B174" s="2"/>
      <c r="O174" s="4" t="s">
        <v>1</v>
      </c>
      <c r="BE174" s="3"/>
    </row>
    <row r="175" spans="2:57" x14ac:dyDescent="0.2">
      <c r="B175" s="2"/>
      <c r="U175" s="1" t="s">
        <v>2</v>
      </c>
      <c r="BE175" s="3"/>
    </row>
    <row r="176" spans="2:57" x14ac:dyDescent="0.2">
      <c r="B176" s="2"/>
      <c r="G176" s="5" t="s">
        <v>3</v>
      </c>
      <c r="K176" s="1" t="s">
        <v>4</v>
      </c>
      <c r="P176" s="20">
        <v>18</v>
      </c>
      <c r="Q176" s="20"/>
      <c r="R176" s="6" t="s">
        <v>5</v>
      </c>
      <c r="V176" s="21" t="s">
        <v>6</v>
      </c>
      <c r="W176" s="21"/>
      <c r="AB176" s="7" t="s">
        <v>7</v>
      </c>
      <c r="BE176" s="3"/>
    </row>
    <row r="177" spans="2:57" x14ac:dyDescent="0.2">
      <c r="B177" s="2"/>
      <c r="BE177" s="3"/>
    </row>
    <row r="178" spans="2:57" x14ac:dyDescent="0.2">
      <c r="B178" s="2"/>
      <c r="Y178" s="20">
        <v>35</v>
      </c>
      <c r="Z178" s="20"/>
      <c r="AA178" s="1" t="s">
        <v>8</v>
      </c>
      <c r="BE178" s="3"/>
    </row>
    <row r="179" spans="2:57" x14ac:dyDescent="0.2">
      <c r="B179" s="2"/>
      <c r="BE179" s="3"/>
    </row>
    <row r="180" spans="2:57" x14ac:dyDescent="0.2">
      <c r="B180" s="2"/>
      <c r="H180" s="20">
        <v>2</v>
      </c>
      <c r="I180" s="20"/>
      <c r="J180" s="1" t="s">
        <v>8</v>
      </c>
      <c r="P180" s="21">
        <f>(E187+C199+E211)/2</f>
        <v>15.5</v>
      </c>
      <c r="Q180" s="21"/>
      <c r="R180" s="1" t="s">
        <v>8</v>
      </c>
      <c r="Y180" s="21">
        <f>+Y178-P180-AI180</f>
        <v>4</v>
      </c>
      <c r="Z180" s="21"/>
      <c r="AA180" s="1" t="s">
        <v>8</v>
      </c>
      <c r="AI180" s="21">
        <f>+P180</f>
        <v>15.5</v>
      </c>
      <c r="AJ180" s="21"/>
      <c r="AK180" s="1" t="s">
        <v>8</v>
      </c>
      <c r="AS180" s="20">
        <v>7</v>
      </c>
      <c r="AT180" s="20"/>
      <c r="AU180" s="1" t="s">
        <v>8</v>
      </c>
      <c r="BE180" s="3"/>
    </row>
    <row r="181" spans="2:57" x14ac:dyDescent="0.2">
      <c r="B181" s="2"/>
      <c r="BE181" s="3"/>
    </row>
    <row r="182" spans="2:57" x14ac:dyDescent="0.2">
      <c r="B182" s="2"/>
      <c r="H182" s="21" t="s">
        <v>6</v>
      </c>
      <c r="I182" s="21"/>
      <c r="AQ182" s="21" t="s">
        <v>6</v>
      </c>
      <c r="AR182" s="21"/>
      <c r="BE182" s="3"/>
    </row>
    <row r="183" spans="2:57" x14ac:dyDescent="0.2">
      <c r="B183" s="2"/>
      <c r="BE183" s="3"/>
    </row>
    <row r="184" spans="2:57" x14ac:dyDescent="0.2">
      <c r="B184" s="2"/>
      <c r="AZ184" s="12" t="s">
        <v>8</v>
      </c>
      <c r="BE184" s="3"/>
    </row>
    <row r="185" spans="2:57" x14ac:dyDescent="0.2">
      <c r="B185" s="2"/>
      <c r="AZ185" s="25">
        <v>5</v>
      </c>
      <c r="BE185" s="3"/>
    </row>
    <row r="186" spans="2:57" x14ac:dyDescent="0.2">
      <c r="B186" s="2"/>
      <c r="E186" s="12" t="s">
        <v>8</v>
      </c>
      <c r="AR186" s="21" t="s">
        <v>6</v>
      </c>
      <c r="AS186" s="21"/>
      <c r="AZ186" s="25"/>
      <c r="BE186" s="3"/>
    </row>
    <row r="187" spans="2:57" x14ac:dyDescent="0.2">
      <c r="B187" s="2"/>
      <c r="E187" s="25">
        <v>10</v>
      </c>
      <c r="AZ187" s="25"/>
      <c r="BE187" s="3"/>
    </row>
    <row r="188" spans="2:57" x14ac:dyDescent="0.2">
      <c r="B188" s="2"/>
      <c r="E188" s="25"/>
      <c r="BE188" s="3"/>
    </row>
    <row r="189" spans="2:57" x14ac:dyDescent="0.2">
      <c r="B189" s="2"/>
      <c r="E189" s="25"/>
      <c r="BE189" s="3"/>
    </row>
    <row r="190" spans="2:57" x14ac:dyDescent="0.2">
      <c r="B190" s="2"/>
      <c r="BE190" s="3"/>
    </row>
    <row r="191" spans="2:57" x14ac:dyDescent="0.2">
      <c r="B191" s="2"/>
      <c r="BE191" s="3"/>
    </row>
    <row r="192" spans="2:57" x14ac:dyDescent="0.2">
      <c r="B192" s="2"/>
      <c r="G192" s="21" t="s">
        <v>6</v>
      </c>
      <c r="H192" s="21"/>
      <c r="BE192" s="3"/>
    </row>
    <row r="193" spans="2:68" x14ac:dyDescent="0.2">
      <c r="B193" s="2"/>
      <c r="AZ193" s="12" t="s">
        <v>8</v>
      </c>
      <c r="BE193" s="3"/>
    </row>
    <row r="194" spans="2:68" x14ac:dyDescent="0.2">
      <c r="B194" s="2"/>
      <c r="AZ194" s="24">
        <f>+BB201/2</f>
        <v>13</v>
      </c>
      <c r="BE194" s="3"/>
    </row>
    <row r="195" spans="2:68" x14ac:dyDescent="0.2">
      <c r="B195" s="2"/>
      <c r="E195" s="12" t="s">
        <v>8</v>
      </c>
      <c r="AZ195" s="24"/>
      <c r="BE195" s="3"/>
    </row>
    <row r="196" spans="2:68" x14ac:dyDescent="0.2">
      <c r="B196" s="2"/>
      <c r="E196" s="24">
        <f>+C199/2</f>
        <v>6</v>
      </c>
      <c r="AZ196" s="24"/>
      <c r="BE196" s="3"/>
    </row>
    <row r="197" spans="2:68" x14ac:dyDescent="0.2">
      <c r="B197" s="2"/>
      <c r="E197" s="24"/>
      <c r="BE197" s="3"/>
    </row>
    <row r="198" spans="2:68" x14ac:dyDescent="0.2">
      <c r="B198" s="2"/>
      <c r="C198" s="12" t="s">
        <v>8</v>
      </c>
      <c r="E198" s="24"/>
      <c r="BE198" s="3"/>
    </row>
    <row r="199" spans="2:68" x14ac:dyDescent="0.2">
      <c r="B199" s="2"/>
      <c r="C199" s="25">
        <v>12</v>
      </c>
      <c r="V199" s="22">
        <f>(E187+E196+E203+E211)/2*TAN(P176*PI()/180)</f>
        <v>5.0362552916100478</v>
      </c>
      <c r="W199" s="22"/>
      <c r="X199" s="22"/>
      <c r="AB199" s="22">
        <f>AI180*TAN(P176*PI()/180)</f>
        <v>5.0362552916100478</v>
      </c>
      <c r="AC199" s="22"/>
      <c r="AD199" s="22"/>
      <c r="BE199" s="3"/>
      <c r="BO199" s="21"/>
      <c r="BP199" s="21"/>
    </row>
    <row r="200" spans="2:68" x14ac:dyDescent="0.2">
      <c r="B200" s="2"/>
      <c r="C200" s="25"/>
      <c r="K200" s="22">
        <f>E196*TAN(P176*PI()/180)</f>
        <v>1.9495181773974377</v>
      </c>
      <c r="L200" s="22"/>
      <c r="M200" s="22"/>
      <c r="O200" s="22">
        <f>+K200</f>
        <v>1.9495181773974377</v>
      </c>
      <c r="P200" s="22"/>
      <c r="Q200" s="22"/>
      <c r="BB200" s="12" t="s">
        <v>8</v>
      </c>
      <c r="BE200" s="3"/>
      <c r="BO200" s="21"/>
      <c r="BP200" s="21"/>
    </row>
    <row r="201" spans="2:68" x14ac:dyDescent="0.2">
      <c r="B201" s="2"/>
      <c r="C201" s="25"/>
      <c r="BB201" s="25">
        <v>26</v>
      </c>
      <c r="BE201" s="3"/>
    </row>
    <row r="202" spans="2:68" x14ac:dyDescent="0.2">
      <c r="B202" s="2"/>
      <c r="E202" s="12" t="s">
        <v>8</v>
      </c>
      <c r="AK202" s="22">
        <f>AZ194*TAN(P176*PI()/180)</f>
        <v>4.2239560510277814</v>
      </c>
      <c r="AL202" s="22"/>
      <c r="AM202" s="22"/>
      <c r="BB202" s="25"/>
      <c r="BE202" s="3"/>
    </row>
    <row r="203" spans="2:68" x14ac:dyDescent="0.2">
      <c r="B203" s="2"/>
      <c r="E203" s="24">
        <f>+C199/2</f>
        <v>6</v>
      </c>
      <c r="X203" s="22">
        <f>+X213</f>
        <v>3.8990363547948754</v>
      </c>
      <c r="Y203" s="22"/>
      <c r="Z203" s="22"/>
      <c r="AC203" s="22">
        <f>+AK202</f>
        <v>4.2239560510277814</v>
      </c>
      <c r="AD203" s="22"/>
      <c r="AE203" s="22"/>
      <c r="BB203" s="25"/>
      <c r="BE203" s="3"/>
    </row>
    <row r="204" spans="2:68" x14ac:dyDescent="0.2">
      <c r="B204" s="2"/>
      <c r="E204" s="24"/>
      <c r="BE204" s="3"/>
    </row>
    <row r="205" spans="2:68" x14ac:dyDescent="0.2">
      <c r="B205" s="2"/>
      <c r="E205" s="24"/>
      <c r="BE205" s="3"/>
    </row>
    <row r="206" spans="2:68" x14ac:dyDescent="0.2">
      <c r="B206" s="2"/>
      <c r="BE206" s="3"/>
    </row>
    <row r="207" spans="2:68" x14ac:dyDescent="0.2">
      <c r="B207" s="2"/>
      <c r="AZ207" s="12" t="s">
        <v>8</v>
      </c>
      <c r="BE207" s="3"/>
    </row>
    <row r="208" spans="2:68" x14ac:dyDescent="0.2">
      <c r="B208" s="2"/>
      <c r="G208" s="21" t="s">
        <v>6</v>
      </c>
      <c r="H208" s="21"/>
      <c r="AZ208" s="24">
        <f>+BB201/2</f>
        <v>13</v>
      </c>
      <c r="BE208" s="3"/>
    </row>
    <row r="209" spans="2:57" x14ac:dyDescent="0.2">
      <c r="B209" s="2"/>
      <c r="AZ209" s="24"/>
      <c r="BE209" s="3"/>
    </row>
    <row r="210" spans="2:57" x14ac:dyDescent="0.2">
      <c r="B210" s="2"/>
      <c r="E210" s="12" t="s">
        <v>8</v>
      </c>
      <c r="AZ210" s="24"/>
      <c r="BE210" s="3"/>
    </row>
    <row r="211" spans="2:57" x14ac:dyDescent="0.2">
      <c r="B211" s="2"/>
      <c r="E211" s="25">
        <v>9</v>
      </c>
      <c r="BE211" s="3"/>
    </row>
    <row r="212" spans="2:57" x14ac:dyDescent="0.2">
      <c r="B212" s="2"/>
      <c r="E212" s="25"/>
      <c r="BE212" s="3"/>
    </row>
    <row r="213" spans="2:57" x14ac:dyDescent="0.2">
      <c r="B213" s="2"/>
      <c r="E213" s="25"/>
      <c r="X213" s="22">
        <f>T228*TAN(P176*PI()/180)</f>
        <v>3.8990363547948754</v>
      </c>
      <c r="Y213" s="22"/>
      <c r="Z213" s="22"/>
      <c r="BE213" s="3"/>
    </row>
    <row r="214" spans="2:57" x14ac:dyDescent="0.2">
      <c r="B214" s="2"/>
      <c r="BE214" s="3"/>
    </row>
    <row r="215" spans="2:57" x14ac:dyDescent="0.2">
      <c r="B215" s="2"/>
      <c r="BE215" s="3"/>
    </row>
    <row r="216" spans="2:57" x14ac:dyDescent="0.2">
      <c r="B216" s="2"/>
      <c r="BE216" s="3"/>
    </row>
    <row r="217" spans="2:57" x14ac:dyDescent="0.2">
      <c r="B217" s="2"/>
      <c r="H217" s="21" t="s">
        <v>6</v>
      </c>
      <c r="I217" s="21"/>
      <c r="AX217" s="21" t="s">
        <v>6</v>
      </c>
      <c r="AY217" s="21"/>
      <c r="BE217" s="3"/>
    </row>
    <row r="218" spans="2:57" x14ac:dyDescent="0.2">
      <c r="B218" s="2"/>
      <c r="M218" s="21" t="s">
        <v>6</v>
      </c>
      <c r="N218" s="21"/>
      <c r="AM218" s="21" t="s">
        <v>6</v>
      </c>
      <c r="AN218" s="21"/>
      <c r="BE218" s="3"/>
    </row>
    <row r="219" spans="2:57" x14ac:dyDescent="0.2">
      <c r="B219" s="2"/>
      <c r="BE219" s="3"/>
    </row>
    <row r="220" spans="2:57" x14ac:dyDescent="0.2">
      <c r="B220" s="2"/>
      <c r="E220" s="12" t="s">
        <v>8</v>
      </c>
      <c r="AZ220" s="12" t="s">
        <v>8</v>
      </c>
      <c r="BE220" s="3"/>
    </row>
    <row r="221" spans="2:57" x14ac:dyDescent="0.2">
      <c r="B221" s="2"/>
      <c r="E221" s="25">
        <v>9</v>
      </c>
      <c r="AZ221" s="24">
        <f>+E187+C199+E211+E221-AZ185-BB201</f>
        <v>9</v>
      </c>
      <c r="BE221" s="3"/>
    </row>
    <row r="222" spans="2:57" x14ac:dyDescent="0.2">
      <c r="B222" s="2"/>
      <c r="E222" s="25"/>
      <c r="AZ222" s="24"/>
      <c r="BE222" s="3"/>
    </row>
    <row r="223" spans="2:57" x14ac:dyDescent="0.2">
      <c r="B223" s="2"/>
      <c r="E223" s="25"/>
      <c r="AZ223" s="24"/>
      <c r="BE223" s="3"/>
    </row>
    <row r="224" spans="2:57" x14ac:dyDescent="0.2">
      <c r="B224" s="2"/>
      <c r="BE224" s="3"/>
    </row>
    <row r="225" spans="2:57" x14ac:dyDescent="0.2">
      <c r="B225" s="2"/>
      <c r="BE225" s="3"/>
    </row>
    <row r="226" spans="2:57" x14ac:dyDescent="0.2">
      <c r="B226" s="2"/>
      <c r="M226" s="21" t="s">
        <v>6</v>
      </c>
      <c r="N226" s="21"/>
      <c r="AL226" s="21" t="s">
        <v>6</v>
      </c>
      <c r="AM226" s="21"/>
      <c r="BE226" s="3"/>
    </row>
    <row r="227" spans="2:57" x14ac:dyDescent="0.2">
      <c r="B227" s="2"/>
      <c r="BE227" s="3"/>
    </row>
    <row r="228" spans="2:57" x14ac:dyDescent="0.2">
      <c r="B228" s="2"/>
      <c r="H228" s="21">
        <f>+H180</f>
        <v>2</v>
      </c>
      <c r="I228" s="21"/>
      <c r="J228" s="1" t="s">
        <v>8</v>
      </c>
      <c r="K228" s="20">
        <v>6</v>
      </c>
      <c r="L228" s="20"/>
      <c r="M228" s="1" t="s">
        <v>8</v>
      </c>
      <c r="T228" s="21">
        <f>+Z230/2</f>
        <v>12</v>
      </c>
      <c r="U228" s="21"/>
      <c r="V228" s="1" t="s">
        <v>8</v>
      </c>
      <c r="AF228" s="21">
        <f>+Z230/2</f>
        <v>12</v>
      </c>
      <c r="AG228" s="21"/>
      <c r="AH228" s="1" t="s">
        <v>8</v>
      </c>
      <c r="AQ228" s="21">
        <f>+H180+Y178+AS180-H228-K228-Z230</f>
        <v>12</v>
      </c>
      <c r="AR228" s="21"/>
      <c r="AS228" s="1" t="s">
        <v>8</v>
      </c>
      <c r="BE228" s="3"/>
    </row>
    <row r="229" spans="2:57" x14ac:dyDescent="0.2">
      <c r="B229" s="2"/>
      <c r="BE229" s="3"/>
    </row>
    <row r="230" spans="2:57" x14ac:dyDescent="0.2">
      <c r="B230" s="2"/>
      <c r="Z230" s="20">
        <v>24</v>
      </c>
      <c r="AA230" s="20"/>
      <c r="AB230" s="1" t="s">
        <v>8</v>
      </c>
      <c r="BE230" s="3"/>
    </row>
    <row r="231" spans="2:57" x14ac:dyDescent="0.2">
      <c r="B231" s="2"/>
      <c r="BE231" s="3"/>
    </row>
    <row r="232" spans="2:57" ht="12" thickBot="1" x14ac:dyDescent="0.25">
      <c r="B232" s="8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10"/>
    </row>
    <row r="233" spans="2:57" ht="12" thickBot="1" x14ac:dyDescent="0.25"/>
    <row r="234" spans="2:57" ht="38.25" customHeight="1" x14ac:dyDescent="0.2">
      <c r="B234" s="17" t="s">
        <v>0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9"/>
    </row>
    <row r="235" spans="2:57" x14ac:dyDescent="0.2">
      <c r="B235" s="2"/>
      <c r="O235" s="4" t="s">
        <v>1</v>
      </c>
      <c r="BE235" s="3"/>
    </row>
    <row r="236" spans="2:57" x14ac:dyDescent="0.2">
      <c r="B236" s="2"/>
      <c r="U236" s="1" t="s">
        <v>2</v>
      </c>
      <c r="BE236" s="3"/>
    </row>
    <row r="237" spans="2:57" x14ac:dyDescent="0.2">
      <c r="B237" s="2"/>
      <c r="G237" s="5" t="s">
        <v>3</v>
      </c>
      <c r="K237" s="1" t="s">
        <v>4</v>
      </c>
      <c r="P237" s="20">
        <v>18</v>
      </c>
      <c r="Q237" s="20"/>
      <c r="R237" s="6" t="s">
        <v>5</v>
      </c>
      <c r="V237" s="21" t="s">
        <v>6</v>
      </c>
      <c r="W237" s="21"/>
      <c r="AB237" s="7" t="s">
        <v>7</v>
      </c>
      <c r="BE237" s="3"/>
    </row>
    <row r="238" spans="2:57" x14ac:dyDescent="0.2">
      <c r="B238" s="2"/>
      <c r="BE238" s="3"/>
    </row>
    <row r="239" spans="2:57" x14ac:dyDescent="0.2">
      <c r="B239" s="2"/>
      <c r="O239" s="20">
        <v>15</v>
      </c>
      <c r="P239" s="20"/>
      <c r="Q239" s="1" t="s">
        <v>8</v>
      </c>
      <c r="AB239" s="20">
        <v>12</v>
      </c>
      <c r="AC239" s="20"/>
      <c r="AD239" s="1" t="s">
        <v>8</v>
      </c>
      <c r="AP239" s="21">
        <f>+O239</f>
        <v>15</v>
      </c>
      <c r="AQ239" s="21"/>
      <c r="AR239" s="1" t="s">
        <v>8</v>
      </c>
      <c r="BE239" s="3"/>
    </row>
    <row r="240" spans="2:57" x14ac:dyDescent="0.2">
      <c r="B240" s="2"/>
      <c r="BE240" s="3"/>
    </row>
    <row r="241" spans="2:57" x14ac:dyDescent="0.2">
      <c r="B241" s="2"/>
      <c r="M241" s="21">
        <f>+E254</f>
        <v>10</v>
      </c>
      <c r="N241" s="21"/>
      <c r="O241" s="1" t="s">
        <v>8</v>
      </c>
      <c r="T241" s="21">
        <f>+O239-M241</f>
        <v>5</v>
      </c>
      <c r="U241" s="21"/>
      <c r="V241" s="1" t="s">
        <v>8</v>
      </c>
      <c r="Y241" s="21">
        <f>+AB239/2</f>
        <v>6</v>
      </c>
      <c r="Z241" s="21"/>
      <c r="AA241" s="1" t="s">
        <v>8</v>
      </c>
      <c r="AE241" s="21">
        <f>+AB239/2</f>
        <v>6</v>
      </c>
      <c r="AF241" s="21"/>
      <c r="AG241" s="1" t="s">
        <v>8</v>
      </c>
      <c r="AJ241" s="21">
        <f>+AP239-AR241</f>
        <v>5</v>
      </c>
      <c r="AK241" s="21"/>
      <c r="AL241" s="1" t="s">
        <v>8</v>
      </c>
      <c r="AR241" s="21">
        <f>+AZ254</f>
        <v>10</v>
      </c>
      <c r="AS241" s="21"/>
      <c r="AT241" s="1" t="s">
        <v>8</v>
      </c>
      <c r="BE241" s="3"/>
    </row>
    <row r="242" spans="2:57" x14ac:dyDescent="0.2">
      <c r="B242" s="2"/>
      <c r="BE242" s="3"/>
    </row>
    <row r="243" spans="2:57" x14ac:dyDescent="0.2">
      <c r="B243" s="2"/>
      <c r="AJ243" s="21" t="s">
        <v>6</v>
      </c>
      <c r="AK243" s="21"/>
      <c r="BE243" s="3"/>
    </row>
    <row r="244" spans="2:57" x14ac:dyDescent="0.2">
      <c r="B244" s="2"/>
      <c r="U244" s="21" t="s">
        <v>6</v>
      </c>
      <c r="V244" s="21"/>
      <c r="BE244" s="3"/>
    </row>
    <row r="245" spans="2:57" x14ac:dyDescent="0.2">
      <c r="B245" s="2"/>
      <c r="E245" s="12" t="s">
        <v>8</v>
      </c>
      <c r="AZ245" s="12" t="s">
        <v>8</v>
      </c>
      <c r="BE245" s="3"/>
    </row>
    <row r="246" spans="2:57" x14ac:dyDescent="0.2">
      <c r="B246" s="2"/>
      <c r="E246" s="25">
        <v>5</v>
      </c>
      <c r="AZ246" s="24">
        <f>+E246</f>
        <v>5</v>
      </c>
      <c r="BE246" s="3"/>
    </row>
    <row r="247" spans="2:57" x14ac:dyDescent="0.2">
      <c r="B247" s="2"/>
      <c r="E247" s="25"/>
      <c r="U247" s="21" t="s">
        <v>6</v>
      </c>
      <c r="V247" s="21"/>
      <c r="AZ247" s="24"/>
      <c r="BE247" s="3"/>
    </row>
    <row r="248" spans="2:57" x14ac:dyDescent="0.2">
      <c r="B248" s="2"/>
      <c r="E248" s="25"/>
      <c r="H248" s="21" t="s">
        <v>6</v>
      </c>
      <c r="I248" s="21"/>
      <c r="AW248" s="21" t="s">
        <v>6</v>
      </c>
      <c r="AX248" s="21"/>
      <c r="AZ248" s="24"/>
      <c r="BE248" s="3"/>
    </row>
    <row r="249" spans="2:57" x14ac:dyDescent="0.2">
      <c r="B249" s="2"/>
      <c r="BE249" s="3"/>
    </row>
    <row r="250" spans="2:57" x14ac:dyDescent="0.2">
      <c r="B250" s="2"/>
      <c r="AC250" s="22">
        <f>Y241*TAN(P237*PI()/180)</f>
        <v>1.9495181773974377</v>
      </c>
      <c r="AD250" s="22"/>
      <c r="AE250" s="22"/>
      <c r="BE250" s="3"/>
    </row>
    <row r="251" spans="2:57" x14ac:dyDescent="0.2">
      <c r="B251" s="2"/>
      <c r="BE251" s="3"/>
    </row>
    <row r="252" spans="2:57" x14ac:dyDescent="0.2">
      <c r="B252" s="2"/>
      <c r="BE252" s="3"/>
    </row>
    <row r="253" spans="2:57" x14ac:dyDescent="0.2">
      <c r="B253" s="2"/>
      <c r="E253" s="12" t="s">
        <v>8</v>
      </c>
      <c r="AZ253" s="12" t="s">
        <v>8</v>
      </c>
      <c r="BE253" s="3"/>
    </row>
    <row r="254" spans="2:57" x14ac:dyDescent="0.2">
      <c r="B254" s="2"/>
      <c r="E254" s="24">
        <f>+C259/2</f>
        <v>10</v>
      </c>
      <c r="AZ254" s="24">
        <f>+BB260/2</f>
        <v>10</v>
      </c>
      <c r="BE254" s="3"/>
    </row>
    <row r="255" spans="2:57" x14ac:dyDescent="0.2">
      <c r="B255" s="2"/>
      <c r="E255" s="24"/>
      <c r="AZ255" s="24"/>
      <c r="BE255" s="3"/>
    </row>
    <row r="256" spans="2:57" x14ac:dyDescent="0.2">
      <c r="B256" s="2"/>
      <c r="E256" s="24"/>
      <c r="AC256" s="22">
        <f>+AC250</f>
        <v>1.9495181773974377</v>
      </c>
      <c r="AD256" s="22"/>
      <c r="AE256" s="22"/>
      <c r="AZ256" s="24"/>
      <c r="BE256" s="3"/>
    </row>
    <row r="257" spans="2:57" x14ac:dyDescent="0.2">
      <c r="B257" s="2"/>
      <c r="BE257" s="3"/>
    </row>
    <row r="258" spans="2:57" x14ac:dyDescent="0.2">
      <c r="B258" s="2"/>
      <c r="C258" s="12" t="s">
        <v>8</v>
      </c>
      <c r="X258" s="21">
        <f>(E265+C282-AA298-AZ287)/2</f>
        <v>3.5</v>
      </c>
      <c r="Y258" s="21"/>
      <c r="Z258" s="1" t="s">
        <v>8</v>
      </c>
      <c r="AB258" s="21">
        <f>+O239+AB239+AP239-M241-J298-X258-AZ254-AT298-AF258</f>
        <v>5</v>
      </c>
      <c r="AC258" s="21"/>
      <c r="AD258" s="1" t="s">
        <v>8</v>
      </c>
      <c r="AF258" s="21">
        <f>+X258</f>
        <v>3.5</v>
      </c>
      <c r="AG258" s="21"/>
      <c r="AH258" s="1" t="s">
        <v>8</v>
      </c>
      <c r="BE258" s="3"/>
    </row>
    <row r="259" spans="2:57" x14ac:dyDescent="0.2">
      <c r="B259" s="2"/>
      <c r="C259" s="25">
        <v>20</v>
      </c>
      <c r="BB259" s="12" t="s">
        <v>8</v>
      </c>
      <c r="BE259" s="3"/>
    </row>
    <row r="260" spans="2:57" x14ac:dyDescent="0.2">
      <c r="B260" s="2"/>
      <c r="C260" s="25"/>
      <c r="P260" s="22">
        <f>E254*TAN(P237*PI()/180)</f>
        <v>3.2491969623290631</v>
      </c>
      <c r="Q260" s="22"/>
      <c r="R260" s="22"/>
      <c r="V260" s="22">
        <f>+P260</f>
        <v>3.2491969623290631</v>
      </c>
      <c r="W260" s="22"/>
      <c r="X260" s="22"/>
      <c r="AH260" s="22">
        <f>+AM260</f>
        <v>3.2491969623290631</v>
      </c>
      <c r="AI260" s="22"/>
      <c r="AJ260" s="22"/>
      <c r="AM260" s="22">
        <f>AZ254*TAN(P237*PI()/180)</f>
        <v>3.2491969623290631</v>
      </c>
      <c r="AN260" s="22"/>
      <c r="AO260" s="22"/>
      <c r="BB260" s="24">
        <f>+C259</f>
        <v>20</v>
      </c>
      <c r="BE260" s="3"/>
    </row>
    <row r="261" spans="2:57" x14ac:dyDescent="0.2">
      <c r="B261" s="2"/>
      <c r="C261" s="25"/>
      <c r="BB261" s="24"/>
      <c r="BE261" s="3"/>
    </row>
    <row r="262" spans="2:57" x14ac:dyDescent="0.2">
      <c r="B262" s="2"/>
      <c r="BB262" s="24"/>
      <c r="BE262" s="3"/>
    </row>
    <row r="263" spans="2:57" x14ac:dyDescent="0.2">
      <c r="B263" s="2"/>
      <c r="BE263" s="3"/>
    </row>
    <row r="264" spans="2:57" x14ac:dyDescent="0.2">
      <c r="B264" s="2"/>
      <c r="E264" s="12" t="s">
        <v>8</v>
      </c>
      <c r="X264" s="22">
        <f>V260+X258*TAN(P237*PI()/180)</f>
        <v>4.386415899144235</v>
      </c>
      <c r="Y264" s="22"/>
      <c r="Z264" s="22"/>
      <c r="AE264" s="22">
        <f>AH260+AF258*TAN(P237*PI()/180)</f>
        <v>4.386415899144235</v>
      </c>
      <c r="AF264" s="22"/>
      <c r="AG264" s="22"/>
      <c r="AZ264" s="12" t="s">
        <v>8</v>
      </c>
      <c r="BE264" s="3"/>
    </row>
    <row r="265" spans="2:57" x14ac:dyDescent="0.2">
      <c r="B265" s="2"/>
      <c r="E265" s="24">
        <f>+C259/2</f>
        <v>10</v>
      </c>
      <c r="AZ265" s="24">
        <f>+BB260/2</f>
        <v>10</v>
      </c>
      <c r="BE265" s="3"/>
    </row>
    <row r="266" spans="2:57" x14ac:dyDescent="0.2">
      <c r="B266" s="2"/>
      <c r="E266" s="24"/>
      <c r="AZ266" s="24"/>
      <c r="BE266" s="3"/>
    </row>
    <row r="267" spans="2:57" x14ac:dyDescent="0.2">
      <c r="B267" s="2"/>
      <c r="E267" s="24"/>
      <c r="AZ267" s="24"/>
      <c r="BE267" s="3"/>
    </row>
    <row r="268" spans="2:57" x14ac:dyDescent="0.2">
      <c r="B268" s="2"/>
      <c r="W268" s="22">
        <f>+W284</f>
        <v>3.2491969623290631</v>
      </c>
      <c r="X268" s="22"/>
      <c r="Y268" s="22"/>
      <c r="BE268" s="3"/>
    </row>
    <row r="269" spans="2:57" x14ac:dyDescent="0.2">
      <c r="B269" s="2"/>
      <c r="BE269" s="3"/>
    </row>
    <row r="270" spans="2:57" x14ac:dyDescent="0.2">
      <c r="B270" s="2"/>
      <c r="BE270" s="3"/>
    </row>
    <row r="271" spans="2:57" x14ac:dyDescent="0.2">
      <c r="B271" s="2"/>
      <c r="AX271" s="21" t="s">
        <v>6</v>
      </c>
      <c r="AY271" s="21"/>
      <c r="BE271" s="3"/>
    </row>
    <row r="272" spans="2:57" x14ac:dyDescent="0.2">
      <c r="B272" s="2"/>
      <c r="BE272" s="3"/>
    </row>
    <row r="273" spans="2:57" x14ac:dyDescent="0.2">
      <c r="B273" s="2"/>
      <c r="G273" s="21" t="s">
        <v>6</v>
      </c>
      <c r="H273" s="21"/>
      <c r="K273" s="21" t="s">
        <v>6</v>
      </c>
      <c r="L273" s="21"/>
      <c r="AT273" s="21" t="s">
        <v>6</v>
      </c>
      <c r="AU273" s="21"/>
      <c r="AZ273" s="12" t="s">
        <v>8</v>
      </c>
      <c r="BE273" s="3"/>
    </row>
    <row r="274" spans="2:57" x14ac:dyDescent="0.2">
      <c r="B274" s="2"/>
      <c r="AZ274" s="25">
        <v>7</v>
      </c>
      <c r="BE274" s="3"/>
    </row>
    <row r="275" spans="2:57" x14ac:dyDescent="0.2">
      <c r="B275" s="2"/>
      <c r="AZ275" s="25"/>
      <c r="BE275" s="3"/>
    </row>
    <row r="276" spans="2:57" x14ac:dyDescent="0.2">
      <c r="B276" s="2"/>
      <c r="E276" s="12" t="s">
        <v>8</v>
      </c>
      <c r="AZ276" s="25"/>
      <c r="BE276" s="3"/>
    </row>
    <row r="277" spans="2:57" x14ac:dyDescent="0.2">
      <c r="B277" s="2"/>
      <c r="E277" s="24">
        <f>+C282-E289</f>
        <v>12</v>
      </c>
      <c r="BE277" s="3"/>
    </row>
    <row r="278" spans="2:57" x14ac:dyDescent="0.2">
      <c r="B278" s="2"/>
      <c r="E278" s="24"/>
      <c r="BE278" s="3"/>
    </row>
    <row r="279" spans="2:57" x14ac:dyDescent="0.2">
      <c r="B279" s="2"/>
      <c r="E279" s="24"/>
      <c r="BE279" s="3"/>
    </row>
    <row r="280" spans="2:57" x14ac:dyDescent="0.2">
      <c r="B280" s="2"/>
      <c r="AI280" s="21" t="s">
        <v>6</v>
      </c>
      <c r="AJ280" s="21"/>
      <c r="AT280" s="21" t="s">
        <v>6</v>
      </c>
      <c r="AU280" s="21"/>
      <c r="BE280" s="3"/>
    </row>
    <row r="281" spans="2:57" x14ac:dyDescent="0.2">
      <c r="B281" s="2"/>
      <c r="C281" s="12" t="s">
        <v>8</v>
      </c>
      <c r="BE281" s="3"/>
    </row>
    <row r="282" spans="2:57" x14ac:dyDescent="0.2">
      <c r="B282" s="2"/>
      <c r="C282" s="25">
        <v>22</v>
      </c>
      <c r="BE282" s="3"/>
    </row>
    <row r="283" spans="2:57" x14ac:dyDescent="0.2">
      <c r="B283" s="2"/>
      <c r="C283" s="25"/>
      <c r="BE283" s="3"/>
    </row>
    <row r="284" spans="2:57" x14ac:dyDescent="0.2">
      <c r="B284" s="2"/>
      <c r="C284" s="25"/>
      <c r="W284" s="22">
        <f>Q298*TAN(P237*PI()/180)</f>
        <v>3.2491969623290631</v>
      </c>
      <c r="X284" s="22"/>
      <c r="Y284" s="22"/>
      <c r="BE284" s="3"/>
    </row>
    <row r="285" spans="2:57" x14ac:dyDescent="0.2">
      <c r="B285" s="2"/>
      <c r="BE285" s="3"/>
    </row>
    <row r="286" spans="2:57" x14ac:dyDescent="0.2">
      <c r="B286" s="2"/>
      <c r="AZ286" s="12" t="s">
        <v>8</v>
      </c>
      <c r="BE286" s="3"/>
    </row>
    <row r="287" spans="2:57" x14ac:dyDescent="0.2">
      <c r="B287" s="2"/>
      <c r="AZ287" s="24">
        <f>+C282+C259+E246-AZ246-BB260-AZ274</f>
        <v>15</v>
      </c>
      <c r="BE287" s="3"/>
    </row>
    <row r="288" spans="2:57" x14ac:dyDescent="0.2">
      <c r="B288" s="2"/>
      <c r="E288" s="12" t="s">
        <v>8</v>
      </c>
      <c r="AZ288" s="24"/>
      <c r="BE288" s="3"/>
    </row>
    <row r="289" spans="2:57" x14ac:dyDescent="0.2">
      <c r="B289" s="2"/>
      <c r="E289" s="24">
        <f>+Q298</f>
        <v>10</v>
      </c>
      <c r="AZ289" s="24"/>
      <c r="BE289" s="3"/>
    </row>
    <row r="290" spans="2:57" x14ac:dyDescent="0.2">
      <c r="B290" s="2"/>
      <c r="E290" s="24"/>
      <c r="BE290" s="3"/>
    </row>
    <row r="291" spans="2:57" x14ac:dyDescent="0.2">
      <c r="B291" s="2"/>
      <c r="E291" s="24"/>
      <c r="BE291" s="3"/>
    </row>
    <row r="292" spans="2:57" x14ac:dyDescent="0.2">
      <c r="B292" s="2"/>
      <c r="BE292" s="3"/>
    </row>
    <row r="293" spans="2:57" x14ac:dyDescent="0.2">
      <c r="B293" s="2"/>
      <c r="BE293" s="3"/>
    </row>
    <row r="294" spans="2:57" x14ac:dyDescent="0.2">
      <c r="B294" s="2"/>
      <c r="BE294" s="3"/>
    </row>
    <row r="295" spans="2:57" x14ac:dyDescent="0.2">
      <c r="B295" s="2"/>
      <c r="K295" s="21" t="s">
        <v>6</v>
      </c>
      <c r="L295" s="21"/>
      <c r="AG295" s="21" t="s">
        <v>6</v>
      </c>
      <c r="AH295" s="21"/>
      <c r="BE295" s="3"/>
    </row>
    <row r="296" spans="2:57" x14ac:dyDescent="0.2">
      <c r="B296" s="2"/>
      <c r="BE296" s="3"/>
    </row>
    <row r="297" spans="2:57" x14ac:dyDescent="0.2">
      <c r="B297" s="2"/>
      <c r="BE297" s="3"/>
    </row>
    <row r="298" spans="2:57" x14ac:dyDescent="0.2">
      <c r="B298" s="2"/>
      <c r="J298" s="20">
        <v>5</v>
      </c>
      <c r="K298" s="20"/>
      <c r="L298" s="1" t="s">
        <v>8</v>
      </c>
      <c r="Q298" s="21">
        <f>+V300/2</f>
        <v>10</v>
      </c>
      <c r="R298" s="21"/>
      <c r="S298" s="1" t="s">
        <v>8</v>
      </c>
      <c r="AA298" s="21">
        <f>+V300/2</f>
        <v>10</v>
      </c>
      <c r="AB298" s="21"/>
      <c r="AC298" s="1" t="s">
        <v>8</v>
      </c>
      <c r="AK298" s="20">
        <v>12</v>
      </c>
      <c r="AL298" s="20"/>
      <c r="AM298" s="1" t="s">
        <v>8</v>
      </c>
      <c r="AT298" s="21">
        <f>+O239+AB239+AP239-J298-V300-AK298</f>
        <v>5</v>
      </c>
      <c r="AU298" s="21"/>
      <c r="AV298" s="1" t="s">
        <v>8</v>
      </c>
      <c r="BE298" s="3"/>
    </row>
    <row r="299" spans="2:57" x14ac:dyDescent="0.2">
      <c r="B299" s="2"/>
      <c r="BE299" s="3"/>
    </row>
    <row r="300" spans="2:57" x14ac:dyDescent="0.2">
      <c r="B300" s="2"/>
      <c r="V300" s="20">
        <v>20</v>
      </c>
      <c r="W300" s="20"/>
      <c r="X300" s="1" t="s">
        <v>8</v>
      </c>
      <c r="BE300" s="3"/>
    </row>
    <row r="301" spans="2:57" x14ac:dyDescent="0.2">
      <c r="B301" s="2"/>
      <c r="BE301" s="3"/>
    </row>
    <row r="302" spans="2:57" ht="12" thickBot="1" x14ac:dyDescent="0.25">
      <c r="B302" s="8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10"/>
    </row>
    <row r="303" spans="2:57" ht="12" thickBot="1" x14ac:dyDescent="0.25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</row>
    <row r="304" spans="2:57" ht="38.25" customHeight="1" x14ac:dyDescent="0.2">
      <c r="B304" s="17" t="s">
        <v>0</v>
      </c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9"/>
    </row>
    <row r="305" spans="2:57" x14ac:dyDescent="0.2">
      <c r="B305" s="2"/>
      <c r="O305" s="4" t="s">
        <v>1</v>
      </c>
      <c r="BE305" s="3"/>
    </row>
    <row r="306" spans="2:57" x14ac:dyDescent="0.2">
      <c r="B306" s="2"/>
      <c r="U306" s="1" t="s">
        <v>2</v>
      </c>
      <c r="BE306" s="3"/>
    </row>
    <row r="307" spans="2:57" x14ac:dyDescent="0.2">
      <c r="B307" s="2"/>
      <c r="G307" s="5" t="s">
        <v>3</v>
      </c>
      <c r="K307" s="1" t="s">
        <v>4</v>
      </c>
      <c r="P307" s="20">
        <v>18</v>
      </c>
      <c r="Q307" s="20"/>
      <c r="R307" s="6" t="s">
        <v>5</v>
      </c>
      <c r="V307" s="21" t="s">
        <v>6</v>
      </c>
      <c r="W307" s="21"/>
      <c r="AB307" s="7" t="s">
        <v>7</v>
      </c>
      <c r="BE307" s="3"/>
    </row>
    <row r="308" spans="2:57" x14ac:dyDescent="0.2">
      <c r="B308" s="2"/>
      <c r="BE308" s="3"/>
    </row>
    <row r="309" spans="2:57" x14ac:dyDescent="0.2">
      <c r="B309" s="2"/>
      <c r="BE309" s="3"/>
    </row>
    <row r="310" spans="2:57" x14ac:dyDescent="0.2">
      <c r="B310" s="2"/>
      <c r="T310" s="20">
        <v>9</v>
      </c>
      <c r="U310" s="20"/>
      <c r="V310" s="1" t="s">
        <v>8</v>
      </c>
      <c r="AH310" s="20">
        <v>22</v>
      </c>
      <c r="AI310" s="20"/>
      <c r="AJ310" s="1" t="s">
        <v>8</v>
      </c>
      <c r="BE310" s="3"/>
    </row>
    <row r="311" spans="2:57" x14ac:dyDescent="0.2">
      <c r="B311" s="2"/>
      <c r="BE311" s="3"/>
    </row>
    <row r="312" spans="2:57" x14ac:dyDescent="0.2">
      <c r="B312" s="2"/>
      <c r="I312" s="20">
        <v>3</v>
      </c>
      <c r="J312" s="20"/>
      <c r="K312" s="1" t="s">
        <v>8</v>
      </c>
      <c r="M312" s="20">
        <v>5</v>
      </c>
      <c r="N312" s="20"/>
      <c r="O312" s="1" t="s">
        <v>8</v>
      </c>
      <c r="Q312" s="21">
        <f>+T310/2</f>
        <v>4.5</v>
      </c>
      <c r="R312" s="21"/>
      <c r="S312" s="1" t="s">
        <v>8</v>
      </c>
      <c r="V312" s="21">
        <f>+T310/2</f>
        <v>4.5</v>
      </c>
      <c r="W312" s="21"/>
      <c r="X312" s="1" t="s">
        <v>8</v>
      </c>
      <c r="Z312" s="21">
        <f>+AH310-AF312-AN312</f>
        <v>4</v>
      </c>
      <c r="AA312" s="21"/>
      <c r="AB312" s="1" t="s">
        <v>8</v>
      </c>
      <c r="AF312" s="21">
        <f>+BB339+BB326/2</f>
        <v>9</v>
      </c>
      <c r="AG312" s="21"/>
      <c r="AH312" s="1" t="s">
        <v>8</v>
      </c>
      <c r="AN312" s="21">
        <f>+BB326/2+AQ363+AW363-AV312</f>
        <v>9</v>
      </c>
      <c r="AO312" s="21"/>
      <c r="AP312" s="1" t="s">
        <v>8</v>
      </c>
      <c r="AV312" s="20">
        <v>7</v>
      </c>
      <c r="AW312" s="20"/>
      <c r="AX312" s="1" t="s">
        <v>8</v>
      </c>
      <c r="BE312" s="3"/>
    </row>
    <row r="313" spans="2:57" x14ac:dyDescent="0.2">
      <c r="B313" s="2"/>
      <c r="BE313" s="3"/>
    </row>
    <row r="314" spans="2:57" x14ac:dyDescent="0.2">
      <c r="B314" s="2"/>
      <c r="BE314" s="3"/>
    </row>
    <row r="315" spans="2:57" x14ac:dyDescent="0.2">
      <c r="B315" s="2"/>
      <c r="N315" s="21" t="s">
        <v>6</v>
      </c>
      <c r="O315" s="21"/>
      <c r="Y315" s="21" t="s">
        <v>6</v>
      </c>
      <c r="Z315" s="21"/>
      <c r="BE315" s="3"/>
    </row>
    <row r="316" spans="2:57" x14ac:dyDescent="0.2">
      <c r="B316" s="2"/>
      <c r="BE316" s="3"/>
    </row>
    <row r="317" spans="2:57" x14ac:dyDescent="0.2">
      <c r="B317" s="2"/>
      <c r="E317" s="12" t="s">
        <v>8</v>
      </c>
      <c r="BB317" s="12" t="s">
        <v>8</v>
      </c>
      <c r="BE317" s="3"/>
    </row>
    <row r="318" spans="2:57" x14ac:dyDescent="0.2">
      <c r="B318" s="2"/>
      <c r="E318" s="25">
        <v>7</v>
      </c>
      <c r="BB318" s="24">
        <f>+E318</f>
        <v>7</v>
      </c>
      <c r="BE318" s="3"/>
    </row>
    <row r="319" spans="2:57" x14ac:dyDescent="0.2">
      <c r="B319" s="2"/>
      <c r="E319" s="25"/>
      <c r="BB319" s="24"/>
      <c r="BE319" s="3"/>
    </row>
    <row r="320" spans="2:57" x14ac:dyDescent="0.2">
      <c r="B320" s="2"/>
      <c r="E320" s="25"/>
      <c r="T320" s="22">
        <f>Q312*TAN(P307*PI()/180)</f>
        <v>1.4621386330480783</v>
      </c>
      <c r="U320" s="22"/>
      <c r="V320" s="22"/>
      <c r="BB320" s="24"/>
      <c r="BE320" s="3"/>
    </row>
    <row r="321" spans="2:64" x14ac:dyDescent="0.2">
      <c r="B321" s="2"/>
      <c r="BE321" s="3"/>
    </row>
    <row r="322" spans="2:64" x14ac:dyDescent="0.2">
      <c r="B322" s="2"/>
      <c r="J322" s="21" t="s">
        <v>6</v>
      </c>
      <c r="K322" s="21"/>
      <c r="N322" s="21" t="s">
        <v>6</v>
      </c>
      <c r="O322" s="21"/>
      <c r="Y322" s="21" t="s">
        <v>6</v>
      </c>
      <c r="Z322" s="21"/>
      <c r="AT322" s="21" t="s">
        <v>6</v>
      </c>
      <c r="AU322" s="21"/>
      <c r="BE322" s="3"/>
    </row>
    <row r="323" spans="2:64" x14ac:dyDescent="0.2">
      <c r="B323" s="2"/>
      <c r="BE323" s="3"/>
    </row>
    <row r="324" spans="2:64" x14ac:dyDescent="0.2">
      <c r="B324" s="2"/>
      <c r="BE324" s="3"/>
    </row>
    <row r="325" spans="2:64" x14ac:dyDescent="0.2">
      <c r="B325" s="2"/>
      <c r="E325" s="12" t="s">
        <v>8</v>
      </c>
      <c r="BB325" s="12" t="s">
        <v>8</v>
      </c>
      <c r="BE325" s="3"/>
    </row>
    <row r="326" spans="2:64" x14ac:dyDescent="0.2">
      <c r="B326" s="2"/>
      <c r="E326" s="25">
        <v>7</v>
      </c>
      <c r="BB326" s="24">
        <f>+E326</f>
        <v>7</v>
      </c>
      <c r="BE326" s="3"/>
    </row>
    <row r="327" spans="2:64" x14ac:dyDescent="0.2">
      <c r="B327" s="2"/>
      <c r="E327" s="25"/>
      <c r="BB327" s="24"/>
      <c r="BE327" s="3"/>
    </row>
    <row r="328" spans="2:64" x14ac:dyDescent="0.2">
      <c r="B328" s="2"/>
      <c r="E328" s="25"/>
      <c r="T328" s="22">
        <f>+T320</f>
        <v>1.4621386330480783</v>
      </c>
      <c r="U328" s="22"/>
      <c r="V328" s="22"/>
      <c r="BB328" s="24"/>
      <c r="BE328" s="3"/>
    </row>
    <row r="329" spans="2:64" x14ac:dyDescent="0.2">
      <c r="B329" s="2"/>
      <c r="BE329" s="3"/>
    </row>
    <row r="330" spans="2:64" x14ac:dyDescent="0.2">
      <c r="B330" s="2"/>
      <c r="F330" s="21" t="s">
        <v>6</v>
      </c>
      <c r="G330" s="21"/>
      <c r="I330" s="21" t="s">
        <v>6</v>
      </c>
      <c r="J330" s="21"/>
      <c r="W330" s="21">
        <f>+I312+M312+T310+Z312-Z330-T342-I312-E335</f>
        <v>3</v>
      </c>
      <c r="X330" s="21"/>
      <c r="Y330" s="1" t="s">
        <v>8</v>
      </c>
      <c r="Z330" s="21">
        <f>+T342+E344+E355-W363-E355</f>
        <v>3</v>
      </c>
      <c r="AA330" s="21"/>
      <c r="AB330" s="1" t="s">
        <v>8</v>
      </c>
      <c r="AT330" s="21" t="s">
        <v>6</v>
      </c>
      <c r="AU330" s="21"/>
      <c r="AZ330" s="21" t="s">
        <v>6</v>
      </c>
      <c r="BA330" s="21"/>
      <c r="BE330" s="3"/>
    </row>
    <row r="331" spans="2:64" x14ac:dyDescent="0.2">
      <c r="B331" s="2"/>
      <c r="BE331" s="3"/>
    </row>
    <row r="332" spans="2:64" x14ac:dyDescent="0.2">
      <c r="B332" s="2"/>
      <c r="AA332" s="22">
        <f>+AJ332</f>
        <v>2.9242772660961567</v>
      </c>
      <c r="AB332" s="22"/>
      <c r="AC332" s="22"/>
      <c r="AJ332" s="22">
        <f>(BB326/2)*TAN(P307*PI()/180)+AM337</f>
        <v>2.9242772660961567</v>
      </c>
      <c r="AK332" s="22"/>
      <c r="AL332" s="22"/>
      <c r="BB332" s="12" t="s">
        <v>8</v>
      </c>
      <c r="BE332" s="3"/>
      <c r="BL332" s="14"/>
    </row>
    <row r="333" spans="2:64" x14ac:dyDescent="0.2">
      <c r="B333" s="2"/>
      <c r="BB333" s="24">
        <f>+BD336/2</f>
        <v>5.5</v>
      </c>
      <c r="BE333" s="3"/>
    </row>
    <row r="334" spans="2:64" x14ac:dyDescent="0.2">
      <c r="B334" s="2"/>
      <c r="E334" s="12" t="s">
        <v>8</v>
      </c>
      <c r="BB334" s="24"/>
      <c r="BE334" s="3"/>
    </row>
    <row r="335" spans="2:64" x14ac:dyDescent="0.2">
      <c r="B335" s="2"/>
      <c r="E335" s="24">
        <f>+C339/2</f>
        <v>8.5</v>
      </c>
      <c r="AH335" s="21">
        <f>+E355+E344+T342+Z330-BB339-BD351</f>
        <v>3.5</v>
      </c>
      <c r="AI335" s="21"/>
      <c r="AJ335" s="1" t="s">
        <v>8</v>
      </c>
      <c r="BB335" s="24"/>
      <c r="BD335" s="12" t="s">
        <v>8</v>
      </c>
      <c r="BE335" s="3"/>
    </row>
    <row r="336" spans="2:64" ht="11.25" customHeight="1" x14ac:dyDescent="0.2">
      <c r="B336" s="2"/>
      <c r="E336" s="24"/>
      <c r="T336" s="22">
        <f>(E326/2)*TAN(P307*PI()/180)+S340</f>
        <v>3.8990363547948754</v>
      </c>
      <c r="U336" s="22"/>
      <c r="V336" s="22"/>
      <c r="Z336" s="22">
        <f>+T336</f>
        <v>3.8990363547948754</v>
      </c>
      <c r="AA336" s="22"/>
      <c r="AB336" s="22"/>
      <c r="BD336" s="24">
        <f>+E318+E326+C339+E355-BB318-BB326-BD351</f>
        <v>11</v>
      </c>
      <c r="BE336" s="3"/>
    </row>
    <row r="337" spans="2:57" x14ac:dyDescent="0.2">
      <c r="B337" s="2"/>
      <c r="E337" s="24"/>
      <c r="AM337" s="22">
        <f>+AU337</f>
        <v>1.7870583292809845</v>
      </c>
      <c r="AN337" s="22"/>
      <c r="AO337" s="22"/>
      <c r="AU337" s="22">
        <f>BB333*TAN(P307*PI()/180)</f>
        <v>1.7870583292809845</v>
      </c>
      <c r="AV337" s="22"/>
      <c r="AW337" s="22"/>
      <c r="BD337" s="24"/>
      <c r="BE337" s="3"/>
    </row>
    <row r="338" spans="2:57" x14ac:dyDescent="0.2">
      <c r="B338" s="2"/>
      <c r="C338" s="12" t="s">
        <v>8</v>
      </c>
      <c r="BB338" s="12" t="s">
        <v>8</v>
      </c>
      <c r="BD338" s="24"/>
      <c r="BE338" s="3"/>
    </row>
    <row r="339" spans="2:57" x14ac:dyDescent="0.2">
      <c r="B339" s="2"/>
      <c r="C339" s="25">
        <v>17</v>
      </c>
      <c r="BB339" s="24">
        <f>+BD336/2</f>
        <v>5.5</v>
      </c>
      <c r="BE339" s="3"/>
    </row>
    <row r="340" spans="2:57" x14ac:dyDescent="0.2">
      <c r="B340" s="2"/>
      <c r="C340" s="25"/>
      <c r="S340" s="22">
        <f>+M341</f>
        <v>2.7618174179797035</v>
      </c>
      <c r="T340" s="22"/>
      <c r="U340" s="22"/>
      <c r="AB340" s="22">
        <f>+Z352</f>
        <v>2.9242772660961567</v>
      </c>
      <c r="AC340" s="22"/>
      <c r="AD340" s="22"/>
      <c r="BB340" s="24"/>
      <c r="BE340" s="3"/>
    </row>
    <row r="341" spans="2:57" x14ac:dyDescent="0.2">
      <c r="B341" s="2"/>
      <c r="C341" s="25"/>
      <c r="M341" s="22">
        <f>E335*TAN(P307*PI()/180)</f>
        <v>2.7618174179797035</v>
      </c>
      <c r="N341" s="22"/>
      <c r="O341" s="22"/>
      <c r="BB341" s="24"/>
      <c r="BE341" s="3"/>
    </row>
    <row r="342" spans="2:57" x14ac:dyDescent="0.2">
      <c r="B342" s="2"/>
      <c r="T342" s="21">
        <f>+E326/2</f>
        <v>3.5</v>
      </c>
      <c r="U342" s="21"/>
      <c r="V342" s="1" t="s">
        <v>8</v>
      </c>
      <c r="BE342" s="3"/>
    </row>
    <row r="343" spans="2:57" x14ac:dyDescent="0.2">
      <c r="B343" s="2"/>
      <c r="E343" s="12" t="s">
        <v>8</v>
      </c>
      <c r="BA343" s="21" t="s">
        <v>6</v>
      </c>
      <c r="BB343" s="21"/>
      <c r="BE343" s="3"/>
    </row>
    <row r="344" spans="2:57" x14ac:dyDescent="0.2">
      <c r="B344" s="2"/>
      <c r="E344" s="24">
        <f>+C339/2</f>
        <v>8.5</v>
      </c>
      <c r="BE344" s="3"/>
    </row>
    <row r="345" spans="2:57" x14ac:dyDescent="0.2">
      <c r="B345" s="2"/>
      <c r="E345" s="24"/>
      <c r="AL345" s="21" t="s">
        <v>6</v>
      </c>
      <c r="AM345" s="21"/>
      <c r="BB345" s="12" t="s">
        <v>8</v>
      </c>
      <c r="BE345" s="3"/>
    </row>
    <row r="346" spans="2:57" x14ac:dyDescent="0.2">
      <c r="B346" s="2"/>
      <c r="E346" s="24"/>
      <c r="BB346" s="24">
        <f>+BD351-BB356</f>
        <v>8</v>
      </c>
      <c r="BE346" s="3"/>
    </row>
    <row r="347" spans="2:57" x14ac:dyDescent="0.2">
      <c r="B347" s="2"/>
      <c r="BB347" s="24"/>
      <c r="BE347" s="3"/>
    </row>
    <row r="348" spans="2:57" x14ac:dyDescent="0.2">
      <c r="B348" s="2"/>
      <c r="BB348" s="24"/>
      <c r="BE348" s="3"/>
    </row>
    <row r="349" spans="2:57" x14ac:dyDescent="0.2">
      <c r="B349" s="2"/>
      <c r="BE349" s="3"/>
    </row>
    <row r="350" spans="2:57" x14ac:dyDescent="0.2">
      <c r="B350" s="2"/>
      <c r="BD350" s="12" t="s">
        <v>8</v>
      </c>
      <c r="BE350" s="3"/>
    </row>
    <row r="351" spans="2:57" x14ac:dyDescent="0.2">
      <c r="B351" s="2"/>
      <c r="G351" s="21" t="s">
        <v>6</v>
      </c>
      <c r="H351" s="21"/>
      <c r="Q351" s="21" t="s">
        <v>6</v>
      </c>
      <c r="R351" s="21"/>
      <c r="BD351" s="25">
        <v>17</v>
      </c>
      <c r="BE351" s="3"/>
    </row>
    <row r="352" spans="2:57" x14ac:dyDescent="0.2">
      <c r="B352" s="2"/>
      <c r="Z352" s="22">
        <f>W363*TAN(P307*PI()/180)</f>
        <v>2.9242772660961567</v>
      </c>
      <c r="AA352" s="22"/>
      <c r="AB352" s="22"/>
      <c r="BD352" s="25"/>
      <c r="BE352" s="3"/>
    </row>
    <row r="353" spans="2:57" x14ac:dyDescent="0.2">
      <c r="B353" s="2"/>
      <c r="BD353" s="25"/>
      <c r="BE353" s="3"/>
    </row>
    <row r="354" spans="2:57" x14ac:dyDescent="0.2">
      <c r="B354" s="2"/>
      <c r="E354" s="12" t="s">
        <v>8</v>
      </c>
      <c r="BE354" s="3"/>
    </row>
    <row r="355" spans="2:57" x14ac:dyDescent="0.2">
      <c r="B355" s="2"/>
      <c r="E355" s="25">
        <v>11</v>
      </c>
      <c r="BB355" s="12" t="s">
        <v>8</v>
      </c>
      <c r="BE355" s="3"/>
    </row>
    <row r="356" spans="2:57" x14ac:dyDescent="0.2">
      <c r="B356" s="2"/>
      <c r="E356" s="25"/>
      <c r="BB356" s="24">
        <f>+AF363</f>
        <v>9</v>
      </c>
      <c r="BE356" s="3"/>
    </row>
    <row r="357" spans="2:57" x14ac:dyDescent="0.2">
      <c r="B357" s="2"/>
      <c r="E357" s="25"/>
      <c r="BB357" s="24"/>
      <c r="BE357" s="3"/>
    </row>
    <row r="358" spans="2:57" x14ac:dyDescent="0.2">
      <c r="B358" s="2"/>
      <c r="BB358" s="24"/>
      <c r="BE358" s="3"/>
    </row>
    <row r="359" spans="2:57" x14ac:dyDescent="0.2">
      <c r="B359" s="2"/>
      <c r="BE359" s="3"/>
    </row>
    <row r="360" spans="2:57" x14ac:dyDescent="0.2">
      <c r="B360" s="2"/>
      <c r="BE360" s="3"/>
    </row>
    <row r="361" spans="2:57" x14ac:dyDescent="0.2">
      <c r="B361" s="2"/>
      <c r="BE361" s="3"/>
    </row>
    <row r="362" spans="2:57" x14ac:dyDescent="0.2">
      <c r="B362" s="2"/>
      <c r="R362" s="21" t="s">
        <v>6</v>
      </c>
      <c r="S362" s="21"/>
      <c r="AK362" s="21" t="s">
        <v>6</v>
      </c>
      <c r="AL362" s="21"/>
      <c r="BE362" s="3"/>
    </row>
    <row r="363" spans="2:57" x14ac:dyDescent="0.2">
      <c r="B363" s="2"/>
      <c r="M363" s="20">
        <v>12</v>
      </c>
      <c r="N363" s="20"/>
      <c r="O363" s="1" t="s">
        <v>8</v>
      </c>
      <c r="W363" s="21">
        <f>+AA365/2</f>
        <v>9</v>
      </c>
      <c r="X363" s="21"/>
      <c r="Y363" s="1" t="s">
        <v>8</v>
      </c>
      <c r="AF363" s="21">
        <f>+AA365/2</f>
        <v>9</v>
      </c>
      <c r="AG363" s="21"/>
      <c r="AH363" s="1" t="s">
        <v>8</v>
      </c>
      <c r="AL363" s="21">
        <f>+AS365-AQ363-AW363</f>
        <v>3.5</v>
      </c>
      <c r="AM363" s="21"/>
      <c r="AN363" s="1" t="s">
        <v>8</v>
      </c>
      <c r="AQ363" s="21">
        <f>+AV312</f>
        <v>7</v>
      </c>
      <c r="AR363" s="21"/>
      <c r="AS363" s="1" t="s">
        <v>8</v>
      </c>
      <c r="AW363" s="21">
        <f>+BB339</f>
        <v>5.5</v>
      </c>
      <c r="AX363" s="21"/>
      <c r="AY363" s="1" t="s">
        <v>8</v>
      </c>
      <c r="BE363" s="3"/>
    </row>
    <row r="364" spans="2:57" x14ac:dyDescent="0.2">
      <c r="B364" s="2"/>
      <c r="BE364" s="3"/>
    </row>
    <row r="365" spans="2:57" x14ac:dyDescent="0.2">
      <c r="B365" s="2"/>
      <c r="AA365" s="20">
        <v>18</v>
      </c>
      <c r="AB365" s="20"/>
      <c r="AC365" s="1" t="s">
        <v>8</v>
      </c>
      <c r="AS365" s="21">
        <f>+I312+M312+T310+AH310+AV312-M363-AA365</f>
        <v>16</v>
      </c>
      <c r="AT365" s="21"/>
      <c r="AU365" s="1" t="s">
        <v>8</v>
      </c>
      <c r="BE365" s="3"/>
    </row>
    <row r="366" spans="2:57" x14ac:dyDescent="0.2">
      <c r="B366" s="2"/>
      <c r="BE366" s="3"/>
    </row>
    <row r="367" spans="2:57" ht="12" thickBot="1" x14ac:dyDescent="0.25">
      <c r="B367" s="8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10"/>
    </row>
    <row r="368" spans="2:57" ht="12" thickBot="1" x14ac:dyDescent="0.25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</row>
    <row r="369" spans="2:57" ht="38.25" customHeight="1" x14ac:dyDescent="0.2">
      <c r="B369" s="17" t="s">
        <v>0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9"/>
    </row>
    <row r="370" spans="2:57" x14ac:dyDescent="0.2">
      <c r="B370" s="2"/>
      <c r="O370" s="4" t="s">
        <v>1</v>
      </c>
      <c r="BE370" s="3"/>
    </row>
    <row r="371" spans="2:57" x14ac:dyDescent="0.2">
      <c r="B371" s="2"/>
      <c r="U371" s="1" t="s">
        <v>2</v>
      </c>
      <c r="BE371" s="3"/>
    </row>
    <row r="372" spans="2:57" x14ac:dyDescent="0.2">
      <c r="B372" s="2"/>
      <c r="G372" s="5" t="s">
        <v>3</v>
      </c>
      <c r="K372" s="1" t="s">
        <v>4</v>
      </c>
      <c r="P372" s="20">
        <v>18</v>
      </c>
      <c r="Q372" s="20"/>
      <c r="R372" s="6" t="s">
        <v>5</v>
      </c>
      <c r="V372" s="21" t="s">
        <v>6</v>
      </c>
      <c r="W372" s="21"/>
      <c r="AB372" s="7" t="s">
        <v>7</v>
      </c>
      <c r="BE372" s="3"/>
    </row>
    <row r="373" spans="2:57" x14ac:dyDescent="0.2">
      <c r="B373" s="2"/>
      <c r="BE373" s="3"/>
    </row>
    <row r="374" spans="2:57" x14ac:dyDescent="0.2">
      <c r="B374" s="2"/>
      <c r="AA374" s="20">
        <v>20</v>
      </c>
      <c r="AB374" s="20"/>
      <c r="AC374" s="1" t="s">
        <v>8</v>
      </c>
      <c r="BE374" s="3"/>
    </row>
    <row r="375" spans="2:57" x14ac:dyDescent="0.2">
      <c r="B375" s="2"/>
      <c r="BE375" s="3"/>
    </row>
    <row r="376" spans="2:57" x14ac:dyDescent="0.2">
      <c r="B376" s="2"/>
      <c r="L376" s="21">
        <f>+E383</f>
        <v>4</v>
      </c>
      <c r="M376" s="21"/>
      <c r="N376" s="1" t="s">
        <v>8</v>
      </c>
      <c r="Q376" s="21">
        <f>+I425</f>
        <v>1</v>
      </c>
      <c r="R376" s="21"/>
      <c r="S376" s="1" t="s">
        <v>8</v>
      </c>
      <c r="T376" s="21">
        <f>+E401/2</f>
        <v>2</v>
      </c>
      <c r="U376" s="21"/>
      <c r="V376" s="1" t="s">
        <v>8</v>
      </c>
      <c r="AA376" s="21">
        <f>+AA374-L376-Q376-T376-AH376-AL376-AR376</f>
        <v>5</v>
      </c>
      <c r="AB376" s="21"/>
      <c r="AC376" s="1" t="s">
        <v>8</v>
      </c>
      <c r="AH376" s="21">
        <f>+T376</f>
        <v>2</v>
      </c>
      <c r="AI376" s="21"/>
      <c r="AJ376" s="1" t="s">
        <v>8</v>
      </c>
      <c r="AL376" s="21">
        <f>+AT425</f>
        <v>2</v>
      </c>
      <c r="AM376" s="21"/>
      <c r="AN376" s="1" t="s">
        <v>8</v>
      </c>
      <c r="AR376" s="21">
        <f>+AY383</f>
        <v>4</v>
      </c>
      <c r="AS376" s="21"/>
      <c r="AT376" s="1" t="s">
        <v>8</v>
      </c>
      <c r="BE376" s="3"/>
    </row>
    <row r="377" spans="2:57" x14ac:dyDescent="0.2">
      <c r="B377" s="2"/>
      <c r="BE377" s="3"/>
    </row>
    <row r="378" spans="2:57" x14ac:dyDescent="0.2">
      <c r="B378" s="2"/>
      <c r="G378" s="21" t="s">
        <v>6</v>
      </c>
      <c r="H378" s="21"/>
      <c r="AX378" s="21" t="s">
        <v>6</v>
      </c>
      <c r="AY378" s="21"/>
      <c r="BE378" s="3"/>
    </row>
    <row r="379" spans="2:57" x14ac:dyDescent="0.2">
      <c r="B379" s="2"/>
      <c r="BE379" s="3"/>
    </row>
    <row r="380" spans="2:57" x14ac:dyDescent="0.2">
      <c r="B380" s="2"/>
      <c r="BE380" s="3"/>
    </row>
    <row r="381" spans="2:57" x14ac:dyDescent="0.2">
      <c r="B381" s="2"/>
      <c r="BE381" s="3"/>
    </row>
    <row r="382" spans="2:57" x14ac:dyDescent="0.2">
      <c r="B382" s="2"/>
      <c r="E382" s="12" t="s">
        <v>8</v>
      </c>
      <c r="AY382" s="12" t="s">
        <v>8</v>
      </c>
      <c r="BE382" s="3"/>
    </row>
    <row r="383" spans="2:57" x14ac:dyDescent="0.2">
      <c r="B383" s="2"/>
      <c r="E383" s="24">
        <f>+C387/2</f>
        <v>4</v>
      </c>
      <c r="AY383" s="24">
        <f>+BA387/2</f>
        <v>4</v>
      </c>
      <c r="BE383" s="3"/>
    </row>
    <row r="384" spans="2:57" x14ac:dyDescent="0.2">
      <c r="B384" s="2"/>
      <c r="E384" s="24"/>
      <c r="AY384" s="24"/>
      <c r="BE384" s="3"/>
    </row>
    <row r="385" spans="2:57" x14ac:dyDescent="0.2">
      <c r="B385" s="2"/>
      <c r="E385" s="24"/>
      <c r="AY385" s="24"/>
      <c r="BE385" s="3"/>
    </row>
    <row r="386" spans="2:57" x14ac:dyDescent="0.2">
      <c r="B386" s="2"/>
      <c r="C386" s="12" t="s">
        <v>8</v>
      </c>
      <c r="BA386" s="12" t="s">
        <v>8</v>
      </c>
      <c r="BE386" s="3"/>
    </row>
    <row r="387" spans="2:57" x14ac:dyDescent="0.2">
      <c r="B387" s="2"/>
      <c r="C387" s="25">
        <v>8</v>
      </c>
      <c r="BA387" s="24">
        <f>+C387</f>
        <v>8</v>
      </c>
      <c r="BE387" s="3"/>
    </row>
    <row r="388" spans="2:57" x14ac:dyDescent="0.2">
      <c r="B388" s="2"/>
      <c r="C388" s="25"/>
      <c r="S388" s="22">
        <f>+N389</f>
        <v>1.2996787849316251</v>
      </c>
      <c r="T388" s="22"/>
      <c r="U388" s="22"/>
      <c r="AI388" s="22">
        <f>+AO388</f>
        <v>1.2996787849316251</v>
      </c>
      <c r="AJ388" s="22"/>
      <c r="AK388" s="22"/>
      <c r="AO388" s="22">
        <f>AY383*TAN(P372*PI()/180)</f>
        <v>1.2996787849316251</v>
      </c>
      <c r="AP388" s="22"/>
      <c r="AQ388" s="22"/>
      <c r="BA388" s="24"/>
      <c r="BE388" s="3"/>
    </row>
    <row r="389" spans="2:57" x14ac:dyDescent="0.2">
      <c r="B389" s="2"/>
      <c r="C389" s="25"/>
      <c r="N389" s="22">
        <f>E383*TAN(P372*PI()/180)</f>
        <v>1.2996787849316251</v>
      </c>
      <c r="O389" s="22"/>
      <c r="P389" s="22"/>
      <c r="BA389" s="24"/>
      <c r="BE389" s="3"/>
    </row>
    <row r="390" spans="2:57" x14ac:dyDescent="0.2">
      <c r="B390" s="2"/>
      <c r="BE390" s="3"/>
    </row>
    <row r="391" spans="2:57" x14ac:dyDescent="0.2">
      <c r="B391" s="2"/>
      <c r="E391" s="12" t="s">
        <v>8</v>
      </c>
      <c r="AY391" s="12" t="s">
        <v>8</v>
      </c>
      <c r="BE391" s="3"/>
    </row>
    <row r="392" spans="2:57" x14ac:dyDescent="0.2">
      <c r="B392" s="2"/>
      <c r="E392" s="24">
        <f>+C387/2</f>
        <v>4</v>
      </c>
      <c r="AY392" s="24">
        <f>+BA387/2</f>
        <v>4</v>
      </c>
      <c r="BE392" s="3"/>
    </row>
    <row r="393" spans="2:57" x14ac:dyDescent="0.2">
      <c r="B393" s="2"/>
      <c r="E393" s="24"/>
      <c r="T393" s="22">
        <f>(L376+Q376+T376-I425)*TAN(P372*PI()/180)</f>
        <v>1.9495181773974377</v>
      </c>
      <c r="U393" s="22"/>
      <c r="V393" s="22"/>
      <c r="AG393" s="22">
        <f>+T393</f>
        <v>1.9495181773974377</v>
      </c>
      <c r="AH393" s="22"/>
      <c r="AI393" s="22"/>
      <c r="AY393" s="24"/>
      <c r="BE393" s="3"/>
    </row>
    <row r="394" spans="2:57" x14ac:dyDescent="0.2">
      <c r="B394" s="2"/>
      <c r="E394" s="24"/>
      <c r="AD394" s="21">
        <f>(+E413+E401+E392-T376-AY417-E413)</f>
        <v>1.5</v>
      </c>
      <c r="AE394" s="21"/>
      <c r="AF394" s="23" t="s">
        <v>8</v>
      </c>
      <c r="AY394" s="24"/>
      <c r="BE394" s="3"/>
    </row>
    <row r="395" spans="2:57" x14ac:dyDescent="0.2">
      <c r="B395" s="2"/>
      <c r="AD395" s="21"/>
      <c r="AE395" s="21"/>
      <c r="AF395" s="23"/>
      <c r="BE395" s="3"/>
    </row>
    <row r="396" spans="2:57" x14ac:dyDescent="0.2">
      <c r="B396" s="2"/>
      <c r="BE396" s="3"/>
    </row>
    <row r="397" spans="2:57" x14ac:dyDescent="0.2">
      <c r="B397" s="2"/>
      <c r="AJ397" s="22">
        <f>+AH413</f>
        <v>1.4621386330480783</v>
      </c>
      <c r="AK397" s="22"/>
      <c r="AL397" s="22"/>
      <c r="BE397" s="3"/>
    </row>
    <row r="398" spans="2:57" x14ac:dyDescent="0.2">
      <c r="B398" s="2"/>
      <c r="BE398" s="3"/>
    </row>
    <row r="399" spans="2:57" x14ac:dyDescent="0.2">
      <c r="B399" s="2"/>
      <c r="G399" s="21" t="s">
        <v>6</v>
      </c>
      <c r="H399" s="21"/>
      <c r="AX399" s="21" t="s">
        <v>6</v>
      </c>
      <c r="AY399" s="21"/>
      <c r="BE399" s="3"/>
    </row>
    <row r="400" spans="2:57" x14ac:dyDescent="0.2">
      <c r="B400" s="2"/>
      <c r="E400" s="12" t="s">
        <v>8</v>
      </c>
      <c r="AT400" s="21" t="s">
        <v>6</v>
      </c>
      <c r="AU400" s="21"/>
      <c r="BE400" s="3"/>
    </row>
    <row r="401" spans="2:57" x14ac:dyDescent="0.2">
      <c r="B401" s="2"/>
      <c r="E401" s="25">
        <v>4</v>
      </c>
      <c r="BE401" s="3"/>
    </row>
    <row r="402" spans="2:57" x14ac:dyDescent="0.2">
      <c r="B402" s="2"/>
      <c r="E402" s="25"/>
      <c r="AY402" s="12" t="s">
        <v>8</v>
      </c>
      <c r="BE402" s="3"/>
    </row>
    <row r="403" spans="2:57" x14ac:dyDescent="0.2">
      <c r="B403" s="2"/>
      <c r="E403" s="25"/>
      <c r="AY403" s="24">
        <f>+BA409-AY417</f>
        <v>6.5</v>
      </c>
      <c r="BE403" s="3"/>
    </row>
    <row r="404" spans="2:57" x14ac:dyDescent="0.2">
      <c r="B404" s="2"/>
      <c r="AY404" s="24"/>
      <c r="BE404" s="3"/>
    </row>
    <row r="405" spans="2:57" x14ac:dyDescent="0.2">
      <c r="B405" s="2"/>
      <c r="AY405" s="24"/>
      <c r="BE405" s="3"/>
    </row>
    <row r="406" spans="2:57" x14ac:dyDescent="0.2">
      <c r="B406" s="2"/>
      <c r="BE406" s="3"/>
    </row>
    <row r="407" spans="2:57" x14ac:dyDescent="0.2">
      <c r="B407" s="2"/>
      <c r="BE407" s="3"/>
    </row>
    <row r="408" spans="2:57" x14ac:dyDescent="0.2">
      <c r="B408" s="2"/>
      <c r="I408" s="21" t="s">
        <v>6</v>
      </c>
      <c r="J408" s="21"/>
      <c r="BA408" s="12" t="s">
        <v>8</v>
      </c>
      <c r="BE408" s="3"/>
    </row>
    <row r="409" spans="2:57" ht="11.25" customHeight="1" x14ac:dyDescent="0.2">
      <c r="B409" s="2"/>
      <c r="X409" s="21" t="s">
        <v>6</v>
      </c>
      <c r="Y409" s="21"/>
      <c r="BA409" s="24">
        <f>+E401+E413</f>
        <v>11</v>
      </c>
      <c r="BE409" s="3"/>
    </row>
    <row r="410" spans="2:57" x14ac:dyDescent="0.2">
      <c r="B410" s="2"/>
      <c r="BA410" s="24"/>
      <c r="BE410" s="3"/>
    </row>
    <row r="411" spans="2:57" x14ac:dyDescent="0.2">
      <c r="B411" s="2"/>
      <c r="BA411" s="24"/>
      <c r="BE411" s="3"/>
    </row>
    <row r="412" spans="2:57" x14ac:dyDescent="0.2">
      <c r="B412" s="2"/>
      <c r="E412" s="12" t="s">
        <v>8</v>
      </c>
      <c r="BE412" s="3"/>
    </row>
    <row r="413" spans="2:57" x14ac:dyDescent="0.2">
      <c r="B413" s="2"/>
      <c r="E413" s="25">
        <v>7</v>
      </c>
      <c r="AH413" s="22">
        <f>AD425*TAN(P372*PI()/180)</f>
        <v>1.4621386330480783</v>
      </c>
      <c r="AI413" s="22"/>
      <c r="AJ413" s="22"/>
      <c r="BE413" s="3"/>
    </row>
    <row r="414" spans="2:57" x14ac:dyDescent="0.2">
      <c r="B414" s="2"/>
      <c r="E414" s="25"/>
      <c r="BE414" s="3"/>
    </row>
    <row r="415" spans="2:57" x14ac:dyDescent="0.2">
      <c r="B415" s="2"/>
      <c r="E415" s="25"/>
      <c r="BE415" s="3"/>
    </row>
    <row r="416" spans="2:57" x14ac:dyDescent="0.2">
      <c r="B416" s="2"/>
      <c r="AY416" s="12" t="s">
        <v>8</v>
      </c>
      <c r="BE416" s="3"/>
    </row>
    <row r="417" spans="2:57" x14ac:dyDescent="0.2">
      <c r="B417" s="2"/>
      <c r="AY417" s="24">
        <f>+AN425</f>
        <v>4.5</v>
      </c>
      <c r="BE417" s="3"/>
    </row>
    <row r="418" spans="2:57" x14ac:dyDescent="0.2">
      <c r="B418" s="2"/>
      <c r="AY418" s="24"/>
      <c r="BE418" s="3"/>
    </row>
    <row r="419" spans="2:57" x14ac:dyDescent="0.2">
      <c r="B419" s="2"/>
      <c r="AY419" s="24"/>
      <c r="BE419" s="3"/>
    </row>
    <row r="420" spans="2:57" x14ac:dyDescent="0.2">
      <c r="B420" s="2"/>
      <c r="BE420" s="3"/>
    </row>
    <row r="421" spans="2:57" x14ac:dyDescent="0.2">
      <c r="B421" s="2"/>
      <c r="BE421" s="3"/>
    </row>
    <row r="422" spans="2:57" x14ac:dyDescent="0.2">
      <c r="B422" s="2"/>
      <c r="BE422" s="3"/>
    </row>
    <row r="423" spans="2:57" x14ac:dyDescent="0.2">
      <c r="B423" s="2"/>
      <c r="AT423" s="21" t="s">
        <v>6</v>
      </c>
      <c r="AU423" s="21"/>
      <c r="BE423" s="3"/>
    </row>
    <row r="424" spans="2:57" x14ac:dyDescent="0.2">
      <c r="B424" s="2"/>
      <c r="Y424" s="21" t="s">
        <v>6</v>
      </c>
      <c r="Z424" s="21"/>
      <c r="BE424" s="3"/>
    </row>
    <row r="425" spans="2:57" x14ac:dyDescent="0.2">
      <c r="B425" s="2"/>
      <c r="I425" s="20">
        <v>1</v>
      </c>
      <c r="J425" s="20"/>
      <c r="K425" s="1" t="s">
        <v>8</v>
      </c>
      <c r="R425" s="21">
        <f>+AA374-I425-AI427-AT425</f>
        <v>8</v>
      </c>
      <c r="S425" s="21"/>
      <c r="T425" s="1" t="s">
        <v>8</v>
      </c>
      <c r="AD425" s="21">
        <f>+AI427/2</f>
        <v>4.5</v>
      </c>
      <c r="AE425" s="21"/>
      <c r="AF425" s="1" t="s">
        <v>8</v>
      </c>
      <c r="AN425" s="21">
        <f>+AI427/2</f>
        <v>4.5</v>
      </c>
      <c r="AO425" s="21"/>
      <c r="AP425" s="1" t="s">
        <v>8</v>
      </c>
      <c r="AT425" s="20">
        <v>2</v>
      </c>
      <c r="AU425" s="20"/>
      <c r="AV425" s="1" t="s">
        <v>8</v>
      </c>
      <c r="BE425" s="3"/>
    </row>
    <row r="426" spans="2:57" x14ac:dyDescent="0.2">
      <c r="B426" s="2"/>
      <c r="BE426" s="3"/>
    </row>
    <row r="427" spans="2:57" x14ac:dyDescent="0.2">
      <c r="B427" s="2"/>
      <c r="AI427" s="20">
        <v>9</v>
      </c>
      <c r="AJ427" s="20"/>
      <c r="AK427" s="1" t="s">
        <v>8</v>
      </c>
      <c r="BE427" s="3"/>
    </row>
    <row r="428" spans="2:57" x14ac:dyDescent="0.2">
      <c r="B428" s="2"/>
      <c r="BE428" s="3"/>
    </row>
    <row r="429" spans="2:57" ht="12" thickBot="1" x14ac:dyDescent="0.25">
      <c r="B429" s="8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10"/>
    </row>
    <row r="430" spans="2:57" ht="12" thickBot="1" x14ac:dyDescent="0.25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</row>
    <row r="431" spans="2:57" ht="38.25" customHeight="1" x14ac:dyDescent="0.2">
      <c r="B431" s="17" t="s">
        <v>0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9"/>
    </row>
    <row r="432" spans="2:57" x14ac:dyDescent="0.2">
      <c r="B432" s="2"/>
      <c r="O432" s="4" t="s">
        <v>1</v>
      </c>
      <c r="BE432" s="3"/>
    </row>
    <row r="433" spans="2:57" x14ac:dyDescent="0.2">
      <c r="B433" s="2"/>
      <c r="U433" s="1" t="s">
        <v>2</v>
      </c>
      <c r="BE433" s="3"/>
    </row>
    <row r="434" spans="2:57" x14ac:dyDescent="0.2">
      <c r="B434" s="2"/>
      <c r="G434" s="5" t="s">
        <v>3</v>
      </c>
      <c r="K434" s="1" t="s">
        <v>4</v>
      </c>
      <c r="P434" s="20">
        <v>18</v>
      </c>
      <c r="Q434" s="20"/>
      <c r="R434" s="6" t="s">
        <v>5</v>
      </c>
      <c r="V434" s="21" t="s">
        <v>6</v>
      </c>
      <c r="W434" s="21"/>
      <c r="AB434" s="7" t="s">
        <v>7</v>
      </c>
      <c r="BE434" s="3"/>
    </row>
    <row r="435" spans="2:57" x14ac:dyDescent="0.2">
      <c r="B435" s="2"/>
      <c r="BE435" s="3"/>
    </row>
    <row r="436" spans="2:57" x14ac:dyDescent="0.2">
      <c r="B436" s="2"/>
      <c r="AC436" s="20">
        <v>20</v>
      </c>
      <c r="AD436" s="20"/>
      <c r="AE436" s="1" t="s">
        <v>8</v>
      </c>
      <c r="BE436" s="3"/>
    </row>
    <row r="437" spans="2:57" x14ac:dyDescent="0.2">
      <c r="B437" s="2"/>
      <c r="BE437" s="3"/>
    </row>
    <row r="438" spans="2:57" x14ac:dyDescent="0.2">
      <c r="B438" s="2"/>
      <c r="P438" s="21">
        <f>+F448</f>
        <v>7.5</v>
      </c>
      <c r="Q438" s="21"/>
      <c r="R438" s="1" t="s">
        <v>8</v>
      </c>
      <c r="Z438" s="21">
        <f>+AC436-P438-AH438-AQ438</f>
        <v>3.25</v>
      </c>
      <c r="AA438" s="21"/>
      <c r="AB438" s="1" t="s">
        <v>8</v>
      </c>
      <c r="AH438" s="21">
        <f>+AQ487</f>
        <v>5</v>
      </c>
      <c r="AI438" s="21"/>
      <c r="AJ438" s="1" t="s">
        <v>8</v>
      </c>
      <c r="AQ438" s="21">
        <f>+AX445</f>
        <v>4.25</v>
      </c>
      <c r="AR438" s="21"/>
      <c r="AS438" s="1" t="s">
        <v>8</v>
      </c>
      <c r="BE438" s="3"/>
    </row>
    <row r="439" spans="2:57" x14ac:dyDescent="0.2">
      <c r="B439" s="2"/>
      <c r="BE439" s="3"/>
    </row>
    <row r="440" spans="2:57" x14ac:dyDescent="0.2">
      <c r="B440" s="2"/>
      <c r="H440" s="21" t="s">
        <v>6</v>
      </c>
      <c r="I440" s="21"/>
      <c r="AW440" s="21" t="s">
        <v>6</v>
      </c>
      <c r="AX440" s="21"/>
      <c r="BE440" s="3"/>
    </row>
    <row r="441" spans="2:57" x14ac:dyDescent="0.2">
      <c r="B441" s="2"/>
      <c r="BE441" s="3"/>
    </row>
    <row r="442" spans="2:57" x14ac:dyDescent="0.2">
      <c r="B442" s="2"/>
      <c r="BE442" s="3"/>
    </row>
    <row r="443" spans="2:57" x14ac:dyDescent="0.2">
      <c r="B443" s="2"/>
      <c r="BE443" s="3"/>
    </row>
    <row r="444" spans="2:57" x14ac:dyDescent="0.2">
      <c r="B444" s="2"/>
      <c r="AX444" s="12" t="s">
        <v>8</v>
      </c>
      <c r="BE444" s="3"/>
    </row>
    <row r="445" spans="2:57" x14ac:dyDescent="0.2">
      <c r="B445" s="2"/>
      <c r="AX445" s="24">
        <f>+AZ450/2</f>
        <v>4.25</v>
      </c>
      <c r="BE445" s="3"/>
    </row>
    <row r="446" spans="2:57" x14ac:dyDescent="0.2">
      <c r="B446" s="2"/>
      <c r="AX446" s="24"/>
      <c r="BE446" s="3"/>
    </row>
    <row r="447" spans="2:57" x14ac:dyDescent="0.2">
      <c r="B447" s="2"/>
      <c r="F447" s="12" t="s">
        <v>8</v>
      </c>
      <c r="AX447" s="24"/>
      <c r="BE447" s="3"/>
    </row>
    <row r="448" spans="2:57" x14ac:dyDescent="0.2">
      <c r="B448" s="2"/>
      <c r="F448" s="24">
        <f>+F466</f>
        <v>7.5</v>
      </c>
      <c r="BE448" s="3"/>
    </row>
    <row r="449" spans="2:57" x14ac:dyDescent="0.2">
      <c r="B449" s="2"/>
      <c r="F449" s="24"/>
      <c r="AZ449" s="12" t="s">
        <v>8</v>
      </c>
      <c r="BE449" s="3"/>
    </row>
    <row r="450" spans="2:57" x14ac:dyDescent="0.2">
      <c r="B450" s="2"/>
      <c r="F450" s="24"/>
      <c r="AZ450" s="25">
        <v>8.5</v>
      </c>
      <c r="BE450" s="3"/>
    </row>
    <row r="451" spans="2:57" x14ac:dyDescent="0.2">
      <c r="B451" s="2"/>
      <c r="AB451" s="22">
        <f>+AN451</f>
        <v>1.3809087089898517</v>
      </c>
      <c r="AC451" s="22"/>
      <c r="AD451" s="22"/>
      <c r="AN451" s="22">
        <f>AX445*TAN(P434*PI()/180)</f>
        <v>1.3809087089898517</v>
      </c>
      <c r="AO451" s="22"/>
      <c r="AP451" s="22"/>
      <c r="AZ451" s="25"/>
      <c r="BE451" s="3"/>
    </row>
    <row r="452" spans="2:57" x14ac:dyDescent="0.2">
      <c r="B452" s="2"/>
      <c r="AZ452" s="25"/>
      <c r="BE452" s="3"/>
    </row>
    <row r="453" spans="2:57" x14ac:dyDescent="0.2">
      <c r="B453" s="2"/>
      <c r="AX453" s="12" t="s">
        <v>8</v>
      </c>
      <c r="BE453" s="3"/>
    </row>
    <row r="454" spans="2:57" x14ac:dyDescent="0.2">
      <c r="B454" s="2"/>
      <c r="AX454" s="24">
        <f>+AZ450/2</f>
        <v>4.25</v>
      </c>
      <c r="BE454" s="3"/>
    </row>
    <row r="455" spans="2:57" x14ac:dyDescent="0.2">
      <c r="B455" s="2"/>
      <c r="AX455" s="24"/>
      <c r="BE455" s="3"/>
    </row>
    <row r="456" spans="2:57" x14ac:dyDescent="0.2">
      <c r="B456" s="2"/>
      <c r="AX456" s="24"/>
      <c r="BE456" s="3"/>
    </row>
    <row r="457" spans="2:57" x14ac:dyDescent="0.2">
      <c r="B457" s="2"/>
      <c r="D457" s="12" t="s">
        <v>8</v>
      </c>
      <c r="F457" s="12" t="s">
        <v>8</v>
      </c>
      <c r="BE457" s="3"/>
    </row>
    <row r="458" spans="2:57" x14ac:dyDescent="0.2">
      <c r="B458" s="2"/>
      <c r="D458" s="25">
        <v>16</v>
      </c>
      <c r="F458" s="24">
        <f>+D458-F448-F466</f>
        <v>1</v>
      </c>
      <c r="X458" s="22">
        <f>P438*TAN(P434*PI()/180)</f>
        <v>2.4368977217467971</v>
      </c>
      <c r="Y458" s="22"/>
      <c r="Z458" s="22"/>
      <c r="BE458" s="3"/>
    </row>
    <row r="459" spans="2:57" x14ac:dyDescent="0.2">
      <c r="B459" s="2"/>
      <c r="D459" s="25"/>
      <c r="F459" s="24"/>
      <c r="BE459" s="3"/>
    </row>
    <row r="460" spans="2:57" x14ac:dyDescent="0.2">
      <c r="B460" s="2"/>
      <c r="D460" s="25"/>
      <c r="F460" s="24"/>
      <c r="BE460" s="3"/>
    </row>
    <row r="461" spans="2:57" x14ac:dyDescent="0.2">
      <c r="B461" s="2"/>
      <c r="X461" s="22">
        <f>F466*TAN(P434*PI()/180)</f>
        <v>2.4368977217467971</v>
      </c>
      <c r="Y461" s="22"/>
      <c r="Z461" s="22"/>
      <c r="AV461" s="21" t="s">
        <v>6</v>
      </c>
      <c r="AW461" s="21"/>
      <c r="BE461" s="3"/>
    </row>
    <row r="462" spans="2:57" x14ac:dyDescent="0.2">
      <c r="B462" s="2"/>
      <c r="AN462" s="21" t="s">
        <v>6</v>
      </c>
      <c r="AO462" s="21"/>
      <c r="BE462" s="3"/>
    </row>
    <row r="463" spans="2:57" x14ac:dyDescent="0.2">
      <c r="B463" s="2"/>
      <c r="AX463" s="12" t="s">
        <v>8</v>
      </c>
      <c r="BE463" s="3"/>
    </row>
    <row r="464" spans="2:57" x14ac:dyDescent="0.2">
      <c r="B464" s="2"/>
      <c r="AX464" s="24">
        <f>+AZ471-AX474-AX481</f>
        <v>5</v>
      </c>
      <c r="BE464" s="3"/>
    </row>
    <row r="465" spans="2:57" x14ac:dyDescent="0.2">
      <c r="B465" s="2"/>
      <c r="F465" s="12" t="s">
        <v>8</v>
      </c>
      <c r="AX465" s="24"/>
      <c r="BE465" s="3"/>
    </row>
    <row r="466" spans="2:57" x14ac:dyDescent="0.2">
      <c r="B466" s="2"/>
      <c r="F466" s="24">
        <f>(+R489+AD487-(AX474+AX481-F480))/2+(AX474+AX481-F480)</f>
        <v>7.5</v>
      </c>
      <c r="AX466" s="24"/>
      <c r="BE466" s="3"/>
    </row>
    <row r="467" spans="2:57" x14ac:dyDescent="0.2">
      <c r="B467" s="2"/>
      <c r="F467" s="24"/>
      <c r="BE467" s="3"/>
    </row>
    <row r="468" spans="2:57" x14ac:dyDescent="0.2">
      <c r="B468" s="2"/>
      <c r="F468" s="24"/>
      <c r="BE468" s="3"/>
    </row>
    <row r="469" spans="2:57" x14ac:dyDescent="0.2">
      <c r="B469" s="2"/>
      <c r="BE469" s="3"/>
    </row>
    <row r="470" spans="2:57" x14ac:dyDescent="0.2">
      <c r="B470" s="2"/>
      <c r="AZ470" s="12" t="s">
        <v>8</v>
      </c>
      <c r="BE470" s="3"/>
    </row>
    <row r="471" spans="2:57" x14ac:dyDescent="0.2">
      <c r="B471" s="2"/>
      <c r="AE471" s="22">
        <f>+AH480</f>
        <v>0.81229924058226577</v>
      </c>
      <c r="AF471" s="22"/>
      <c r="AG471" s="22"/>
      <c r="AZ471" s="24">
        <f>+F480+D458-AZ450</f>
        <v>11.5</v>
      </c>
      <c r="BE471" s="3"/>
    </row>
    <row r="472" spans="2:57" x14ac:dyDescent="0.2">
      <c r="B472" s="2"/>
      <c r="AZ472" s="24"/>
      <c r="BE472" s="3"/>
    </row>
    <row r="473" spans="2:57" x14ac:dyDescent="0.2">
      <c r="B473" s="2"/>
      <c r="AX473" s="12" t="s">
        <v>8</v>
      </c>
      <c r="AZ473" s="24"/>
      <c r="BE473" s="3"/>
    </row>
    <row r="474" spans="2:57" x14ac:dyDescent="0.2">
      <c r="B474" s="2"/>
      <c r="AX474" s="24">
        <f>+F480</f>
        <v>4</v>
      </c>
      <c r="BE474" s="3"/>
    </row>
    <row r="475" spans="2:57" x14ac:dyDescent="0.2">
      <c r="B475" s="2"/>
      <c r="AX475" s="24"/>
      <c r="BE475" s="3"/>
    </row>
    <row r="476" spans="2:57" x14ac:dyDescent="0.2">
      <c r="B476" s="2"/>
      <c r="AX476" s="24"/>
      <c r="BE476" s="3"/>
    </row>
    <row r="477" spans="2:57" x14ac:dyDescent="0.2">
      <c r="B477" s="2"/>
      <c r="BE477" s="3"/>
    </row>
    <row r="478" spans="2:57" x14ac:dyDescent="0.2">
      <c r="B478" s="2"/>
      <c r="H478" s="21" t="s">
        <v>6</v>
      </c>
      <c r="I478" s="21"/>
      <c r="Z478" s="21" t="s">
        <v>6</v>
      </c>
      <c r="AA478" s="21"/>
      <c r="BE478" s="3"/>
    </row>
    <row r="479" spans="2:57" x14ac:dyDescent="0.2">
      <c r="B479" s="2"/>
      <c r="F479" s="12" t="s">
        <v>8</v>
      </c>
      <c r="BE479" s="3"/>
    </row>
    <row r="480" spans="2:57" x14ac:dyDescent="0.2">
      <c r="B480" s="2"/>
      <c r="F480" s="25">
        <v>4</v>
      </c>
      <c r="AH480" s="22">
        <f>AI487*TAN(P434*PI()/180)</f>
        <v>0.81229924058226577</v>
      </c>
      <c r="AI480" s="22"/>
      <c r="AJ480" s="22"/>
      <c r="AX480" s="12" t="s">
        <v>8</v>
      </c>
      <c r="BE480" s="3"/>
    </row>
    <row r="481" spans="2:57" x14ac:dyDescent="0.2">
      <c r="B481" s="2"/>
      <c r="F481" s="25"/>
      <c r="AX481" s="24">
        <f>+AI487</f>
        <v>2.5</v>
      </c>
      <c r="BE481" s="3"/>
    </row>
    <row r="482" spans="2:57" x14ac:dyDescent="0.2">
      <c r="B482" s="2"/>
      <c r="F482" s="25"/>
      <c r="AX482" s="24"/>
      <c r="BE482" s="3"/>
    </row>
    <row r="483" spans="2:57" x14ac:dyDescent="0.2">
      <c r="B483" s="2"/>
      <c r="AX483" s="24"/>
      <c r="BE483" s="3"/>
    </row>
    <row r="484" spans="2:57" x14ac:dyDescent="0.2">
      <c r="B484" s="2"/>
      <c r="BE484" s="3"/>
    </row>
    <row r="485" spans="2:57" x14ac:dyDescent="0.2">
      <c r="B485" s="2"/>
      <c r="Z485" s="21" t="s">
        <v>6</v>
      </c>
      <c r="AA485" s="21"/>
      <c r="AN485" s="21" t="s">
        <v>6</v>
      </c>
      <c r="AO485" s="21"/>
      <c r="BE485" s="3"/>
    </row>
    <row r="486" spans="2:57" x14ac:dyDescent="0.2">
      <c r="B486" s="2"/>
      <c r="BE486" s="3"/>
    </row>
    <row r="487" spans="2:57" x14ac:dyDescent="0.2">
      <c r="B487" s="2"/>
      <c r="P487" s="21">
        <f>+F466</f>
        <v>7.5</v>
      </c>
      <c r="Q487" s="21"/>
      <c r="R487" s="1" t="s">
        <v>8</v>
      </c>
      <c r="Y487" s="21">
        <f>+R489-P487</f>
        <v>2.5</v>
      </c>
      <c r="Z487" s="21"/>
      <c r="AA487" s="1" t="s">
        <v>8</v>
      </c>
      <c r="AD487" s="21">
        <f>+AF489/2</f>
        <v>2.5</v>
      </c>
      <c r="AE487" s="21"/>
      <c r="AF487" s="1" t="s">
        <v>8</v>
      </c>
      <c r="AI487" s="21">
        <f>+AF489/2</f>
        <v>2.5</v>
      </c>
      <c r="AJ487" s="21"/>
      <c r="AK487" s="1" t="s">
        <v>8</v>
      </c>
      <c r="AQ487" s="21">
        <f>+AC436-R489-AF489</f>
        <v>5</v>
      </c>
      <c r="AR487" s="21"/>
      <c r="AS487" s="1" t="s">
        <v>8</v>
      </c>
      <c r="BE487" s="3"/>
    </row>
    <row r="488" spans="2:57" x14ac:dyDescent="0.2">
      <c r="B488" s="2"/>
      <c r="BE488" s="3"/>
    </row>
    <row r="489" spans="2:57" x14ac:dyDescent="0.2">
      <c r="B489" s="2"/>
      <c r="R489" s="20">
        <v>10</v>
      </c>
      <c r="S489" s="20"/>
      <c r="T489" s="1" t="s">
        <v>8</v>
      </c>
      <c r="AF489" s="20">
        <v>5</v>
      </c>
      <c r="AG489" s="20"/>
      <c r="AH489" s="1" t="s">
        <v>8</v>
      </c>
      <c r="BE489" s="3"/>
    </row>
    <row r="490" spans="2:57" x14ac:dyDescent="0.2">
      <c r="B490" s="2"/>
      <c r="BE490" s="3"/>
    </row>
    <row r="491" spans="2:57" ht="12" thickBot="1" x14ac:dyDescent="0.25">
      <c r="B491" s="8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10"/>
    </row>
    <row r="492" spans="2:57" ht="12" thickBot="1" x14ac:dyDescent="0.25"/>
    <row r="493" spans="2:57" ht="38.25" customHeight="1" x14ac:dyDescent="0.2">
      <c r="B493" s="17" t="s">
        <v>0</v>
      </c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9"/>
    </row>
    <row r="494" spans="2:57" x14ac:dyDescent="0.2">
      <c r="B494" s="2"/>
      <c r="O494" s="4" t="s">
        <v>1</v>
      </c>
      <c r="BE494" s="3"/>
    </row>
    <row r="495" spans="2:57" x14ac:dyDescent="0.2">
      <c r="B495" s="2"/>
      <c r="U495" s="1" t="s">
        <v>2</v>
      </c>
      <c r="BE495" s="3"/>
    </row>
    <row r="496" spans="2:57" x14ac:dyDescent="0.2">
      <c r="B496" s="2"/>
      <c r="G496" s="5" t="s">
        <v>3</v>
      </c>
      <c r="K496" s="1" t="s">
        <v>4</v>
      </c>
      <c r="P496" s="20">
        <v>18</v>
      </c>
      <c r="Q496" s="20"/>
      <c r="R496" s="6" t="s">
        <v>5</v>
      </c>
      <c r="V496" s="21" t="s">
        <v>6</v>
      </c>
      <c r="W496" s="21"/>
      <c r="AB496" s="7" t="s">
        <v>7</v>
      </c>
      <c r="BE496" s="3"/>
    </row>
    <row r="497" spans="2:57" x14ac:dyDescent="0.2">
      <c r="B497" s="2"/>
      <c r="BE497" s="3"/>
    </row>
    <row r="498" spans="2:57" x14ac:dyDescent="0.2">
      <c r="B498" s="2"/>
      <c r="L498" s="20">
        <v>10</v>
      </c>
      <c r="M498" s="20"/>
      <c r="N498" s="1" t="s">
        <v>8</v>
      </c>
      <c r="AA498" s="20">
        <v>15</v>
      </c>
      <c r="AB498" s="20"/>
      <c r="AC498" s="1" t="s">
        <v>8</v>
      </c>
      <c r="AP498" s="21">
        <f>+L498</f>
        <v>10</v>
      </c>
      <c r="AQ498" s="21"/>
      <c r="AR498" s="1" t="s">
        <v>8</v>
      </c>
      <c r="BE498" s="3"/>
    </row>
    <row r="499" spans="2:57" x14ac:dyDescent="0.2">
      <c r="B499" s="2"/>
      <c r="BE499" s="3"/>
    </row>
    <row r="500" spans="2:57" x14ac:dyDescent="0.2">
      <c r="B500" s="2"/>
      <c r="J500" s="21">
        <f>+E522</f>
        <v>6.5</v>
      </c>
      <c r="K500" s="21"/>
      <c r="L500" s="1" t="s">
        <v>8</v>
      </c>
      <c r="P500" s="21">
        <f>+L498-J500</f>
        <v>3.5</v>
      </c>
      <c r="Q500" s="21"/>
      <c r="R500" s="1" t="s">
        <v>8</v>
      </c>
      <c r="V500" s="21">
        <f>+AA498/2</f>
        <v>7.5</v>
      </c>
      <c r="W500" s="21"/>
      <c r="X500" s="1" t="s">
        <v>8</v>
      </c>
      <c r="AF500" s="21">
        <f>+AA498/2</f>
        <v>7.5</v>
      </c>
      <c r="AG500" s="21"/>
      <c r="AH500" s="1" t="s">
        <v>8</v>
      </c>
      <c r="AL500" s="21">
        <f>+AP498-AR500</f>
        <v>3.5</v>
      </c>
      <c r="AM500" s="21"/>
      <c r="AN500" s="1" t="s">
        <v>8</v>
      </c>
      <c r="AR500" s="21">
        <f>+AX522</f>
        <v>6.5</v>
      </c>
      <c r="AS500" s="21"/>
      <c r="AT500" s="1" t="s">
        <v>8</v>
      </c>
      <c r="BE500" s="3"/>
    </row>
    <row r="501" spans="2:57" x14ac:dyDescent="0.2">
      <c r="B501" s="2"/>
      <c r="BE501" s="3"/>
    </row>
    <row r="502" spans="2:57" x14ac:dyDescent="0.2">
      <c r="B502" s="2"/>
      <c r="Q502" s="21" t="s">
        <v>6</v>
      </c>
      <c r="R502" s="21"/>
      <c r="AL502" s="21" t="s">
        <v>6</v>
      </c>
      <c r="AM502" s="21"/>
      <c r="BE502" s="3"/>
    </row>
    <row r="503" spans="2:57" x14ac:dyDescent="0.2">
      <c r="B503" s="2"/>
      <c r="BE503" s="3"/>
    </row>
    <row r="504" spans="2:57" x14ac:dyDescent="0.2">
      <c r="B504" s="2"/>
      <c r="BE504" s="3"/>
    </row>
    <row r="505" spans="2:57" x14ac:dyDescent="0.2">
      <c r="B505" s="2"/>
      <c r="AX505" s="12" t="s">
        <v>8</v>
      </c>
      <c r="BE505" s="3"/>
    </row>
    <row r="506" spans="2:57" x14ac:dyDescent="0.2">
      <c r="B506" s="2"/>
      <c r="E506" s="12" t="s">
        <v>8</v>
      </c>
      <c r="AX506" s="24">
        <f>+E507</f>
        <v>7.5</v>
      </c>
      <c r="BE506" s="3"/>
    </row>
    <row r="507" spans="2:57" x14ac:dyDescent="0.2">
      <c r="B507" s="2"/>
      <c r="E507" s="24">
        <f>+V500</f>
        <v>7.5</v>
      </c>
      <c r="AX507" s="24"/>
      <c r="BE507" s="3"/>
    </row>
    <row r="508" spans="2:57" x14ac:dyDescent="0.2">
      <c r="B508" s="2"/>
      <c r="C508" s="12" t="s">
        <v>8</v>
      </c>
      <c r="E508" s="24"/>
      <c r="AX508" s="24"/>
      <c r="AZ508" s="12" t="s">
        <v>8</v>
      </c>
      <c r="BE508" s="3"/>
    </row>
    <row r="509" spans="2:57" x14ac:dyDescent="0.2">
      <c r="B509" s="2"/>
      <c r="C509" s="25">
        <v>12</v>
      </c>
      <c r="E509" s="24"/>
      <c r="AZ509" s="24">
        <f>+C509</f>
        <v>12</v>
      </c>
      <c r="BE509" s="3"/>
    </row>
    <row r="510" spans="2:57" x14ac:dyDescent="0.2">
      <c r="B510" s="2"/>
      <c r="C510" s="25"/>
      <c r="AZ510" s="24"/>
      <c r="BE510" s="3"/>
    </row>
    <row r="511" spans="2:57" x14ac:dyDescent="0.2">
      <c r="B511" s="2"/>
      <c r="C511" s="25"/>
      <c r="AZ511" s="24"/>
      <c r="BE511" s="3"/>
    </row>
    <row r="512" spans="2:57" x14ac:dyDescent="0.2">
      <c r="B512" s="2"/>
      <c r="BE512" s="3"/>
    </row>
    <row r="513" spans="2:57" x14ac:dyDescent="0.2">
      <c r="B513" s="2"/>
      <c r="AB513" s="22">
        <f>V500*TAN(P496*PI()/180)</f>
        <v>2.4368977217467971</v>
      </c>
      <c r="AC513" s="22"/>
      <c r="AD513" s="22"/>
      <c r="BE513" s="3"/>
    </row>
    <row r="514" spans="2:57" x14ac:dyDescent="0.2">
      <c r="B514" s="2"/>
      <c r="E514" s="12" t="s">
        <v>8</v>
      </c>
      <c r="AX514" s="12" t="s">
        <v>8</v>
      </c>
      <c r="BE514" s="3"/>
    </row>
    <row r="515" spans="2:57" x14ac:dyDescent="0.2">
      <c r="B515" s="2"/>
      <c r="E515" s="24">
        <f>+C509-E507</f>
        <v>4.5</v>
      </c>
      <c r="AX515" s="24">
        <f>+E515</f>
        <v>4.5</v>
      </c>
      <c r="BE515" s="3"/>
    </row>
    <row r="516" spans="2:57" x14ac:dyDescent="0.2">
      <c r="B516" s="2"/>
      <c r="E516" s="24"/>
      <c r="AX516" s="24"/>
      <c r="BE516" s="3"/>
    </row>
    <row r="517" spans="2:57" x14ac:dyDescent="0.2">
      <c r="B517" s="2"/>
      <c r="E517" s="24"/>
      <c r="F517" s="21" t="s">
        <v>6</v>
      </c>
      <c r="G517" s="21"/>
      <c r="Q517" s="21" t="s">
        <v>6</v>
      </c>
      <c r="R517" s="21"/>
      <c r="AL517" s="21" t="s">
        <v>6</v>
      </c>
      <c r="AM517" s="21"/>
      <c r="AV517" s="21" t="s">
        <v>6</v>
      </c>
      <c r="AW517" s="21"/>
      <c r="AX517" s="24"/>
      <c r="BE517" s="3"/>
    </row>
    <row r="518" spans="2:57" x14ac:dyDescent="0.2">
      <c r="B518" s="2"/>
      <c r="BE518" s="3"/>
    </row>
    <row r="519" spans="2:57" x14ac:dyDescent="0.2">
      <c r="B519" s="2"/>
      <c r="BE519" s="3"/>
    </row>
    <row r="520" spans="2:57" x14ac:dyDescent="0.2">
      <c r="B520" s="2"/>
      <c r="BE520" s="3"/>
    </row>
    <row r="521" spans="2:57" x14ac:dyDescent="0.2">
      <c r="B521" s="2"/>
      <c r="E521" s="12" t="s">
        <v>8</v>
      </c>
      <c r="AX521" s="12" t="s">
        <v>8</v>
      </c>
      <c r="BE521" s="3"/>
    </row>
    <row r="522" spans="2:57" x14ac:dyDescent="0.2">
      <c r="B522" s="2"/>
      <c r="E522" s="24">
        <f>+C526/2</f>
        <v>6.5</v>
      </c>
      <c r="AX522" s="24">
        <f>+AZ526/2</f>
        <v>6.5</v>
      </c>
      <c r="BE522" s="3"/>
    </row>
    <row r="523" spans="2:57" x14ac:dyDescent="0.2">
      <c r="B523" s="2"/>
      <c r="E523" s="24"/>
      <c r="AX523" s="24"/>
      <c r="BE523" s="3"/>
    </row>
    <row r="524" spans="2:57" x14ac:dyDescent="0.2">
      <c r="B524" s="2"/>
      <c r="E524" s="24"/>
      <c r="AX524" s="24"/>
      <c r="BE524" s="3"/>
    </row>
    <row r="525" spans="2:57" x14ac:dyDescent="0.2">
      <c r="B525" s="2"/>
      <c r="C525" s="12" t="s">
        <v>8</v>
      </c>
      <c r="AZ525" s="12" t="s">
        <v>8</v>
      </c>
      <c r="BE525" s="3"/>
    </row>
    <row r="526" spans="2:57" x14ac:dyDescent="0.2">
      <c r="B526" s="2"/>
      <c r="C526" s="25">
        <v>13</v>
      </c>
      <c r="AZ526" s="24">
        <f>+C526</f>
        <v>13</v>
      </c>
      <c r="BE526" s="3"/>
    </row>
    <row r="527" spans="2:57" x14ac:dyDescent="0.2">
      <c r="B527" s="2"/>
      <c r="C527" s="25"/>
      <c r="M527" s="22">
        <f>E522*TAN(P496*PI()/180)</f>
        <v>2.1119780255138907</v>
      </c>
      <c r="N527" s="22"/>
      <c r="O527" s="22"/>
      <c r="X527" s="22">
        <f>+M527</f>
        <v>2.1119780255138907</v>
      </c>
      <c r="Y527" s="22"/>
      <c r="Z527" s="22"/>
      <c r="AD527" s="22">
        <f>+AO527</f>
        <v>2.1119780255138907</v>
      </c>
      <c r="AE527" s="22"/>
      <c r="AF527" s="22"/>
      <c r="AO527" s="22">
        <f>AX522*TAN(P496*PI()/180)</f>
        <v>2.1119780255138907</v>
      </c>
      <c r="AP527" s="22"/>
      <c r="AQ527" s="22"/>
      <c r="AZ527" s="24"/>
      <c r="BE527" s="3"/>
    </row>
    <row r="528" spans="2:57" x14ac:dyDescent="0.2">
      <c r="B528" s="2"/>
      <c r="C528" s="25"/>
      <c r="AZ528" s="24"/>
      <c r="BE528" s="3"/>
    </row>
    <row r="529" spans="2:57" x14ac:dyDescent="0.2">
      <c r="B529" s="2"/>
      <c r="E529" s="12" t="s">
        <v>8</v>
      </c>
      <c r="AX529" s="12" t="s">
        <v>8</v>
      </c>
      <c r="BE529" s="3"/>
    </row>
    <row r="530" spans="2:57" x14ac:dyDescent="0.2">
      <c r="B530" s="2"/>
      <c r="E530" s="24">
        <f>+C526/2</f>
        <v>6.5</v>
      </c>
      <c r="AX530" s="24">
        <f>+AZ526/2</f>
        <v>6.5</v>
      </c>
      <c r="BE530" s="3"/>
    </row>
    <row r="531" spans="2:57" x14ac:dyDescent="0.2">
      <c r="B531" s="2"/>
      <c r="E531" s="24"/>
      <c r="AX531" s="24"/>
      <c r="BE531" s="3"/>
    </row>
    <row r="532" spans="2:57" x14ac:dyDescent="0.2">
      <c r="B532" s="2"/>
      <c r="E532" s="24"/>
      <c r="AX532" s="24"/>
      <c r="BE532" s="3"/>
    </row>
    <row r="533" spans="2:57" x14ac:dyDescent="0.2">
      <c r="B533" s="2"/>
      <c r="AB533" s="22">
        <f>+AB513</f>
        <v>2.4368977217467971</v>
      </c>
      <c r="AC533" s="22"/>
      <c r="AD533" s="22"/>
      <c r="BE533" s="3"/>
    </row>
    <row r="534" spans="2:57" x14ac:dyDescent="0.2">
      <c r="B534" s="2"/>
      <c r="BE534" s="3"/>
    </row>
    <row r="535" spans="2:57" x14ac:dyDescent="0.2">
      <c r="B535" s="2"/>
      <c r="BE535" s="3"/>
    </row>
    <row r="536" spans="2:57" x14ac:dyDescent="0.2">
      <c r="B536" s="2"/>
      <c r="BE536" s="3"/>
    </row>
    <row r="537" spans="2:57" x14ac:dyDescent="0.2">
      <c r="B537" s="2"/>
      <c r="F537" s="21" t="s">
        <v>6</v>
      </c>
      <c r="G537" s="21"/>
      <c r="Q537" s="21" t="s">
        <v>6</v>
      </c>
      <c r="R537" s="21"/>
      <c r="W537" s="22">
        <f>+Y545</f>
        <v>1.6245984811645315</v>
      </c>
      <c r="X537" s="22"/>
      <c r="Y537" s="22"/>
      <c r="AL537" s="21" t="s">
        <v>6</v>
      </c>
      <c r="AM537" s="21"/>
      <c r="AV537" s="21" t="s">
        <v>6</v>
      </c>
      <c r="AW537" s="21"/>
      <c r="BE537" s="3"/>
    </row>
    <row r="538" spans="2:57" x14ac:dyDescent="0.2">
      <c r="B538" s="2"/>
      <c r="AX538" s="12" t="s">
        <v>8</v>
      </c>
      <c r="BE538" s="3"/>
    </row>
    <row r="539" spans="2:57" x14ac:dyDescent="0.2">
      <c r="B539" s="2"/>
      <c r="AX539" s="24">
        <f>+E543+C526+C509-AZ509-AZ526-AX546</f>
        <v>6</v>
      </c>
      <c r="BE539" s="3"/>
    </row>
    <row r="540" spans="2:57" x14ac:dyDescent="0.2">
      <c r="B540" s="2"/>
      <c r="AX540" s="24"/>
      <c r="BE540" s="3"/>
    </row>
    <row r="541" spans="2:57" x14ac:dyDescent="0.2">
      <c r="B541" s="2"/>
      <c r="AX541" s="24"/>
      <c r="BE541" s="3"/>
    </row>
    <row r="542" spans="2:57" x14ac:dyDescent="0.2">
      <c r="B542" s="2"/>
      <c r="E542" s="12" t="s">
        <v>8</v>
      </c>
      <c r="BE542" s="3"/>
    </row>
    <row r="543" spans="2:57" x14ac:dyDescent="0.2">
      <c r="B543" s="2"/>
      <c r="E543" s="25">
        <v>12</v>
      </c>
      <c r="BE543" s="3"/>
    </row>
    <row r="544" spans="2:57" x14ac:dyDescent="0.2">
      <c r="B544" s="2"/>
      <c r="E544" s="25"/>
      <c r="AK544" s="21" t="s">
        <v>6</v>
      </c>
      <c r="AL544" s="21"/>
      <c r="BE544" s="3"/>
    </row>
    <row r="545" spans="2:57" x14ac:dyDescent="0.2">
      <c r="B545" s="2"/>
      <c r="E545" s="25"/>
      <c r="Y545" s="22">
        <f>U553*TAN(P496*PI()/180)</f>
        <v>1.6245984811645315</v>
      </c>
      <c r="Z545" s="22"/>
      <c r="AA545" s="22"/>
      <c r="AF545" s="21" t="s">
        <v>6</v>
      </c>
      <c r="AG545" s="21"/>
      <c r="AX545" s="12" t="s">
        <v>8</v>
      </c>
      <c r="BE545" s="3"/>
    </row>
    <row r="546" spans="2:57" x14ac:dyDescent="0.2">
      <c r="B546" s="2"/>
      <c r="AX546" s="25">
        <v>6</v>
      </c>
      <c r="BE546" s="3"/>
    </row>
    <row r="547" spans="2:57" x14ac:dyDescent="0.2">
      <c r="B547" s="2"/>
      <c r="AX547" s="25"/>
      <c r="BE547" s="3"/>
    </row>
    <row r="548" spans="2:57" x14ac:dyDescent="0.2">
      <c r="B548" s="2"/>
      <c r="AX548" s="25"/>
      <c r="BE548" s="3"/>
    </row>
    <row r="549" spans="2:57" x14ac:dyDescent="0.2">
      <c r="B549" s="2"/>
      <c r="BE549" s="3"/>
    </row>
    <row r="550" spans="2:57" x14ac:dyDescent="0.2">
      <c r="B550" s="2"/>
      <c r="BE550" s="3"/>
    </row>
    <row r="551" spans="2:57" x14ac:dyDescent="0.2">
      <c r="B551" s="2"/>
      <c r="BE551" s="3"/>
    </row>
    <row r="552" spans="2:57" x14ac:dyDescent="0.2">
      <c r="B552" s="2"/>
      <c r="Q552" s="21" t="s">
        <v>6</v>
      </c>
      <c r="R552" s="21"/>
      <c r="AE552" s="21" t="s">
        <v>6</v>
      </c>
      <c r="AF552" s="21"/>
      <c r="BE552" s="3"/>
    </row>
    <row r="553" spans="2:57" x14ac:dyDescent="0.2">
      <c r="B553" s="2"/>
      <c r="L553" s="21">
        <f>+L498</f>
        <v>10</v>
      </c>
      <c r="M553" s="21"/>
      <c r="N553" s="1" t="s">
        <v>8</v>
      </c>
      <c r="U553" s="21">
        <f>+X555/2</f>
        <v>5</v>
      </c>
      <c r="V553" s="21"/>
      <c r="W553" s="1" t="s">
        <v>8</v>
      </c>
      <c r="AA553" s="21">
        <f>+X555/2</f>
        <v>5</v>
      </c>
      <c r="AB553" s="21"/>
      <c r="AC553" s="1" t="s">
        <v>8</v>
      </c>
      <c r="AG553" s="20">
        <v>5</v>
      </c>
      <c r="AH553" s="20"/>
      <c r="AI553" s="1" t="s">
        <v>8</v>
      </c>
      <c r="AP553" s="21">
        <f>+L498+AA498+AP498-L553-X555-AG553</f>
        <v>10</v>
      </c>
      <c r="AQ553" s="21"/>
      <c r="AR553" s="1" t="s">
        <v>8</v>
      </c>
      <c r="BE553" s="3"/>
    </row>
    <row r="554" spans="2:57" x14ac:dyDescent="0.2">
      <c r="B554" s="2"/>
      <c r="BE554" s="3"/>
    </row>
    <row r="555" spans="2:57" x14ac:dyDescent="0.2">
      <c r="B555" s="2"/>
      <c r="X555" s="20">
        <v>10</v>
      </c>
      <c r="Y555" s="20"/>
      <c r="Z555" s="1" t="s">
        <v>8</v>
      </c>
      <c r="BE555" s="3"/>
    </row>
    <row r="556" spans="2:57" x14ac:dyDescent="0.2">
      <c r="B556" s="2"/>
      <c r="BE556" s="3"/>
    </row>
    <row r="557" spans="2:57" ht="12" thickBot="1" x14ac:dyDescent="0.25">
      <c r="B557" s="8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10"/>
    </row>
    <row r="558" spans="2:57" ht="12" thickBot="1" x14ac:dyDescent="0.25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</row>
    <row r="559" spans="2:57" ht="38.25" customHeight="1" x14ac:dyDescent="0.2">
      <c r="B559" s="17" t="s">
        <v>0</v>
      </c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9"/>
    </row>
    <row r="560" spans="2:57" x14ac:dyDescent="0.2">
      <c r="B560" s="2"/>
      <c r="O560" s="4" t="s">
        <v>1</v>
      </c>
      <c r="BE560" s="3"/>
    </row>
    <row r="561" spans="2:57" x14ac:dyDescent="0.2">
      <c r="B561" s="2"/>
      <c r="U561" s="1" t="s">
        <v>2</v>
      </c>
      <c r="BE561" s="3"/>
    </row>
    <row r="562" spans="2:57" x14ac:dyDescent="0.2">
      <c r="B562" s="2"/>
      <c r="G562" s="5" t="s">
        <v>3</v>
      </c>
      <c r="K562" s="1" t="s">
        <v>4</v>
      </c>
      <c r="P562" s="20">
        <v>18</v>
      </c>
      <c r="Q562" s="20"/>
      <c r="R562" s="6" t="s">
        <v>5</v>
      </c>
      <c r="V562" s="21" t="s">
        <v>6</v>
      </c>
      <c r="W562" s="21"/>
      <c r="AB562" s="7" t="s">
        <v>7</v>
      </c>
      <c r="BE562" s="3"/>
    </row>
    <row r="563" spans="2:57" x14ac:dyDescent="0.2">
      <c r="B563" s="2"/>
      <c r="BE563" s="3"/>
    </row>
    <row r="564" spans="2:57" x14ac:dyDescent="0.2">
      <c r="B564" s="2"/>
      <c r="Y564" s="20">
        <v>10</v>
      </c>
      <c r="Z564" s="20"/>
      <c r="AA564" s="1" t="s">
        <v>8</v>
      </c>
      <c r="BE564" s="3"/>
    </row>
    <row r="565" spans="2:57" x14ac:dyDescent="0.2">
      <c r="B565" s="2"/>
      <c r="BE565" s="3"/>
    </row>
    <row r="566" spans="2:57" x14ac:dyDescent="0.2">
      <c r="B566" s="2"/>
      <c r="K566" s="20">
        <v>2.5</v>
      </c>
      <c r="L566" s="20"/>
      <c r="M566" s="1" t="s">
        <v>8</v>
      </c>
      <c r="S566" s="21">
        <f>+Y564/2</f>
        <v>5</v>
      </c>
      <c r="T566" s="21"/>
      <c r="U566" s="1" t="s">
        <v>8</v>
      </c>
      <c r="AF566" s="21">
        <f>+Y564/2</f>
        <v>5</v>
      </c>
      <c r="AG566" s="21"/>
      <c r="AH566" s="1" t="s">
        <v>8</v>
      </c>
      <c r="AQ566" s="20">
        <v>4.7</v>
      </c>
      <c r="AR566" s="20"/>
      <c r="AS566" s="1" t="s">
        <v>8</v>
      </c>
      <c r="BE566" s="3"/>
    </row>
    <row r="567" spans="2:57" x14ac:dyDescent="0.2">
      <c r="B567" s="2"/>
      <c r="BE567" s="3"/>
    </row>
    <row r="568" spans="2:57" x14ac:dyDescent="0.2">
      <c r="B568" s="2"/>
      <c r="L568" s="21" t="s">
        <v>6</v>
      </c>
      <c r="M568" s="21"/>
      <c r="AM568" s="21" t="s">
        <v>6</v>
      </c>
      <c r="AN568" s="21"/>
      <c r="BE568" s="3"/>
    </row>
    <row r="569" spans="2:57" x14ac:dyDescent="0.2">
      <c r="B569" s="2"/>
      <c r="BE569" s="3"/>
    </row>
    <row r="570" spans="2:57" x14ac:dyDescent="0.2">
      <c r="B570" s="2"/>
      <c r="BE570" s="3"/>
    </row>
    <row r="571" spans="2:57" x14ac:dyDescent="0.2">
      <c r="B571" s="2"/>
      <c r="BE571" s="3"/>
    </row>
    <row r="572" spans="2:57" x14ac:dyDescent="0.2">
      <c r="B572" s="2"/>
      <c r="BE572" s="3"/>
    </row>
    <row r="573" spans="2:57" x14ac:dyDescent="0.2">
      <c r="B573" s="2"/>
      <c r="BE573" s="3"/>
    </row>
    <row r="574" spans="2:57" x14ac:dyDescent="0.2">
      <c r="B574" s="2"/>
      <c r="E574" s="12" t="s">
        <v>8</v>
      </c>
      <c r="BE574" s="3"/>
    </row>
    <row r="575" spans="2:57" x14ac:dyDescent="0.2">
      <c r="B575" s="2"/>
      <c r="E575" s="24">
        <f>+S566</f>
        <v>5</v>
      </c>
      <c r="AY575" s="12" t="s">
        <v>8</v>
      </c>
      <c r="BE575" s="3"/>
    </row>
    <row r="576" spans="2:57" x14ac:dyDescent="0.2">
      <c r="B576" s="2"/>
      <c r="C576" s="12" t="s">
        <v>8</v>
      </c>
      <c r="E576" s="24"/>
      <c r="AY576" s="25">
        <v>6</v>
      </c>
      <c r="BE576" s="3"/>
    </row>
    <row r="577" spans="2:57" x14ac:dyDescent="0.2">
      <c r="B577" s="2"/>
      <c r="C577" s="25">
        <v>8</v>
      </c>
      <c r="E577" s="24"/>
      <c r="AY577" s="25"/>
      <c r="BE577" s="3"/>
    </row>
    <row r="578" spans="2:57" x14ac:dyDescent="0.2">
      <c r="B578" s="2"/>
      <c r="C578" s="25"/>
      <c r="AY578" s="25"/>
      <c r="BE578" s="3"/>
    </row>
    <row r="579" spans="2:57" x14ac:dyDescent="0.2">
      <c r="B579" s="2"/>
      <c r="C579" s="25"/>
      <c r="BE579" s="3"/>
    </row>
    <row r="580" spans="2:57" x14ac:dyDescent="0.2">
      <c r="B580" s="2"/>
      <c r="BE580" s="3"/>
    </row>
    <row r="581" spans="2:57" x14ac:dyDescent="0.2">
      <c r="B581" s="2"/>
      <c r="BE581" s="3"/>
    </row>
    <row r="582" spans="2:57" x14ac:dyDescent="0.2">
      <c r="B582" s="2"/>
      <c r="AA582" s="22">
        <f>S566*TAN(P562*PI()/180)</f>
        <v>1.6245984811645315</v>
      </c>
      <c r="AB582" s="22"/>
      <c r="AC582" s="22"/>
      <c r="BE582" s="3"/>
    </row>
    <row r="583" spans="2:57" x14ac:dyDescent="0.2">
      <c r="B583" s="2"/>
      <c r="BE583" s="3"/>
    </row>
    <row r="584" spans="2:57" x14ac:dyDescent="0.2">
      <c r="B584" s="2"/>
      <c r="E584" s="12" t="s">
        <v>8</v>
      </c>
      <c r="AM584" s="21" t="s">
        <v>6</v>
      </c>
      <c r="AN584" s="21"/>
      <c r="AX584" s="21" t="s">
        <v>6</v>
      </c>
      <c r="AY584" s="21"/>
      <c r="BE584" s="3"/>
    </row>
    <row r="585" spans="2:57" x14ac:dyDescent="0.2">
      <c r="B585" s="2"/>
      <c r="E585" s="24">
        <f>+C577-E575</f>
        <v>3</v>
      </c>
      <c r="BE585" s="3"/>
    </row>
    <row r="586" spans="2:57" x14ac:dyDescent="0.2">
      <c r="B586" s="2"/>
      <c r="E586" s="24"/>
      <c r="BE586" s="3"/>
    </row>
    <row r="587" spans="2:57" x14ac:dyDescent="0.2">
      <c r="B587" s="2"/>
      <c r="E587" s="24"/>
      <c r="BE587" s="3"/>
    </row>
    <row r="588" spans="2:57" x14ac:dyDescent="0.2">
      <c r="B588" s="2"/>
      <c r="BE588" s="3"/>
    </row>
    <row r="589" spans="2:57" x14ac:dyDescent="0.2">
      <c r="B589" s="2"/>
      <c r="G589" s="21" t="s">
        <v>6</v>
      </c>
      <c r="H589" s="21"/>
      <c r="L589" s="21" t="s">
        <v>6</v>
      </c>
      <c r="M589" s="21"/>
      <c r="BE589" s="3"/>
    </row>
    <row r="590" spans="2:57" x14ac:dyDescent="0.2">
      <c r="B590" s="2"/>
      <c r="AY590" s="12" t="s">
        <v>8</v>
      </c>
      <c r="BE590" s="3"/>
    </row>
    <row r="591" spans="2:57" x14ac:dyDescent="0.2">
      <c r="B591" s="2"/>
      <c r="AY591" s="24">
        <f>+BA597/2</f>
        <v>5</v>
      </c>
      <c r="BE591" s="3"/>
    </row>
    <row r="592" spans="2:57" x14ac:dyDescent="0.2">
      <c r="B592" s="2"/>
      <c r="AY592" s="24"/>
      <c r="BE592" s="3"/>
    </row>
    <row r="593" spans="2:57" x14ac:dyDescent="0.2">
      <c r="B593" s="2"/>
      <c r="E593" s="12" t="s">
        <v>8</v>
      </c>
      <c r="AY593" s="24"/>
      <c r="BE593" s="3"/>
    </row>
    <row r="594" spans="2:57" x14ac:dyDescent="0.2">
      <c r="B594" s="2"/>
      <c r="E594" s="24">
        <f>+C597/2</f>
        <v>3</v>
      </c>
      <c r="W594" s="21">
        <f>+S566+K566-K566-E594</f>
        <v>2</v>
      </c>
      <c r="X594" s="21"/>
      <c r="Y594" s="1" t="s">
        <v>8</v>
      </c>
      <c r="BE594" s="3"/>
    </row>
    <row r="595" spans="2:57" x14ac:dyDescent="0.2">
      <c r="B595" s="2"/>
      <c r="E595" s="24"/>
      <c r="BE595" s="3"/>
    </row>
    <row r="596" spans="2:57" x14ac:dyDescent="0.2">
      <c r="B596" s="2"/>
      <c r="C596" s="12" t="s">
        <v>8</v>
      </c>
      <c r="E596" s="24"/>
      <c r="BA596" s="12" t="s">
        <v>8</v>
      </c>
      <c r="BE596" s="3"/>
    </row>
    <row r="597" spans="2:57" x14ac:dyDescent="0.2">
      <c r="B597" s="2"/>
      <c r="C597" s="25">
        <v>6</v>
      </c>
      <c r="BA597" s="25">
        <v>10</v>
      </c>
      <c r="BE597" s="3"/>
    </row>
    <row r="598" spans="2:57" x14ac:dyDescent="0.2">
      <c r="B598" s="2"/>
      <c r="C598" s="25"/>
      <c r="X598" s="22">
        <f>+AA582</f>
        <v>1.6245984811645315</v>
      </c>
      <c r="Y598" s="22"/>
      <c r="Z598" s="22"/>
      <c r="AC598" s="22">
        <f>+AL598</f>
        <v>1.6245984811645315</v>
      </c>
      <c r="AD598" s="22"/>
      <c r="AE598" s="22"/>
      <c r="AL598" s="22">
        <f>AY591*TAN(P562*PI()/180)</f>
        <v>1.6245984811645315</v>
      </c>
      <c r="AM598" s="22"/>
      <c r="AN598" s="22"/>
      <c r="BA598" s="25"/>
      <c r="BE598" s="3"/>
    </row>
    <row r="599" spans="2:57" x14ac:dyDescent="0.2">
      <c r="B599" s="2"/>
      <c r="C599" s="25"/>
      <c r="M599" s="22">
        <f>E594*TAN(P562*PI()/180)</f>
        <v>0.97475908869871886</v>
      </c>
      <c r="N599" s="22"/>
      <c r="O599" s="22"/>
      <c r="U599" s="22">
        <f>+M599</f>
        <v>0.97475908869871886</v>
      </c>
      <c r="V599" s="22"/>
      <c r="W599" s="22"/>
      <c r="AF599" s="21">
        <f>(AF566+AQ566-AR627-AY604)/2</f>
        <v>0.5</v>
      </c>
      <c r="AG599" s="21"/>
      <c r="AH599" s="1" t="s">
        <v>8</v>
      </c>
      <c r="BA599" s="25"/>
      <c r="BE599" s="3"/>
    </row>
    <row r="600" spans="2:57" x14ac:dyDescent="0.2">
      <c r="B600" s="2"/>
      <c r="E600" s="12" t="s">
        <v>8</v>
      </c>
      <c r="Y600" s="22">
        <f>+AB605</f>
        <v>0</v>
      </c>
      <c r="Z600" s="22"/>
      <c r="AA600" s="22"/>
      <c r="BE600" s="3"/>
    </row>
    <row r="601" spans="2:57" x14ac:dyDescent="0.2">
      <c r="B601" s="2"/>
      <c r="E601" s="24">
        <f>+C597/2</f>
        <v>3</v>
      </c>
      <c r="BE601" s="3"/>
    </row>
    <row r="602" spans="2:57" x14ac:dyDescent="0.2">
      <c r="B602" s="2"/>
      <c r="E602" s="24"/>
      <c r="V602" s="21">
        <f>+AY614-2*AF599</f>
        <v>2</v>
      </c>
      <c r="W602" s="21"/>
      <c r="X602" s="1" t="s">
        <v>8</v>
      </c>
      <c r="BE602" s="3"/>
    </row>
    <row r="603" spans="2:57" x14ac:dyDescent="0.2">
      <c r="B603" s="2"/>
      <c r="E603" s="24"/>
      <c r="AY603" s="12" t="s">
        <v>8</v>
      </c>
      <c r="BE603" s="3"/>
    </row>
    <row r="604" spans="2:57" x14ac:dyDescent="0.2">
      <c r="B604" s="2"/>
      <c r="AY604" s="24">
        <f>+BA597/2</f>
        <v>5</v>
      </c>
      <c r="BE604" s="3"/>
    </row>
    <row r="605" spans="2:57" x14ac:dyDescent="0.2">
      <c r="B605" s="2"/>
      <c r="AB605" s="22">
        <f>+AB611</f>
        <v>0</v>
      </c>
      <c r="AC605" s="22"/>
      <c r="AD605" s="22"/>
      <c r="AY605" s="24"/>
      <c r="BE605" s="3"/>
    </row>
    <row r="606" spans="2:57" x14ac:dyDescent="0.2">
      <c r="B606" s="2"/>
      <c r="E606" s="12" t="s">
        <v>8</v>
      </c>
      <c r="AY606" s="24"/>
      <c r="BE606" s="3"/>
    </row>
    <row r="607" spans="2:57" x14ac:dyDescent="0.2">
      <c r="B607" s="2"/>
      <c r="E607" s="24">
        <f>+C613-E612-E619</f>
        <v>1.5</v>
      </c>
      <c r="BE607" s="3"/>
    </row>
    <row r="608" spans="2:57" x14ac:dyDescent="0.2">
      <c r="B608" s="2"/>
      <c r="E608" s="24"/>
      <c r="G608" s="21" t="s">
        <v>6</v>
      </c>
      <c r="H608" s="21"/>
      <c r="L608" s="21" t="s">
        <v>6</v>
      </c>
      <c r="M608" s="21"/>
      <c r="BE608" s="3"/>
    </row>
    <row r="609" spans="2:57" x14ac:dyDescent="0.2">
      <c r="B609" s="2"/>
      <c r="E609" s="24"/>
      <c r="BE609" s="3"/>
    </row>
    <row r="610" spans="2:57" x14ac:dyDescent="0.2">
      <c r="B610" s="2"/>
      <c r="W610" s="22">
        <f>+W616</f>
        <v>1.1372189368151719</v>
      </c>
      <c r="X610" s="22"/>
      <c r="Y610" s="22"/>
      <c r="BE610" s="3"/>
    </row>
    <row r="611" spans="2:57" x14ac:dyDescent="0.2">
      <c r="B611" s="2"/>
      <c r="E611" s="12" t="s">
        <v>8</v>
      </c>
      <c r="BE611" s="3"/>
    </row>
    <row r="612" spans="2:57" x14ac:dyDescent="0.2">
      <c r="B612" s="2"/>
      <c r="C612" s="12" t="s">
        <v>8</v>
      </c>
      <c r="E612" s="24">
        <f>+AY621</f>
        <v>2</v>
      </c>
      <c r="AW612" s="21" t="s">
        <v>6</v>
      </c>
      <c r="AX612" s="21"/>
      <c r="BE612" s="3"/>
    </row>
    <row r="613" spans="2:57" x14ac:dyDescent="0.2">
      <c r="B613" s="2"/>
      <c r="C613" s="25">
        <v>7</v>
      </c>
      <c r="E613" s="24"/>
      <c r="AO613" s="21" t="s">
        <v>6</v>
      </c>
      <c r="AP613" s="21"/>
      <c r="AY613" s="12" t="s">
        <v>8</v>
      </c>
      <c r="BE613" s="3"/>
    </row>
    <row r="614" spans="2:57" x14ac:dyDescent="0.2">
      <c r="B614" s="2"/>
      <c r="C614" s="25"/>
      <c r="E614" s="24"/>
      <c r="AY614" s="25">
        <v>3</v>
      </c>
      <c r="BE614" s="3"/>
    </row>
    <row r="615" spans="2:57" x14ac:dyDescent="0.2">
      <c r="B615" s="2"/>
      <c r="C615" s="25"/>
      <c r="AY615" s="25"/>
      <c r="BE615" s="3"/>
    </row>
    <row r="616" spans="2:57" x14ac:dyDescent="0.2">
      <c r="B616" s="2"/>
      <c r="W616" s="22">
        <f>Z627*TAN(P562*PI()/180)</f>
        <v>1.1372189368151719</v>
      </c>
      <c r="X616" s="22"/>
      <c r="Y616" s="22"/>
      <c r="AY616" s="25"/>
      <c r="BE616" s="3"/>
    </row>
    <row r="617" spans="2:57" x14ac:dyDescent="0.2">
      <c r="B617" s="2"/>
      <c r="BE617" s="3"/>
    </row>
    <row r="618" spans="2:57" x14ac:dyDescent="0.2">
      <c r="B618" s="2"/>
      <c r="E618" s="12" t="s">
        <v>8</v>
      </c>
      <c r="BE618" s="3"/>
    </row>
    <row r="619" spans="2:57" x14ac:dyDescent="0.2">
      <c r="B619" s="2"/>
      <c r="E619" s="24">
        <f>+R627</f>
        <v>3.5</v>
      </c>
      <c r="BE619" s="3"/>
    </row>
    <row r="620" spans="2:57" x14ac:dyDescent="0.2">
      <c r="B620" s="2"/>
      <c r="E620" s="24"/>
      <c r="AO620" s="21" t="s">
        <v>6</v>
      </c>
      <c r="AP620" s="21"/>
      <c r="AY620" s="12" t="s">
        <v>8</v>
      </c>
      <c r="BE620" s="3"/>
    </row>
    <row r="621" spans="2:57" x14ac:dyDescent="0.2">
      <c r="B621" s="2"/>
      <c r="E621" s="24"/>
      <c r="AF621" s="21" t="s">
        <v>6</v>
      </c>
      <c r="AG621" s="21"/>
      <c r="AY621" s="24">
        <f>+C613+C597+C577-AY576-BA597-AY614</f>
        <v>2</v>
      </c>
      <c r="BE621" s="3"/>
    </row>
    <row r="622" spans="2:57" x14ac:dyDescent="0.2">
      <c r="B622" s="2"/>
      <c r="AY622" s="24"/>
      <c r="BE622" s="3"/>
    </row>
    <row r="623" spans="2:57" x14ac:dyDescent="0.2">
      <c r="B623" s="2"/>
      <c r="AY623" s="24"/>
      <c r="BE623" s="3"/>
    </row>
    <row r="624" spans="2:57" x14ac:dyDescent="0.2">
      <c r="B624" s="2"/>
      <c r="BE624" s="3"/>
    </row>
    <row r="625" spans="2:57" x14ac:dyDescent="0.2">
      <c r="B625" s="2"/>
      <c r="BE625" s="3"/>
    </row>
    <row r="626" spans="2:57" x14ac:dyDescent="0.2">
      <c r="B626" s="2"/>
      <c r="L626" s="21" t="s">
        <v>6</v>
      </c>
      <c r="M626" s="21"/>
      <c r="AF626" s="21" t="s">
        <v>6</v>
      </c>
      <c r="AG626" s="21"/>
      <c r="BE626" s="3"/>
    </row>
    <row r="627" spans="2:57" x14ac:dyDescent="0.2">
      <c r="B627" s="2"/>
      <c r="R627" s="21">
        <f>+V629/2</f>
        <v>3.5</v>
      </c>
      <c r="S627" s="21"/>
      <c r="T627" s="1" t="s">
        <v>8</v>
      </c>
      <c r="Z627" s="21">
        <f>+V629/2</f>
        <v>3.5</v>
      </c>
      <c r="AA627" s="21"/>
      <c r="AB627" s="1" t="s">
        <v>8</v>
      </c>
      <c r="AI627" s="20">
        <v>4</v>
      </c>
      <c r="AJ627" s="20"/>
      <c r="AK627" s="1" t="s">
        <v>8</v>
      </c>
      <c r="AR627" s="21">
        <f>+Y564+AQ566-V629-AI627</f>
        <v>3.6999999999999993</v>
      </c>
      <c r="AS627" s="21"/>
      <c r="AT627" s="1" t="s">
        <v>8</v>
      </c>
      <c r="BE627" s="3"/>
    </row>
    <row r="628" spans="2:57" x14ac:dyDescent="0.2">
      <c r="B628" s="2"/>
      <c r="BE628" s="3"/>
    </row>
    <row r="629" spans="2:57" x14ac:dyDescent="0.2">
      <c r="B629" s="2"/>
      <c r="V629" s="20">
        <v>7</v>
      </c>
      <c r="W629" s="20"/>
      <c r="X629" s="1" t="s">
        <v>8</v>
      </c>
      <c r="BE629" s="3"/>
    </row>
    <row r="630" spans="2:57" x14ac:dyDescent="0.2">
      <c r="B630" s="2"/>
      <c r="BE630" s="3"/>
    </row>
    <row r="631" spans="2:57" ht="12" thickBot="1" x14ac:dyDescent="0.25">
      <c r="B631" s="8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10"/>
    </row>
    <row r="632" spans="2:57" ht="12" thickBot="1" x14ac:dyDescent="0.25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</row>
    <row r="633" spans="2:57" ht="38.25" customHeight="1" x14ac:dyDescent="0.2">
      <c r="B633" s="17" t="s">
        <v>0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9"/>
    </row>
    <row r="634" spans="2:57" x14ac:dyDescent="0.2">
      <c r="B634" s="2"/>
      <c r="O634" s="4" t="s">
        <v>1</v>
      </c>
      <c r="BE634" s="3"/>
    </row>
    <row r="635" spans="2:57" x14ac:dyDescent="0.2">
      <c r="B635" s="2"/>
      <c r="U635" s="1" t="s">
        <v>2</v>
      </c>
      <c r="BE635" s="3"/>
    </row>
    <row r="636" spans="2:57" x14ac:dyDescent="0.2">
      <c r="B636" s="2"/>
      <c r="G636" s="5" t="s">
        <v>3</v>
      </c>
      <c r="K636" s="1" t="s">
        <v>4</v>
      </c>
      <c r="P636" s="20">
        <v>18</v>
      </c>
      <c r="Q636" s="20"/>
      <c r="R636" s="6" t="s">
        <v>5</v>
      </c>
      <c r="V636" s="21" t="s">
        <v>6</v>
      </c>
      <c r="W636" s="21"/>
      <c r="AB636" s="7" t="s">
        <v>7</v>
      </c>
      <c r="BE636" s="3"/>
    </row>
    <row r="637" spans="2:57" x14ac:dyDescent="0.2">
      <c r="B637" s="2"/>
      <c r="BE637" s="3"/>
    </row>
    <row r="638" spans="2:57" x14ac:dyDescent="0.2">
      <c r="B638" s="2"/>
      <c r="T638" s="20">
        <v>5</v>
      </c>
      <c r="U638" s="20"/>
      <c r="V638" s="1" t="s">
        <v>8</v>
      </c>
      <c r="BE638" s="3"/>
    </row>
    <row r="639" spans="2:57" x14ac:dyDescent="0.2">
      <c r="B639" s="2"/>
      <c r="BE639" s="3"/>
    </row>
    <row r="640" spans="2:57" x14ac:dyDescent="0.2">
      <c r="B640" s="2"/>
      <c r="I640" s="20">
        <v>1.3</v>
      </c>
      <c r="J640" s="20"/>
      <c r="K640" s="1" t="s">
        <v>8</v>
      </c>
      <c r="L640" s="37">
        <v>0.5</v>
      </c>
      <c r="M640" s="37"/>
      <c r="N640" s="15" t="s">
        <v>8</v>
      </c>
      <c r="P640" s="21">
        <f>+T638/2</f>
        <v>2.5</v>
      </c>
      <c r="Q640" s="21"/>
      <c r="R640" s="1" t="s">
        <v>8</v>
      </c>
      <c r="X640" s="21">
        <f>+T638/2</f>
        <v>2.5</v>
      </c>
      <c r="Y640" s="21"/>
      <c r="Z640" s="1" t="s">
        <v>8</v>
      </c>
      <c r="AI640" s="20">
        <v>5.37</v>
      </c>
      <c r="AJ640" s="20"/>
      <c r="AK640" s="1" t="s">
        <v>8</v>
      </c>
      <c r="AR640" s="21">
        <f>+L640</f>
        <v>0.5</v>
      </c>
      <c r="AS640" s="21"/>
      <c r="AT640" s="1" t="s">
        <v>8</v>
      </c>
      <c r="AU640" s="21">
        <f>+I640</f>
        <v>1.3</v>
      </c>
      <c r="AV640" s="21"/>
      <c r="AW640" s="1" t="s">
        <v>8</v>
      </c>
      <c r="BE640" s="3"/>
    </row>
    <row r="641" spans="2:57" x14ac:dyDescent="0.2">
      <c r="B641" s="2"/>
      <c r="BE641" s="3"/>
    </row>
    <row r="642" spans="2:57" x14ac:dyDescent="0.2">
      <c r="B642" s="2"/>
      <c r="K642" s="21" t="s">
        <v>6</v>
      </c>
      <c r="L642" s="21"/>
      <c r="AC642" s="21" t="s">
        <v>6</v>
      </c>
      <c r="AD642" s="21"/>
      <c r="BE642" s="3"/>
    </row>
    <row r="643" spans="2:57" x14ac:dyDescent="0.2">
      <c r="B643" s="2"/>
      <c r="AZ643" s="12" t="s">
        <v>8</v>
      </c>
      <c r="BE643" s="3"/>
    </row>
    <row r="644" spans="2:57" x14ac:dyDescent="0.2">
      <c r="B644" s="2"/>
      <c r="AZ644" s="25">
        <v>1</v>
      </c>
      <c r="BE644" s="3"/>
    </row>
    <row r="645" spans="2:57" x14ac:dyDescent="0.2">
      <c r="B645" s="2"/>
      <c r="AC645" s="21" t="s">
        <v>6</v>
      </c>
      <c r="AD645" s="21"/>
      <c r="AZ645" s="25"/>
      <c r="BE645" s="3"/>
    </row>
    <row r="646" spans="2:57" x14ac:dyDescent="0.2">
      <c r="B646" s="2"/>
      <c r="AS646" s="21" t="s">
        <v>6</v>
      </c>
      <c r="AT646" s="21"/>
      <c r="AZ646" s="25"/>
      <c r="BE646" s="3"/>
    </row>
    <row r="647" spans="2:57" x14ac:dyDescent="0.2">
      <c r="B647" s="2"/>
      <c r="BE647" s="3"/>
    </row>
    <row r="648" spans="2:57" x14ac:dyDescent="0.2">
      <c r="B648" s="2"/>
      <c r="BE648" s="3"/>
    </row>
    <row r="649" spans="2:57" x14ac:dyDescent="0.2">
      <c r="B649" s="2"/>
      <c r="D649" s="12" t="s">
        <v>8</v>
      </c>
      <c r="BE649" s="3"/>
    </row>
    <row r="650" spans="2:57" x14ac:dyDescent="0.2">
      <c r="B650" s="2"/>
      <c r="D650" s="25">
        <v>5</v>
      </c>
      <c r="BE650" s="3"/>
    </row>
    <row r="651" spans="2:57" x14ac:dyDescent="0.2">
      <c r="B651" s="2"/>
      <c r="D651" s="25"/>
      <c r="AZ651" s="12" t="s">
        <v>8</v>
      </c>
      <c r="BE651" s="3"/>
    </row>
    <row r="652" spans="2:57" x14ac:dyDescent="0.2">
      <c r="B652" s="2"/>
      <c r="D652" s="25"/>
      <c r="R652" s="22">
        <f>P640*TAN(P636*PI()/180)</f>
        <v>0.81229924058226577</v>
      </c>
      <c r="S652" s="22"/>
      <c r="T652" s="22"/>
      <c r="AZ652" s="24">
        <f>+D650-AZ644</f>
        <v>4</v>
      </c>
      <c r="BE652" s="3"/>
    </row>
    <row r="653" spans="2:57" x14ac:dyDescent="0.2">
      <c r="B653" s="2"/>
      <c r="Y653" s="21">
        <f>AZ644+(D685+D681+B674+D664+D650-(AZ682+AZ675+AZ664/2+AZ652/2)-AZ644)-(X640+AI640-(D685+D681+B674+D664+D650-(AZ682+AZ675+AZ664/2+AZ652/2)-AZ644)-AB658)-X640</f>
        <v>0.98999999999999755</v>
      </c>
      <c r="Z653" s="21"/>
      <c r="AA653" s="23" t="s">
        <v>8</v>
      </c>
      <c r="AZ653" s="24"/>
      <c r="BE653" s="3"/>
    </row>
    <row r="654" spans="2:57" x14ac:dyDescent="0.2">
      <c r="B654" s="2"/>
      <c r="Y654" s="21"/>
      <c r="Z654" s="21"/>
      <c r="AA654" s="23"/>
      <c r="AZ654" s="24"/>
      <c r="BE654" s="3"/>
    </row>
    <row r="655" spans="2:57" x14ac:dyDescent="0.2">
      <c r="B655" s="2"/>
      <c r="BE655" s="3"/>
    </row>
    <row r="656" spans="2:57" x14ac:dyDescent="0.2">
      <c r="B656" s="2"/>
      <c r="R656" s="22">
        <f>+R652</f>
        <v>0.81229924058226577</v>
      </c>
      <c r="S656" s="22"/>
      <c r="T656" s="22"/>
      <c r="BE656" s="3"/>
    </row>
    <row r="657" spans="2:57" x14ac:dyDescent="0.2">
      <c r="B657" s="2"/>
      <c r="BE657" s="3"/>
    </row>
    <row r="658" spans="2:57" x14ac:dyDescent="0.2">
      <c r="B658" s="2"/>
      <c r="AB658" s="21">
        <f>2*AI663</f>
        <v>0.97999999999999865</v>
      </c>
      <c r="AC658" s="21"/>
      <c r="AD658" s="1" t="s">
        <v>8</v>
      </c>
      <c r="BE658" s="3"/>
    </row>
    <row r="659" spans="2:57" x14ac:dyDescent="0.2">
      <c r="B659" s="2"/>
      <c r="K659" s="21" t="s">
        <v>6</v>
      </c>
      <c r="L659" s="21"/>
      <c r="AS659" s="21" t="s">
        <v>6</v>
      </c>
      <c r="AT659" s="21"/>
      <c r="BE659" s="3"/>
    </row>
    <row r="660" spans="2:57" x14ac:dyDescent="0.2">
      <c r="B660" s="2"/>
      <c r="I660" s="21" t="s">
        <v>6</v>
      </c>
      <c r="J660" s="21"/>
      <c r="BE660" s="3"/>
    </row>
    <row r="661" spans="2:57" x14ac:dyDescent="0.2">
      <c r="B661" s="2"/>
      <c r="AT661" s="21" t="s">
        <v>6</v>
      </c>
      <c r="AU661" s="21"/>
      <c r="BE661" s="3"/>
    </row>
    <row r="662" spans="2:57" x14ac:dyDescent="0.2">
      <c r="B662" s="2"/>
      <c r="BE662" s="3"/>
    </row>
    <row r="663" spans="2:57" x14ac:dyDescent="0.2">
      <c r="B663" s="2"/>
      <c r="D663" s="12" t="s">
        <v>8</v>
      </c>
      <c r="X663" s="22">
        <f>+AD663</f>
        <v>1.5238733753323304</v>
      </c>
      <c r="Y663" s="22"/>
      <c r="Z663" s="22"/>
      <c r="AD663" s="22">
        <f>(D685+D681+B674+D664+D650-(AZ682+AZ675+AZ664/2+AZ652/2)-AZ644)*TAN(P636*PI()/180)</f>
        <v>1.5238733753323304</v>
      </c>
      <c r="AE663" s="22"/>
      <c r="AF663" s="22"/>
      <c r="AI663" s="21">
        <f>(AZ682+AZ675+AZ664/2+AZ652/2)-(AA690+D685+S690/2+D681)</f>
        <v>0.48999999999999932</v>
      </c>
      <c r="AJ663" s="21"/>
      <c r="AK663" s="23" t="s">
        <v>8</v>
      </c>
      <c r="AZ663" s="12" t="s">
        <v>8</v>
      </c>
      <c r="BE663" s="3"/>
    </row>
    <row r="664" spans="2:57" x14ac:dyDescent="0.2">
      <c r="B664" s="2"/>
      <c r="D664" s="25">
        <v>3</v>
      </c>
      <c r="AI664" s="21"/>
      <c r="AJ664" s="21"/>
      <c r="AK664" s="23"/>
      <c r="AZ664" s="24">
        <f>+D664</f>
        <v>3</v>
      </c>
      <c r="BE664" s="3"/>
    </row>
    <row r="665" spans="2:57" x14ac:dyDescent="0.2">
      <c r="B665" s="2"/>
      <c r="D665" s="25"/>
      <c r="Z665" s="22">
        <f>+AC670</f>
        <v>1.3646627241782063</v>
      </c>
      <c r="AA665" s="22"/>
      <c r="AB665" s="22"/>
      <c r="AZ665" s="24"/>
      <c r="BE665" s="3"/>
    </row>
    <row r="666" spans="2:57" x14ac:dyDescent="0.2">
      <c r="B666" s="2"/>
      <c r="D666" s="25"/>
      <c r="AZ666" s="24"/>
      <c r="BE666" s="3"/>
    </row>
    <row r="667" spans="2:57" x14ac:dyDescent="0.2">
      <c r="B667" s="2"/>
      <c r="BE667" s="3"/>
    </row>
    <row r="668" spans="2:57" x14ac:dyDescent="0.2">
      <c r="B668" s="2"/>
      <c r="BE668" s="3"/>
    </row>
    <row r="669" spans="2:57" x14ac:dyDescent="0.2">
      <c r="B669" s="2"/>
      <c r="E669" s="21" t="s">
        <v>6</v>
      </c>
      <c r="F669" s="21"/>
      <c r="I669" s="21" t="s">
        <v>6</v>
      </c>
      <c r="J669" s="21"/>
      <c r="AH669" s="22">
        <f>+AL670</f>
        <v>0.8740339828665179</v>
      </c>
      <c r="AI669" s="22"/>
      <c r="AJ669" s="22"/>
      <c r="AT669" s="21" t="s">
        <v>6</v>
      </c>
      <c r="AU669" s="21"/>
      <c r="AW669" s="21" t="s">
        <v>6</v>
      </c>
      <c r="AX669" s="21"/>
      <c r="BE669" s="3"/>
    </row>
    <row r="670" spans="2:57" x14ac:dyDescent="0.2">
      <c r="B670" s="2"/>
      <c r="D670" s="12" t="s">
        <v>8</v>
      </c>
      <c r="Q670" s="22">
        <f>+AL670</f>
        <v>0.8740339828665179</v>
      </c>
      <c r="R670" s="22"/>
      <c r="S670" s="22"/>
      <c r="U670" s="22">
        <f>+Q670</f>
        <v>0.8740339828665179</v>
      </c>
      <c r="V670" s="22"/>
      <c r="W670" s="22"/>
      <c r="AC670" s="22">
        <f>(S690/2)*TAN(P636*PI()/180)+AF674</f>
        <v>1.3646627241782063</v>
      </c>
      <c r="AD670" s="22"/>
      <c r="AE670" s="22"/>
      <c r="AL670" s="22">
        <f>(AZ664/2)*TAN(P636*PI()/180)+AN675</f>
        <v>0.8740339828665179</v>
      </c>
      <c r="AM670" s="22"/>
      <c r="AN670" s="22"/>
      <c r="AZ670" s="12" t="s">
        <v>8</v>
      </c>
      <c r="BE670" s="3"/>
    </row>
    <row r="671" spans="2:57" x14ac:dyDescent="0.2">
      <c r="B671" s="2"/>
      <c r="D671" s="24">
        <f>+B674/2</f>
        <v>1.19</v>
      </c>
      <c r="AZ671" s="24">
        <f>+BB674/2</f>
        <v>1.19</v>
      </c>
      <c r="BE671" s="3"/>
    </row>
    <row r="672" spans="2:57" x14ac:dyDescent="0.2">
      <c r="B672" s="2"/>
      <c r="D672" s="24"/>
      <c r="AZ672" s="24"/>
      <c r="BE672" s="3"/>
    </row>
    <row r="673" spans="2:57" x14ac:dyDescent="0.2">
      <c r="B673" s="16" t="s">
        <v>8</v>
      </c>
      <c r="D673" s="24"/>
      <c r="AZ673" s="24"/>
      <c r="BB673" s="12" t="s">
        <v>8</v>
      </c>
      <c r="BE673" s="3"/>
    </row>
    <row r="674" spans="2:57" x14ac:dyDescent="0.2">
      <c r="B674" s="38">
        <v>2.38</v>
      </c>
      <c r="D674" s="12" t="s">
        <v>8</v>
      </c>
      <c r="AF674" s="22">
        <f>+AF677</f>
        <v>0.97475908869871886</v>
      </c>
      <c r="AG674" s="22"/>
      <c r="AH674" s="22"/>
      <c r="AZ674" s="12" t="s">
        <v>8</v>
      </c>
      <c r="BB674" s="24">
        <f>+B674</f>
        <v>2.38</v>
      </c>
      <c r="BE674" s="3"/>
    </row>
    <row r="675" spans="2:57" x14ac:dyDescent="0.2">
      <c r="B675" s="38"/>
      <c r="D675" s="24">
        <f>+B674/2</f>
        <v>1.19</v>
      </c>
      <c r="I675" s="22">
        <f>D671*TAN(P636*PI()/180)</f>
        <v>0.38665443851715847</v>
      </c>
      <c r="J675" s="22"/>
      <c r="K675" s="22"/>
      <c r="N675" s="22">
        <f>+I675</f>
        <v>0.38665443851715847</v>
      </c>
      <c r="O675" s="22"/>
      <c r="P675" s="22"/>
      <c r="AN675" s="22">
        <f>+AS675</f>
        <v>0.38665443851715847</v>
      </c>
      <c r="AO675" s="22"/>
      <c r="AP675" s="22"/>
      <c r="AS675" s="22">
        <f>AZ671*TAN(P636*PI()/180)</f>
        <v>0.38665443851715847</v>
      </c>
      <c r="AT675" s="22"/>
      <c r="AU675" s="22"/>
      <c r="AZ675" s="24">
        <f>+BB674/2</f>
        <v>1.19</v>
      </c>
      <c r="BB675" s="24"/>
      <c r="BE675" s="3"/>
    </row>
    <row r="676" spans="2:57" x14ac:dyDescent="0.2">
      <c r="B676" s="38"/>
      <c r="D676" s="24"/>
      <c r="AZ676" s="24"/>
      <c r="BB676" s="24"/>
      <c r="BE676" s="3"/>
    </row>
    <row r="677" spans="2:57" x14ac:dyDescent="0.2">
      <c r="B677" s="2"/>
      <c r="D677" s="24"/>
      <c r="AF677" s="22">
        <f>AA690*TAN(P636*PI()/180)</f>
        <v>0.97475908869871886</v>
      </c>
      <c r="AG677" s="22"/>
      <c r="AH677" s="22"/>
      <c r="AZ677" s="24"/>
      <c r="BE677" s="3"/>
    </row>
    <row r="678" spans="2:57" x14ac:dyDescent="0.2">
      <c r="B678" s="2"/>
      <c r="BE678" s="3"/>
    </row>
    <row r="679" spans="2:57" x14ac:dyDescent="0.2">
      <c r="B679" s="2"/>
      <c r="BE679" s="3"/>
    </row>
    <row r="680" spans="2:57" x14ac:dyDescent="0.2">
      <c r="B680" s="2"/>
      <c r="D680" s="12" t="s">
        <v>8</v>
      </c>
      <c r="F680" s="21" t="s">
        <v>6</v>
      </c>
      <c r="G680" s="21"/>
      <c r="M680" s="21" t="s">
        <v>6</v>
      </c>
      <c r="N680" s="21"/>
      <c r="AP680" s="21" t="s">
        <v>6</v>
      </c>
      <c r="AQ680" s="21"/>
      <c r="AX680" s="21" t="s">
        <v>6</v>
      </c>
      <c r="AY680" s="21"/>
      <c r="BE680" s="3"/>
    </row>
    <row r="681" spans="2:57" x14ac:dyDescent="0.2">
      <c r="B681" s="2"/>
      <c r="D681" s="25">
        <v>1.5</v>
      </c>
      <c r="AZ681" s="12" t="s">
        <v>8</v>
      </c>
      <c r="BE681" s="3"/>
    </row>
    <row r="682" spans="2:57" x14ac:dyDescent="0.2">
      <c r="B682" s="2"/>
      <c r="D682" s="25"/>
      <c r="AZ682" s="24">
        <f>+D685+D681</f>
        <v>2.5</v>
      </c>
      <c r="BE682" s="3"/>
    </row>
    <row r="683" spans="2:57" x14ac:dyDescent="0.2">
      <c r="B683" s="2"/>
      <c r="D683" s="25"/>
      <c r="AZ683" s="24"/>
      <c r="BE683" s="3"/>
    </row>
    <row r="684" spans="2:57" x14ac:dyDescent="0.2">
      <c r="B684" s="2"/>
      <c r="D684" s="12" t="s">
        <v>8</v>
      </c>
      <c r="AZ684" s="24"/>
      <c r="BE684" s="3"/>
    </row>
    <row r="685" spans="2:57" x14ac:dyDescent="0.2">
      <c r="B685" s="2"/>
      <c r="D685" s="25">
        <v>1</v>
      </c>
      <c r="M685" s="21" t="s">
        <v>6</v>
      </c>
      <c r="N685" s="21"/>
      <c r="U685" s="21" t="s">
        <v>6</v>
      </c>
      <c r="V685" s="21"/>
      <c r="BE685" s="3"/>
    </row>
    <row r="686" spans="2:57" x14ac:dyDescent="0.2">
      <c r="B686" s="2"/>
      <c r="D686" s="25"/>
      <c r="BE686" s="3"/>
    </row>
    <row r="687" spans="2:57" x14ac:dyDescent="0.2">
      <c r="B687" s="2"/>
      <c r="D687" s="25"/>
      <c r="BE687" s="3"/>
    </row>
    <row r="688" spans="2:57" x14ac:dyDescent="0.2">
      <c r="B688" s="2"/>
      <c r="U688" s="21" t="s">
        <v>6</v>
      </c>
      <c r="V688" s="21"/>
      <c r="AP688" s="21" t="s">
        <v>6</v>
      </c>
      <c r="AQ688" s="21"/>
      <c r="BE688" s="3"/>
    </row>
    <row r="689" spans="2:57" x14ac:dyDescent="0.2">
      <c r="B689" s="2"/>
      <c r="BE689" s="3"/>
    </row>
    <row r="690" spans="2:57" x14ac:dyDescent="0.2">
      <c r="B690" s="2"/>
      <c r="K690" s="20">
        <v>2.78</v>
      </c>
      <c r="L690" s="20"/>
      <c r="M690" s="1" t="s">
        <v>8</v>
      </c>
      <c r="S690" s="20">
        <v>2.4</v>
      </c>
      <c r="T690" s="20"/>
      <c r="U690" s="1" t="s">
        <v>8</v>
      </c>
      <c r="AA690" s="21">
        <f>+AE692/2</f>
        <v>3</v>
      </c>
      <c r="AB690" s="21"/>
      <c r="AC690" s="1" t="s">
        <v>8</v>
      </c>
      <c r="AJ690" s="21">
        <f>+AE692/2</f>
        <v>3</v>
      </c>
      <c r="AK690" s="21"/>
      <c r="AL690" s="1" t="s">
        <v>8</v>
      </c>
      <c r="AS690" s="21">
        <f>+I640+L640+T638+AI640+AR640+AU640-K690-S690-AE692</f>
        <v>2.7900000000000009</v>
      </c>
      <c r="AT690" s="21"/>
      <c r="AU690" s="1" t="s">
        <v>8</v>
      </c>
      <c r="BE690" s="3"/>
    </row>
    <row r="691" spans="2:57" x14ac:dyDescent="0.2">
      <c r="B691" s="2"/>
      <c r="BE691" s="3"/>
    </row>
    <row r="692" spans="2:57" x14ac:dyDescent="0.2">
      <c r="B692" s="2"/>
      <c r="AE692" s="20">
        <v>6</v>
      </c>
      <c r="AF692" s="20"/>
      <c r="AG692" s="1" t="s">
        <v>8</v>
      </c>
      <c r="BE692" s="3"/>
    </row>
    <row r="693" spans="2:57" x14ac:dyDescent="0.2">
      <c r="B693" s="2"/>
      <c r="BE693" s="3"/>
    </row>
    <row r="694" spans="2:57" ht="12" thickBot="1" x14ac:dyDescent="0.25">
      <c r="B694" s="8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10"/>
    </row>
    <row r="695" spans="2:57" ht="12" thickBot="1" x14ac:dyDescent="0.25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</row>
    <row r="696" spans="2:57" ht="38.25" customHeight="1" x14ac:dyDescent="0.2">
      <c r="B696" s="17" t="s">
        <v>0</v>
      </c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9"/>
    </row>
    <row r="697" spans="2:57" x14ac:dyDescent="0.2">
      <c r="B697" s="2"/>
      <c r="O697" s="4" t="s">
        <v>1</v>
      </c>
      <c r="BE697" s="3"/>
    </row>
    <row r="698" spans="2:57" x14ac:dyDescent="0.2">
      <c r="B698" s="2"/>
      <c r="U698" s="1" t="s">
        <v>2</v>
      </c>
      <c r="BE698" s="3"/>
    </row>
    <row r="699" spans="2:57" x14ac:dyDescent="0.2">
      <c r="B699" s="2"/>
      <c r="G699" s="5" t="s">
        <v>3</v>
      </c>
      <c r="K699" s="1" t="s">
        <v>4</v>
      </c>
      <c r="P699" s="20">
        <v>18</v>
      </c>
      <c r="Q699" s="20"/>
      <c r="R699" s="6" t="s">
        <v>5</v>
      </c>
      <c r="V699" s="21" t="s">
        <v>6</v>
      </c>
      <c r="W699" s="21"/>
      <c r="AB699" s="7" t="s">
        <v>7</v>
      </c>
      <c r="BE699" s="3"/>
    </row>
    <row r="700" spans="2:57" x14ac:dyDescent="0.2">
      <c r="B700" s="2"/>
      <c r="BE700" s="3"/>
    </row>
    <row r="701" spans="2:57" x14ac:dyDescent="0.2">
      <c r="B701" s="2"/>
      <c r="N701" s="20">
        <v>6</v>
      </c>
      <c r="O701" s="20"/>
      <c r="P701" s="1" t="s">
        <v>8</v>
      </c>
      <c r="X701" s="20">
        <v>5</v>
      </c>
      <c r="Y701" s="20"/>
      <c r="Z701" s="1" t="s">
        <v>8</v>
      </c>
      <c r="BE701" s="3"/>
    </row>
    <row r="702" spans="2:57" x14ac:dyDescent="0.2">
      <c r="B702" s="2"/>
      <c r="BE702" s="3"/>
    </row>
    <row r="703" spans="2:57" x14ac:dyDescent="0.2">
      <c r="B703" s="2"/>
      <c r="K703" s="21">
        <f>+F736</f>
        <v>3</v>
      </c>
      <c r="L703" s="21"/>
      <c r="M703" s="1" t="s">
        <v>8</v>
      </c>
      <c r="Q703" s="21">
        <f>+N701-K703</f>
        <v>3</v>
      </c>
      <c r="R703" s="21"/>
      <c r="S703" s="1" t="s">
        <v>8</v>
      </c>
      <c r="V703" s="21">
        <f>+X701/2</f>
        <v>2.5</v>
      </c>
      <c r="W703" s="21"/>
      <c r="X703" s="1" t="s">
        <v>8</v>
      </c>
      <c r="Z703" s="21">
        <f>+X701/2</f>
        <v>2.5</v>
      </c>
      <c r="AA703" s="21"/>
      <c r="AB703" s="1" t="s">
        <v>8</v>
      </c>
      <c r="AJ703" s="20">
        <v>7</v>
      </c>
      <c r="AK703" s="20"/>
      <c r="AL703" s="1" t="s">
        <v>8</v>
      </c>
      <c r="AS703" s="20">
        <v>3</v>
      </c>
      <c r="AT703" s="20"/>
      <c r="AU703" s="1" t="s">
        <v>8</v>
      </c>
      <c r="BE703" s="3"/>
    </row>
    <row r="704" spans="2:57" x14ac:dyDescent="0.2">
      <c r="B704" s="2"/>
      <c r="BE704" s="3"/>
    </row>
    <row r="705" spans="2:62" x14ac:dyDescent="0.2">
      <c r="B705" s="2"/>
      <c r="R705" s="21" t="s">
        <v>6</v>
      </c>
      <c r="S705" s="21"/>
      <c r="AE705" s="21" t="s">
        <v>6</v>
      </c>
      <c r="AF705" s="21"/>
      <c r="BE705" s="3"/>
    </row>
    <row r="706" spans="2:62" x14ac:dyDescent="0.2">
      <c r="B706" s="2"/>
      <c r="F706" s="12" t="s">
        <v>8</v>
      </c>
      <c r="AY706" s="12" t="s">
        <v>8</v>
      </c>
      <c r="BE706" s="3"/>
    </row>
    <row r="707" spans="2:62" x14ac:dyDescent="0.2">
      <c r="B707" s="2"/>
      <c r="F707" s="24">
        <f>+V703</f>
        <v>2.5</v>
      </c>
      <c r="AY707" s="25">
        <v>2</v>
      </c>
      <c r="BE707" s="3"/>
    </row>
    <row r="708" spans="2:62" x14ac:dyDescent="0.2">
      <c r="B708" s="2"/>
      <c r="F708" s="24"/>
      <c r="AY708" s="25"/>
      <c r="BE708" s="3"/>
    </row>
    <row r="709" spans="2:62" x14ac:dyDescent="0.2">
      <c r="B709" s="2"/>
      <c r="F709" s="24"/>
      <c r="AQ709" s="21" t="s">
        <v>6</v>
      </c>
      <c r="AR709" s="21"/>
      <c r="AY709" s="25"/>
      <c r="BE709" s="3"/>
    </row>
    <row r="710" spans="2:62" x14ac:dyDescent="0.2">
      <c r="B710" s="2"/>
      <c r="BE710" s="3"/>
    </row>
    <row r="711" spans="2:62" x14ac:dyDescent="0.2">
      <c r="B711" s="2"/>
      <c r="F711" s="12" t="s">
        <v>8</v>
      </c>
      <c r="Y711" s="22">
        <f>Z703*TAN(P699*PI()/180)</f>
        <v>0.81229924058226577</v>
      </c>
      <c r="Z711" s="22"/>
      <c r="AA711" s="22"/>
      <c r="BE711" s="3"/>
      <c r="BH711" s="22"/>
      <c r="BI711" s="22"/>
      <c r="BJ711" s="22"/>
    </row>
    <row r="712" spans="2:62" x14ac:dyDescent="0.2">
      <c r="B712" s="2"/>
      <c r="F712" s="24">
        <f>+AY707</f>
        <v>2</v>
      </c>
      <c r="BE712" s="3"/>
    </row>
    <row r="713" spans="2:62" x14ac:dyDescent="0.2">
      <c r="B713" s="2"/>
      <c r="F713" s="24"/>
      <c r="BE713" s="3"/>
    </row>
    <row r="714" spans="2:62" x14ac:dyDescent="0.2">
      <c r="B714" s="2"/>
      <c r="F714" s="24"/>
      <c r="BE714" s="3"/>
    </row>
    <row r="715" spans="2:62" x14ac:dyDescent="0.2">
      <c r="B715" s="2"/>
      <c r="Z715" s="22">
        <f>+Y711</f>
        <v>0.81229924058226577</v>
      </c>
      <c r="AA715" s="22"/>
      <c r="AB715" s="22"/>
      <c r="BE715" s="3"/>
    </row>
    <row r="716" spans="2:62" x14ac:dyDescent="0.2">
      <c r="B716" s="2"/>
      <c r="BE716" s="3"/>
    </row>
    <row r="717" spans="2:62" x14ac:dyDescent="0.2">
      <c r="B717" s="2"/>
      <c r="D717" s="12" t="s">
        <v>8</v>
      </c>
      <c r="F717" s="12" t="s">
        <v>8</v>
      </c>
      <c r="BE717" s="3"/>
    </row>
    <row r="718" spans="2:62" x14ac:dyDescent="0.2">
      <c r="B718" s="2"/>
      <c r="D718" s="25">
        <v>13.2</v>
      </c>
      <c r="F718" s="24">
        <f>(X701+AJ703)/2-V703</f>
        <v>3.5</v>
      </c>
      <c r="BE718" s="3"/>
    </row>
    <row r="719" spans="2:62" x14ac:dyDescent="0.2">
      <c r="B719" s="2"/>
      <c r="D719" s="25"/>
      <c r="F719" s="24"/>
      <c r="BE719" s="3"/>
    </row>
    <row r="720" spans="2:62" x14ac:dyDescent="0.2">
      <c r="B720" s="2"/>
      <c r="D720" s="25"/>
      <c r="F720" s="24"/>
      <c r="BE720" s="3"/>
    </row>
    <row r="721" spans="2:60" x14ac:dyDescent="0.2">
      <c r="B721" s="2"/>
      <c r="BE721" s="3"/>
    </row>
    <row r="722" spans="2:60" x14ac:dyDescent="0.2">
      <c r="B722" s="2"/>
      <c r="AF722" s="22">
        <f>Z715+F718*TAN(P699*PI()/180)</f>
        <v>1.9495181773974377</v>
      </c>
      <c r="AG722" s="22"/>
      <c r="AH722" s="22"/>
      <c r="AY722" s="12" t="s">
        <v>8</v>
      </c>
      <c r="BE722" s="3"/>
    </row>
    <row r="723" spans="2:60" x14ac:dyDescent="0.2">
      <c r="B723" s="2"/>
      <c r="AY723" s="25">
        <v>14</v>
      </c>
      <c r="BE723" s="3"/>
    </row>
    <row r="724" spans="2:60" x14ac:dyDescent="0.2">
      <c r="B724" s="2"/>
      <c r="AY724" s="25"/>
      <c r="BE724" s="3"/>
    </row>
    <row r="725" spans="2:60" x14ac:dyDescent="0.2">
      <c r="B725" s="2"/>
      <c r="AY725" s="25"/>
      <c r="BE725" s="3"/>
    </row>
    <row r="726" spans="2:60" x14ac:dyDescent="0.2">
      <c r="B726" s="2"/>
      <c r="F726" s="12" t="s">
        <v>8</v>
      </c>
      <c r="BE726" s="3"/>
    </row>
    <row r="727" spans="2:60" x14ac:dyDescent="0.2">
      <c r="B727" s="2"/>
      <c r="F727" s="24">
        <f>+D718-F718-F712-F707</f>
        <v>5.1999999999999993</v>
      </c>
      <c r="BE727" s="3"/>
    </row>
    <row r="728" spans="2:60" x14ac:dyDescent="0.2">
      <c r="B728" s="2"/>
      <c r="F728" s="24"/>
      <c r="BE728" s="3"/>
    </row>
    <row r="729" spans="2:60" x14ac:dyDescent="0.2">
      <c r="B729" s="2"/>
      <c r="F729" s="24"/>
      <c r="BE729" s="3"/>
    </row>
    <row r="730" spans="2:60" x14ac:dyDescent="0.2">
      <c r="B730" s="2"/>
      <c r="BE730" s="3"/>
    </row>
    <row r="731" spans="2:60" x14ac:dyDescent="0.2">
      <c r="B731" s="2"/>
      <c r="BE731" s="3"/>
    </row>
    <row r="732" spans="2:60" x14ac:dyDescent="0.2">
      <c r="B732" s="2"/>
      <c r="R732" s="21" t="s">
        <v>6</v>
      </c>
      <c r="S732" s="21"/>
      <c r="BE732" s="3"/>
    </row>
    <row r="733" spans="2:60" x14ac:dyDescent="0.2">
      <c r="B733" s="2"/>
      <c r="G733" s="21" t="s">
        <v>6</v>
      </c>
      <c r="H733" s="21"/>
      <c r="BE733" s="3"/>
    </row>
    <row r="734" spans="2:60" x14ac:dyDescent="0.2">
      <c r="B734" s="2"/>
      <c r="BE734" s="3"/>
    </row>
    <row r="735" spans="2:60" x14ac:dyDescent="0.2">
      <c r="B735" s="2"/>
      <c r="F735" s="12" t="s">
        <v>8</v>
      </c>
      <c r="BE735" s="3"/>
    </row>
    <row r="736" spans="2:60" x14ac:dyDescent="0.2">
      <c r="B736" s="2"/>
      <c r="F736" s="24">
        <f>+D739/2</f>
        <v>3</v>
      </c>
      <c r="Z736" s="21">
        <f>(L761+W763-N701-AA761)</f>
        <v>2</v>
      </c>
      <c r="AA736" s="21"/>
      <c r="AB736" s="1" t="s">
        <v>8</v>
      </c>
      <c r="BE736" s="3"/>
      <c r="BH736" s="14"/>
    </row>
    <row r="737" spans="2:60" x14ac:dyDescent="0.2">
      <c r="B737" s="2"/>
      <c r="F737" s="24"/>
      <c r="BE737" s="3"/>
    </row>
    <row r="738" spans="2:60" x14ac:dyDescent="0.2">
      <c r="B738" s="2"/>
      <c r="D738" s="12" t="s">
        <v>8</v>
      </c>
      <c r="F738" s="24"/>
      <c r="AR738" s="21" t="s">
        <v>6</v>
      </c>
      <c r="AS738" s="21"/>
      <c r="AW738" s="21" t="s">
        <v>6</v>
      </c>
      <c r="AX738" s="21"/>
      <c r="BE738" s="3"/>
    </row>
    <row r="739" spans="2:60" x14ac:dyDescent="0.2">
      <c r="B739" s="2"/>
      <c r="D739" s="25">
        <v>6</v>
      </c>
      <c r="BE739" s="3"/>
    </row>
    <row r="740" spans="2:60" x14ac:dyDescent="0.2">
      <c r="B740" s="2"/>
      <c r="D740" s="25"/>
      <c r="W740" s="39">
        <f>+N741</f>
        <v>0.97475908869871886</v>
      </c>
      <c r="X740" s="39"/>
      <c r="Y740" s="39"/>
      <c r="AF740" s="22">
        <f>+AF722</f>
        <v>1.9495181773974377</v>
      </c>
      <c r="AG740" s="22"/>
      <c r="AH740" s="22"/>
      <c r="BE740" s="3"/>
    </row>
    <row r="741" spans="2:60" x14ac:dyDescent="0.2">
      <c r="B741" s="2"/>
      <c r="D741" s="25"/>
      <c r="N741" s="22">
        <f>F736*TAN(P699*PI()/180)</f>
        <v>0.97475908869871886</v>
      </c>
      <c r="O741" s="22"/>
      <c r="P741" s="22"/>
      <c r="AY741" s="12" t="s">
        <v>8</v>
      </c>
      <c r="BE741" s="3"/>
    </row>
    <row r="742" spans="2:60" x14ac:dyDescent="0.2">
      <c r="B742" s="2"/>
      <c r="F742" s="12" t="s">
        <v>8</v>
      </c>
      <c r="AY742" s="24">
        <f>+BA745/2</f>
        <v>3</v>
      </c>
      <c r="BE742" s="3"/>
      <c r="BH742" s="14"/>
    </row>
    <row r="743" spans="2:60" x14ac:dyDescent="0.2">
      <c r="B743" s="2"/>
      <c r="F743" s="24">
        <f>+D739/2</f>
        <v>3</v>
      </c>
      <c r="V743" s="22">
        <f>((L761+S761-F736-L761)+(((F754+F747+F743-(L761+S761-F736-L761))-(F754+AY755))/2))*TAN(P699*PI()/180)+W740</f>
        <v>1.4296466634247877</v>
      </c>
      <c r="W743" s="22"/>
      <c r="X743" s="22"/>
      <c r="AC743" s="22">
        <f>+V743</f>
        <v>1.4296466634247877</v>
      </c>
      <c r="AD743" s="22"/>
      <c r="AE743" s="22"/>
      <c r="AY743" s="24"/>
      <c r="BE743" s="3"/>
    </row>
    <row r="744" spans="2:60" x14ac:dyDescent="0.2">
      <c r="B744" s="2"/>
      <c r="F744" s="24"/>
      <c r="X744" s="22">
        <f>+X751</f>
        <v>1.2996787849316251</v>
      </c>
      <c r="Y744" s="22"/>
      <c r="Z744" s="22"/>
      <c r="AY744" s="24"/>
      <c r="BA744" s="12" t="s">
        <v>8</v>
      </c>
      <c r="BE744" s="3"/>
    </row>
    <row r="745" spans="2:60" x14ac:dyDescent="0.2">
      <c r="B745" s="2"/>
      <c r="F745" s="24"/>
      <c r="AC745" s="21">
        <f>(X701+AJ703)/2+N701-F736-L761-(L761+S761-F736-L761)-(((F754+F747+F743-(L761+S761-F736-L761))-(F754+AY755))/2)-(L761+W763-N701-AA761)</f>
        <v>1.5999999999999996</v>
      </c>
      <c r="AD745" s="21"/>
      <c r="AE745" s="1" t="s">
        <v>8</v>
      </c>
      <c r="BA745" s="25">
        <v>6</v>
      </c>
      <c r="BE745" s="3"/>
    </row>
    <row r="746" spans="2:60" x14ac:dyDescent="0.2">
      <c r="B746" s="2"/>
      <c r="F746" s="12" t="s">
        <v>8</v>
      </c>
      <c r="AI746" s="22">
        <f>+AQ746</f>
        <v>0.97475908869871886</v>
      </c>
      <c r="AJ746" s="22"/>
      <c r="AK746" s="22"/>
      <c r="AQ746" s="22">
        <f>AY742*TAN(P699*PI()/180)</f>
        <v>0.97475908869871886</v>
      </c>
      <c r="AR746" s="22"/>
      <c r="AS746" s="22"/>
      <c r="BA746" s="25"/>
      <c r="BE746" s="3"/>
    </row>
    <row r="747" spans="2:60" x14ac:dyDescent="0.2">
      <c r="B747" s="2"/>
      <c r="F747" s="24">
        <f>+D752-F754</f>
        <v>1.7999999999999998</v>
      </c>
      <c r="AY747" s="12" t="s">
        <v>8</v>
      </c>
      <c r="BA747" s="25"/>
      <c r="BE747" s="3"/>
    </row>
    <row r="748" spans="2:60" x14ac:dyDescent="0.2">
      <c r="B748" s="2"/>
      <c r="F748" s="24"/>
      <c r="G748" s="21" t="s">
        <v>6</v>
      </c>
      <c r="H748" s="21"/>
      <c r="N748" s="21" t="s">
        <v>6</v>
      </c>
      <c r="O748" s="21"/>
      <c r="AH748" s="21">
        <f>(X701+AJ703)/2+AS703-AY748-AS703</f>
        <v>3</v>
      </c>
      <c r="AI748" s="21"/>
      <c r="AJ748" s="1" t="s">
        <v>8</v>
      </c>
      <c r="AY748" s="24">
        <f>+BA745/2</f>
        <v>3</v>
      </c>
      <c r="BE748" s="3"/>
    </row>
    <row r="749" spans="2:60" x14ac:dyDescent="0.2">
      <c r="B749" s="2"/>
      <c r="F749" s="24"/>
      <c r="AY749" s="24"/>
      <c r="BE749" s="3"/>
    </row>
    <row r="750" spans="2:60" x14ac:dyDescent="0.2">
      <c r="B750" s="2"/>
      <c r="AY750" s="24"/>
      <c r="BE750" s="3"/>
    </row>
    <row r="751" spans="2:60" x14ac:dyDescent="0.2">
      <c r="B751" s="2"/>
      <c r="D751" s="12" t="s">
        <v>8</v>
      </c>
      <c r="X751" s="22">
        <f>S761*TAN(P699*PI()/180)</f>
        <v>1.2996787849316251</v>
      </c>
      <c r="Y751" s="22"/>
      <c r="Z751" s="22"/>
      <c r="BE751" s="3"/>
    </row>
    <row r="752" spans="2:60" x14ac:dyDescent="0.2">
      <c r="B752" s="2"/>
      <c r="D752" s="25">
        <v>5.8</v>
      </c>
      <c r="BE752" s="3"/>
    </row>
    <row r="753" spans="2:66" x14ac:dyDescent="0.2">
      <c r="B753" s="2"/>
      <c r="D753" s="25"/>
      <c r="F753" s="12" t="s">
        <v>8</v>
      </c>
      <c r="AW753" s="21" t="s">
        <v>6</v>
      </c>
      <c r="AX753" s="21"/>
      <c r="BE753" s="3"/>
      <c r="BL753" s="21"/>
      <c r="BM753" s="21"/>
      <c r="BN753" s="21"/>
    </row>
    <row r="754" spans="2:66" x14ac:dyDescent="0.2">
      <c r="B754" s="2"/>
      <c r="D754" s="25"/>
      <c r="F754" s="24">
        <f>+S761</f>
        <v>4</v>
      </c>
      <c r="AF754" s="21" t="s">
        <v>6</v>
      </c>
      <c r="AG754" s="21"/>
      <c r="AY754" s="12" t="s">
        <v>8</v>
      </c>
      <c r="BE754" s="3"/>
    </row>
    <row r="755" spans="2:66" x14ac:dyDescent="0.2">
      <c r="B755" s="2"/>
      <c r="F755" s="24"/>
      <c r="AY755" s="24">
        <f>+D752+D739+D718-AY707-AY723-BA745</f>
        <v>3</v>
      </c>
      <c r="BE755" s="3"/>
    </row>
    <row r="756" spans="2:66" x14ac:dyDescent="0.2">
      <c r="B756" s="2"/>
      <c r="F756" s="24"/>
      <c r="AY756" s="24"/>
      <c r="BE756" s="3"/>
    </row>
    <row r="757" spans="2:66" x14ac:dyDescent="0.2">
      <c r="B757" s="2"/>
      <c r="AY757" s="24"/>
      <c r="BE757" s="3"/>
    </row>
    <row r="758" spans="2:66" x14ac:dyDescent="0.2">
      <c r="B758" s="2"/>
      <c r="BE758" s="3"/>
    </row>
    <row r="759" spans="2:66" x14ac:dyDescent="0.2">
      <c r="B759" s="2"/>
      <c r="BE759" s="3"/>
    </row>
    <row r="760" spans="2:66" x14ac:dyDescent="0.2">
      <c r="B760" s="2"/>
      <c r="O760" s="21" t="s">
        <v>6</v>
      </c>
      <c r="P760" s="21"/>
      <c r="AF760" s="21" t="s">
        <v>6</v>
      </c>
      <c r="AG760" s="21"/>
      <c r="BE760" s="3"/>
    </row>
    <row r="761" spans="2:66" x14ac:dyDescent="0.2">
      <c r="B761" s="2"/>
      <c r="L761" s="20">
        <v>4</v>
      </c>
      <c r="M761" s="20"/>
      <c r="N761" s="1" t="s">
        <v>8</v>
      </c>
      <c r="S761" s="21">
        <f>+W763/2</f>
        <v>4</v>
      </c>
      <c r="T761" s="21"/>
      <c r="U761" s="1" t="s">
        <v>8</v>
      </c>
      <c r="AA761" s="21">
        <f>+W763/2</f>
        <v>4</v>
      </c>
      <c r="AB761" s="21"/>
      <c r="AC761" s="1" t="s">
        <v>8</v>
      </c>
      <c r="AH761" s="21">
        <f>+AN763-AM761-AS761</f>
        <v>3</v>
      </c>
      <c r="AI761" s="21"/>
      <c r="AJ761" s="1" t="s">
        <v>8</v>
      </c>
      <c r="AM761" s="21">
        <f>+AS703</f>
        <v>3</v>
      </c>
      <c r="AN761" s="21"/>
      <c r="AO761" s="1" t="s">
        <v>8</v>
      </c>
      <c r="AS761" s="21">
        <f>+AY748</f>
        <v>3</v>
      </c>
      <c r="AT761" s="21"/>
      <c r="AU761" s="1" t="s">
        <v>8</v>
      </c>
      <c r="BE761" s="3"/>
    </row>
    <row r="762" spans="2:66" x14ac:dyDescent="0.2">
      <c r="B762" s="2"/>
      <c r="BE762" s="3"/>
    </row>
    <row r="763" spans="2:66" x14ac:dyDescent="0.2">
      <c r="B763" s="2"/>
      <c r="W763" s="20">
        <v>8</v>
      </c>
      <c r="X763" s="20"/>
      <c r="Y763" s="1" t="s">
        <v>8</v>
      </c>
      <c r="AN763" s="21">
        <f>+N701+X701+AJ703+AS703-L761-W763</f>
        <v>9</v>
      </c>
      <c r="AO763" s="21"/>
      <c r="AP763" s="1" t="s">
        <v>8</v>
      </c>
      <c r="BE763" s="3"/>
    </row>
    <row r="764" spans="2:66" x14ac:dyDescent="0.2">
      <c r="B764" s="2"/>
      <c r="BE764" s="3"/>
    </row>
    <row r="765" spans="2:66" ht="12" thickBot="1" x14ac:dyDescent="0.25">
      <c r="B765" s="8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10"/>
    </row>
    <row r="766" spans="2:66" ht="12" thickBot="1" x14ac:dyDescent="0.25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</row>
    <row r="767" spans="2:66" ht="38.25" customHeight="1" x14ac:dyDescent="0.2">
      <c r="B767" s="17" t="s">
        <v>0</v>
      </c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9"/>
    </row>
    <row r="768" spans="2:66" x14ac:dyDescent="0.2">
      <c r="B768" s="2"/>
      <c r="O768" s="4" t="s">
        <v>1</v>
      </c>
      <c r="BE768" s="3"/>
    </row>
    <row r="769" spans="2:57" x14ac:dyDescent="0.2">
      <c r="B769" s="2"/>
      <c r="U769" s="1" t="s">
        <v>2</v>
      </c>
      <c r="BE769" s="3"/>
    </row>
    <row r="770" spans="2:57" x14ac:dyDescent="0.2">
      <c r="B770" s="2"/>
      <c r="G770" s="5" t="s">
        <v>3</v>
      </c>
      <c r="K770" s="1" t="s">
        <v>4</v>
      </c>
      <c r="P770" s="20">
        <v>18</v>
      </c>
      <c r="Q770" s="20"/>
      <c r="R770" s="6" t="s">
        <v>5</v>
      </c>
      <c r="V770" s="21" t="s">
        <v>6</v>
      </c>
      <c r="W770" s="21"/>
      <c r="AB770" s="7" t="s">
        <v>7</v>
      </c>
      <c r="BE770" s="3"/>
    </row>
    <row r="771" spans="2:57" x14ac:dyDescent="0.2">
      <c r="B771" s="2"/>
      <c r="BE771" s="3"/>
    </row>
    <row r="772" spans="2:57" x14ac:dyDescent="0.2">
      <c r="B772" s="2"/>
      <c r="R772" s="20">
        <v>8.3000000000000007</v>
      </c>
      <c r="S772" s="20"/>
      <c r="T772" s="1" t="s">
        <v>8</v>
      </c>
      <c r="AK772" s="20">
        <v>4.5</v>
      </c>
      <c r="AL772" s="20"/>
      <c r="AM772" s="1" t="s">
        <v>8</v>
      </c>
      <c r="BE772" s="3"/>
    </row>
    <row r="773" spans="2:57" x14ac:dyDescent="0.2">
      <c r="B773" s="2"/>
      <c r="BE773" s="3"/>
    </row>
    <row r="774" spans="2:57" x14ac:dyDescent="0.2">
      <c r="B774" s="2"/>
      <c r="L774" s="21">
        <f>+E791</f>
        <v>3</v>
      </c>
      <c r="M774" s="21"/>
      <c r="N774" s="1" t="s">
        <v>8</v>
      </c>
      <c r="W774" s="21">
        <f>+R772-L774</f>
        <v>5.3000000000000007</v>
      </c>
      <c r="X774" s="21"/>
      <c r="Y774" s="1" t="s">
        <v>8</v>
      </c>
      <c r="AG774" s="21">
        <f>+AK772/2</f>
        <v>2.25</v>
      </c>
      <c r="AH774" s="21"/>
      <c r="AI774" s="1" t="s">
        <v>8</v>
      </c>
      <c r="AN774" s="21">
        <f>+AK772/2</f>
        <v>2.25</v>
      </c>
      <c r="AO774" s="21"/>
      <c r="AP774" s="1" t="s">
        <v>8</v>
      </c>
      <c r="AU774" s="20">
        <v>3</v>
      </c>
      <c r="AV774" s="20"/>
      <c r="AW774" s="1" t="s">
        <v>8</v>
      </c>
      <c r="BE774" s="3"/>
    </row>
    <row r="775" spans="2:57" x14ac:dyDescent="0.2">
      <c r="B775" s="2"/>
      <c r="BE775" s="3"/>
    </row>
    <row r="776" spans="2:57" x14ac:dyDescent="0.2">
      <c r="B776" s="2"/>
      <c r="AC776" s="21" t="s">
        <v>6</v>
      </c>
      <c r="AD776" s="21"/>
      <c r="AS776" s="21" t="s">
        <v>6</v>
      </c>
      <c r="AT776" s="21"/>
      <c r="BE776" s="3"/>
    </row>
    <row r="777" spans="2:57" x14ac:dyDescent="0.2">
      <c r="B777" s="2"/>
      <c r="BE777" s="3"/>
    </row>
    <row r="778" spans="2:57" x14ac:dyDescent="0.2">
      <c r="B778" s="2"/>
      <c r="BE778" s="3"/>
    </row>
    <row r="779" spans="2:57" x14ac:dyDescent="0.2">
      <c r="B779" s="2"/>
      <c r="BB779" s="12" t="s">
        <v>8</v>
      </c>
      <c r="BE779" s="3"/>
    </row>
    <row r="780" spans="2:57" x14ac:dyDescent="0.2">
      <c r="B780" s="2"/>
      <c r="E780" s="12" t="s">
        <v>8</v>
      </c>
      <c r="BB780" s="24">
        <f>+AN774</f>
        <v>2.25</v>
      </c>
      <c r="BE780" s="3"/>
    </row>
    <row r="781" spans="2:57" x14ac:dyDescent="0.2">
      <c r="B781" s="2"/>
      <c r="E781" s="25">
        <v>3</v>
      </c>
      <c r="BB781" s="24"/>
      <c r="BE781" s="3"/>
    </row>
    <row r="782" spans="2:57" x14ac:dyDescent="0.2">
      <c r="B782" s="2"/>
      <c r="E782" s="25"/>
      <c r="BB782" s="24"/>
      <c r="BE782" s="3"/>
    </row>
    <row r="783" spans="2:57" x14ac:dyDescent="0.2">
      <c r="B783" s="2"/>
      <c r="E783" s="25"/>
      <c r="BE783" s="3"/>
    </row>
    <row r="784" spans="2:57" x14ac:dyDescent="0.2">
      <c r="B784" s="2"/>
      <c r="AL784" s="22">
        <f>AG774*TAN(P770*PI()/180)</f>
        <v>0.73106931652403917</v>
      </c>
      <c r="AM784" s="22"/>
      <c r="AN784" s="22"/>
      <c r="BE784" s="3"/>
    </row>
    <row r="785" spans="2:57" x14ac:dyDescent="0.2">
      <c r="B785" s="2"/>
      <c r="BE785" s="3"/>
    </row>
    <row r="786" spans="2:57" x14ac:dyDescent="0.2">
      <c r="B786" s="2"/>
      <c r="F786" s="21" t="s">
        <v>6</v>
      </c>
      <c r="G786" s="21"/>
      <c r="AC786" s="21" t="s">
        <v>6</v>
      </c>
      <c r="AD786" s="21"/>
      <c r="BE786" s="3"/>
    </row>
    <row r="787" spans="2:57" x14ac:dyDescent="0.2">
      <c r="B787" s="2"/>
      <c r="BE787" s="3"/>
    </row>
    <row r="788" spans="2:57" x14ac:dyDescent="0.2">
      <c r="B788" s="2"/>
      <c r="BB788" s="12" t="s">
        <v>8</v>
      </c>
      <c r="BE788" s="3"/>
    </row>
    <row r="789" spans="2:57" x14ac:dyDescent="0.2">
      <c r="B789" s="2"/>
      <c r="BB789" s="24">
        <f>+E781</f>
        <v>3</v>
      </c>
      <c r="BE789" s="3"/>
    </row>
    <row r="790" spans="2:57" x14ac:dyDescent="0.2">
      <c r="B790" s="2"/>
      <c r="E790" s="12" t="s">
        <v>8</v>
      </c>
      <c r="BB790" s="24"/>
      <c r="BE790" s="3"/>
    </row>
    <row r="791" spans="2:57" x14ac:dyDescent="0.2">
      <c r="B791" s="2"/>
      <c r="E791" s="24">
        <f>+C796/2</f>
        <v>3</v>
      </c>
      <c r="BB791" s="24"/>
      <c r="BE791" s="3"/>
    </row>
    <row r="792" spans="2:57" x14ac:dyDescent="0.2">
      <c r="B792" s="2"/>
      <c r="E792" s="24"/>
      <c r="BD792" s="12" t="s">
        <v>8</v>
      </c>
      <c r="BE792" s="3"/>
    </row>
    <row r="793" spans="2:57" x14ac:dyDescent="0.2">
      <c r="B793" s="2"/>
      <c r="E793" s="24"/>
      <c r="BD793" s="24">
        <f>+E781+C796+E813-BD814</f>
        <v>9.6999999999999993</v>
      </c>
      <c r="BE793" s="3"/>
    </row>
    <row r="794" spans="2:57" x14ac:dyDescent="0.2">
      <c r="B794" s="2"/>
      <c r="AL794" s="22">
        <f>+AL784</f>
        <v>0.73106931652403917</v>
      </c>
      <c r="AM794" s="22"/>
      <c r="AN794" s="22"/>
      <c r="BD794" s="24"/>
      <c r="BE794" s="3"/>
    </row>
    <row r="795" spans="2:57" x14ac:dyDescent="0.2">
      <c r="B795" s="2"/>
      <c r="C795" s="12" t="s">
        <v>8</v>
      </c>
      <c r="BD795" s="24"/>
      <c r="BE795" s="3"/>
    </row>
    <row r="796" spans="2:57" x14ac:dyDescent="0.2">
      <c r="B796" s="2"/>
      <c r="C796" s="25">
        <v>6</v>
      </c>
      <c r="AB796" s="22">
        <f>+Q797</f>
        <v>0.97475908869871886</v>
      </c>
      <c r="AC796" s="22"/>
      <c r="AD796" s="22"/>
      <c r="BB796" s="12" t="s">
        <v>8</v>
      </c>
      <c r="BE796" s="3"/>
    </row>
    <row r="797" spans="2:57" x14ac:dyDescent="0.2">
      <c r="B797" s="2"/>
      <c r="C797" s="25"/>
      <c r="Q797" s="22">
        <f>E791*TAN(P770*PI()/180)</f>
        <v>0.97475908869871886</v>
      </c>
      <c r="R797" s="22"/>
      <c r="S797" s="22"/>
      <c r="BB797" s="24">
        <f>+AH823+AP823+AV823-AU774-AN774</f>
        <v>2.1500000000000004</v>
      </c>
      <c r="BE797" s="3"/>
    </row>
    <row r="798" spans="2:57" x14ac:dyDescent="0.2">
      <c r="B798" s="2"/>
      <c r="C798" s="25"/>
      <c r="BB798" s="24"/>
      <c r="BE798" s="3"/>
    </row>
    <row r="799" spans="2:57" x14ac:dyDescent="0.2">
      <c r="B799" s="2"/>
      <c r="E799" s="12" t="s">
        <v>8</v>
      </c>
      <c r="BB799" s="24"/>
      <c r="BE799" s="3"/>
    </row>
    <row r="800" spans="2:57" x14ac:dyDescent="0.2">
      <c r="B800" s="2"/>
      <c r="E800" s="24">
        <f>+C796/2</f>
        <v>3</v>
      </c>
      <c r="BE800" s="3"/>
    </row>
    <row r="801" spans="2:57" x14ac:dyDescent="0.2">
      <c r="B801" s="2"/>
      <c r="E801" s="24"/>
      <c r="AC801" s="22">
        <f>+AC808</f>
        <v>1.4296466634247877</v>
      </c>
      <c r="AD801" s="22"/>
      <c r="AE801" s="22"/>
      <c r="BE801" s="3"/>
    </row>
    <row r="802" spans="2:57" x14ac:dyDescent="0.2">
      <c r="B802" s="2"/>
      <c r="E802" s="24"/>
      <c r="BE802" s="3"/>
    </row>
    <row r="803" spans="2:57" x14ac:dyDescent="0.2">
      <c r="B803" s="2"/>
      <c r="BB803" s="12" t="s">
        <v>8</v>
      </c>
      <c r="BE803" s="3"/>
    </row>
    <row r="804" spans="2:57" x14ac:dyDescent="0.2">
      <c r="B804" s="2"/>
      <c r="BB804" s="24">
        <f>+BD793-BB797-BB789-BB780</f>
        <v>2.2999999999999989</v>
      </c>
      <c r="BE804" s="3"/>
    </row>
    <row r="805" spans="2:57" x14ac:dyDescent="0.2">
      <c r="B805" s="2"/>
      <c r="BB805" s="24"/>
      <c r="BE805" s="3"/>
    </row>
    <row r="806" spans="2:57" x14ac:dyDescent="0.2">
      <c r="B806" s="2"/>
      <c r="BB806" s="24"/>
      <c r="BE806" s="3"/>
    </row>
    <row r="807" spans="2:57" x14ac:dyDescent="0.2">
      <c r="B807" s="2"/>
      <c r="F807" s="21" t="s">
        <v>6</v>
      </c>
      <c r="G807" s="21"/>
      <c r="Q807" s="21" t="s">
        <v>6</v>
      </c>
      <c r="R807" s="21"/>
      <c r="AS807" s="21" t="s">
        <v>6</v>
      </c>
      <c r="AT807" s="21"/>
      <c r="AZ807" s="21" t="s">
        <v>6</v>
      </c>
      <c r="BA807" s="21"/>
      <c r="BE807" s="3"/>
    </row>
    <row r="808" spans="2:57" x14ac:dyDescent="0.2">
      <c r="B808" s="2"/>
      <c r="AC808" s="22">
        <f>Y823*TAN(P770*PI()/180)</f>
        <v>1.4296466634247877</v>
      </c>
      <c r="AD808" s="22"/>
      <c r="AE808" s="22"/>
      <c r="BE808" s="3"/>
    </row>
    <row r="809" spans="2:57" x14ac:dyDescent="0.2">
      <c r="B809" s="2"/>
      <c r="BE809" s="3"/>
    </row>
    <row r="810" spans="2:57" x14ac:dyDescent="0.2">
      <c r="B810" s="2"/>
      <c r="BB810" s="12" t="s">
        <v>8</v>
      </c>
      <c r="BE810" s="3"/>
    </row>
    <row r="811" spans="2:57" x14ac:dyDescent="0.2">
      <c r="B811" s="2"/>
      <c r="BB811" s="24">
        <f>+BD814/2</f>
        <v>2</v>
      </c>
      <c r="BE811" s="3"/>
    </row>
    <row r="812" spans="2:57" x14ac:dyDescent="0.2">
      <c r="B812" s="2"/>
      <c r="E812" s="12" t="s">
        <v>8</v>
      </c>
      <c r="BB812" s="24"/>
      <c r="BE812" s="3"/>
    </row>
    <row r="813" spans="2:57" x14ac:dyDescent="0.2">
      <c r="B813" s="2"/>
      <c r="E813" s="25">
        <v>4.7</v>
      </c>
      <c r="BB813" s="24"/>
      <c r="BD813" s="12" t="s">
        <v>8</v>
      </c>
      <c r="BE813" s="3"/>
    </row>
    <row r="814" spans="2:57" x14ac:dyDescent="0.2">
      <c r="B814" s="2"/>
      <c r="E814" s="25"/>
      <c r="BD814" s="25">
        <v>4</v>
      </c>
      <c r="BE814" s="3"/>
    </row>
    <row r="815" spans="2:57" x14ac:dyDescent="0.2">
      <c r="B815" s="2"/>
      <c r="E815" s="25"/>
      <c r="AJ815" s="22">
        <f>+AT815</f>
        <v>0.64983939246581257</v>
      </c>
      <c r="AK815" s="22"/>
      <c r="AL815" s="22"/>
      <c r="AT815" s="22">
        <f>BB811*TAN(P770*PI()/180)</f>
        <v>0.64983939246581257</v>
      </c>
      <c r="AU815" s="22"/>
      <c r="AV815" s="22"/>
      <c r="BD815" s="25"/>
      <c r="BE815" s="3"/>
    </row>
    <row r="816" spans="2:57" x14ac:dyDescent="0.2">
      <c r="B816" s="2"/>
      <c r="BB816" s="12" t="s">
        <v>8</v>
      </c>
      <c r="BD816" s="25"/>
      <c r="BE816" s="3"/>
    </row>
    <row r="817" spans="2:68" x14ac:dyDescent="0.2">
      <c r="B817" s="2"/>
      <c r="BB817" s="24">
        <f>+BD814/2</f>
        <v>2</v>
      </c>
      <c r="BE817" s="3"/>
    </row>
    <row r="818" spans="2:68" x14ac:dyDescent="0.2">
      <c r="B818" s="2"/>
      <c r="BB818" s="24"/>
      <c r="BE818" s="3"/>
    </row>
    <row r="819" spans="2:68" x14ac:dyDescent="0.2">
      <c r="B819" s="2"/>
      <c r="BB819" s="24"/>
      <c r="BE819" s="3"/>
    </row>
    <row r="820" spans="2:68" x14ac:dyDescent="0.2">
      <c r="B820" s="2"/>
      <c r="BE820" s="3"/>
    </row>
    <row r="821" spans="2:68" x14ac:dyDescent="0.2">
      <c r="B821" s="2"/>
      <c r="BE821" s="3"/>
    </row>
    <row r="822" spans="2:68" x14ac:dyDescent="0.2">
      <c r="B822" s="2"/>
      <c r="Q822" s="21" t="s">
        <v>6</v>
      </c>
      <c r="R822" s="21"/>
      <c r="AZ822" s="21" t="s">
        <v>6</v>
      </c>
      <c r="BA822" s="21"/>
      <c r="BE822" s="3"/>
    </row>
    <row r="823" spans="2:68" x14ac:dyDescent="0.2">
      <c r="B823" s="2"/>
      <c r="M823" s="20">
        <v>4</v>
      </c>
      <c r="N823" s="20"/>
      <c r="O823" s="1" t="s">
        <v>8</v>
      </c>
      <c r="Y823" s="21">
        <f>+AJ825-AH823-AP823-AV823</f>
        <v>4.4000000000000004</v>
      </c>
      <c r="Z823" s="21"/>
      <c r="AA823" s="1" t="s">
        <v>8</v>
      </c>
      <c r="AH823" s="21">
        <f>(AJ825-AV823-AP823-BB817)/2</f>
        <v>2.4000000000000004</v>
      </c>
      <c r="AI823" s="21"/>
      <c r="AJ823" s="1" t="s">
        <v>8</v>
      </c>
      <c r="AP823" s="21">
        <f>+AU774</f>
        <v>3</v>
      </c>
      <c r="AQ823" s="21"/>
      <c r="AR823" s="1" t="s">
        <v>8</v>
      </c>
      <c r="AV823" s="21">
        <f>+BB817</f>
        <v>2</v>
      </c>
      <c r="AW823" s="21"/>
      <c r="AX823" s="1" t="s">
        <v>8</v>
      </c>
      <c r="BE823" s="3"/>
    </row>
    <row r="824" spans="2:68" x14ac:dyDescent="0.2">
      <c r="B824" s="2"/>
      <c r="BE824" s="3"/>
    </row>
    <row r="825" spans="2:68" x14ac:dyDescent="0.2">
      <c r="B825" s="2"/>
      <c r="AJ825" s="21">
        <f>+R772+AK772+AU774-M823</f>
        <v>11.8</v>
      </c>
      <c r="AK825" s="21"/>
      <c r="AL825" s="1" t="s">
        <v>8</v>
      </c>
      <c r="BE825" s="3"/>
      <c r="BN825" s="40"/>
      <c r="BO825" s="40"/>
      <c r="BP825" s="40"/>
    </row>
    <row r="826" spans="2:68" x14ac:dyDescent="0.2">
      <c r="B826" s="2"/>
      <c r="BE826" s="3"/>
    </row>
    <row r="827" spans="2:68" ht="12" thickBot="1" x14ac:dyDescent="0.25">
      <c r="B827" s="8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10"/>
    </row>
    <row r="828" spans="2:68" ht="12" thickBot="1" x14ac:dyDescent="0.25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</row>
    <row r="829" spans="2:68" ht="38.25" customHeight="1" x14ac:dyDescent="0.2">
      <c r="B829" s="17" t="s">
        <v>0</v>
      </c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9"/>
    </row>
    <row r="830" spans="2:68" x14ac:dyDescent="0.2">
      <c r="B830" s="2"/>
      <c r="O830" s="4" t="s">
        <v>1</v>
      </c>
      <c r="BE830" s="3"/>
    </row>
    <row r="831" spans="2:68" x14ac:dyDescent="0.2">
      <c r="B831" s="2"/>
      <c r="U831" s="1" t="s">
        <v>2</v>
      </c>
      <c r="BE831" s="3"/>
    </row>
    <row r="832" spans="2:68" x14ac:dyDescent="0.2">
      <c r="B832" s="2"/>
      <c r="G832" s="5" t="s">
        <v>3</v>
      </c>
      <c r="K832" s="1" t="s">
        <v>4</v>
      </c>
      <c r="P832" s="20">
        <v>18</v>
      </c>
      <c r="Q832" s="20"/>
      <c r="R832" s="6" t="s">
        <v>5</v>
      </c>
      <c r="V832" s="21" t="s">
        <v>6</v>
      </c>
      <c r="W832" s="21"/>
      <c r="AB832" s="7" t="s">
        <v>7</v>
      </c>
      <c r="BE832" s="3"/>
    </row>
    <row r="833" spans="2:57" x14ac:dyDescent="0.2">
      <c r="B833" s="2"/>
      <c r="BE833" s="3"/>
    </row>
    <row r="834" spans="2:57" x14ac:dyDescent="0.2">
      <c r="B834" s="2"/>
      <c r="AB834" s="20">
        <v>10</v>
      </c>
      <c r="AC834" s="20"/>
      <c r="AD834" s="1" t="s">
        <v>8</v>
      </c>
      <c r="BE834" s="3"/>
    </row>
    <row r="835" spans="2:57" x14ac:dyDescent="0.2">
      <c r="B835" s="2"/>
      <c r="BE835" s="3"/>
    </row>
    <row r="836" spans="2:57" x14ac:dyDescent="0.2">
      <c r="B836" s="2"/>
      <c r="J836" s="20">
        <v>2</v>
      </c>
      <c r="K836" s="20"/>
      <c r="L836" s="1" t="s">
        <v>8</v>
      </c>
      <c r="S836" s="21">
        <f>+V869+O869+J869-J836</f>
        <v>4.25</v>
      </c>
      <c r="T836" s="21"/>
      <c r="U836" s="1" t="s">
        <v>8</v>
      </c>
      <c r="AB836" s="21">
        <f>+AB834-S836-AJ836</f>
        <v>1.5</v>
      </c>
      <c r="AC836" s="21"/>
      <c r="AD836" s="1" t="s">
        <v>8</v>
      </c>
      <c r="AJ836" s="21">
        <f>+AG869+AM869+AR869-AR836</f>
        <v>4.25</v>
      </c>
      <c r="AK836" s="21"/>
      <c r="AL836" s="1" t="s">
        <v>8</v>
      </c>
      <c r="AR836" s="20">
        <v>1.5</v>
      </c>
      <c r="AS836" s="20"/>
      <c r="AT836" s="1" t="s">
        <v>8</v>
      </c>
      <c r="BE836" s="3"/>
    </row>
    <row r="837" spans="2:57" x14ac:dyDescent="0.2">
      <c r="B837" s="2"/>
      <c r="BE837" s="3"/>
    </row>
    <row r="838" spans="2:57" x14ac:dyDescent="0.2">
      <c r="B838" s="2"/>
      <c r="BE838" s="3"/>
    </row>
    <row r="839" spans="2:57" x14ac:dyDescent="0.2">
      <c r="B839" s="2"/>
      <c r="L839" s="21" t="s">
        <v>6</v>
      </c>
      <c r="M839" s="21"/>
      <c r="AR839" s="21" t="s">
        <v>6</v>
      </c>
      <c r="AS839" s="21"/>
      <c r="BE839" s="3"/>
    </row>
    <row r="840" spans="2:57" x14ac:dyDescent="0.2">
      <c r="B840" s="2"/>
      <c r="BE840" s="3"/>
    </row>
    <row r="841" spans="2:57" x14ac:dyDescent="0.2">
      <c r="B841" s="2"/>
      <c r="BE841" s="3"/>
    </row>
    <row r="842" spans="2:57" x14ac:dyDescent="0.2">
      <c r="B842" s="2"/>
      <c r="BE842" s="3"/>
    </row>
    <row r="843" spans="2:57" x14ac:dyDescent="0.2">
      <c r="B843" s="2"/>
      <c r="BE843" s="3"/>
    </row>
    <row r="844" spans="2:57" x14ac:dyDescent="0.2">
      <c r="B844" s="2"/>
      <c r="AX844" s="12" t="s">
        <v>8</v>
      </c>
      <c r="AZ844" s="12" t="s">
        <v>8</v>
      </c>
      <c r="BE844" s="3"/>
    </row>
    <row r="845" spans="2:57" x14ac:dyDescent="0.2">
      <c r="B845" s="2"/>
      <c r="AX845" s="24">
        <f>+AJ836</f>
        <v>4.25</v>
      </c>
      <c r="AZ845" s="24">
        <f>+C861+E847-AZ860</f>
        <v>5</v>
      </c>
      <c r="BE845" s="3"/>
    </row>
    <row r="846" spans="2:57" x14ac:dyDescent="0.2">
      <c r="B846" s="2"/>
      <c r="E846" s="12" t="s">
        <v>8</v>
      </c>
      <c r="AX846" s="24"/>
      <c r="AZ846" s="24"/>
      <c r="BE846" s="3"/>
    </row>
    <row r="847" spans="2:57" x14ac:dyDescent="0.2">
      <c r="B847" s="2"/>
      <c r="E847" s="25">
        <v>5.5</v>
      </c>
      <c r="AX847" s="24"/>
      <c r="AZ847" s="24"/>
      <c r="BE847" s="3"/>
    </row>
    <row r="848" spans="2:57" x14ac:dyDescent="0.2">
      <c r="B848" s="2"/>
      <c r="E848" s="25"/>
      <c r="BE848" s="3"/>
    </row>
    <row r="849" spans="2:57" x14ac:dyDescent="0.2">
      <c r="B849" s="2"/>
      <c r="E849" s="25"/>
      <c r="BE849" s="3"/>
    </row>
    <row r="850" spans="2:57" x14ac:dyDescent="0.2">
      <c r="B850" s="2"/>
      <c r="BE850" s="3"/>
    </row>
    <row r="851" spans="2:57" x14ac:dyDescent="0.2">
      <c r="B851" s="2"/>
      <c r="BE851" s="3"/>
    </row>
    <row r="852" spans="2:57" x14ac:dyDescent="0.2">
      <c r="B852" s="2"/>
      <c r="BE852" s="3"/>
    </row>
    <row r="853" spans="2:57" x14ac:dyDescent="0.2">
      <c r="B853" s="2"/>
      <c r="X853" s="22">
        <f>S836*TAN(P832*PI()/180)</f>
        <v>1.3809087089898517</v>
      </c>
      <c r="Y853" s="22"/>
      <c r="Z853" s="22"/>
      <c r="AE853" s="22">
        <f>AJ836*TAN(P832*PI()/180)</f>
        <v>1.3809087089898517</v>
      </c>
      <c r="AF853" s="22"/>
      <c r="AG853" s="22"/>
      <c r="BE853" s="3"/>
    </row>
    <row r="854" spans="2:57" x14ac:dyDescent="0.2">
      <c r="B854" s="2"/>
      <c r="AR854" s="21" t="s">
        <v>6</v>
      </c>
      <c r="AS854" s="21"/>
      <c r="AW854" s="21">
        <f>+AZ845-AX845</f>
        <v>0.75</v>
      </c>
      <c r="AX854" s="21"/>
      <c r="AY854" s="1" t="s">
        <v>8</v>
      </c>
      <c r="BE854" s="3"/>
    </row>
    <row r="855" spans="2:57" x14ac:dyDescent="0.2">
      <c r="B855" s="2"/>
      <c r="AV855" s="21" t="s">
        <v>6</v>
      </c>
      <c r="AW855" s="21"/>
      <c r="BE855" s="3"/>
    </row>
    <row r="856" spans="2:57" x14ac:dyDescent="0.2">
      <c r="B856" s="2"/>
      <c r="G856" s="21" t="s">
        <v>6</v>
      </c>
      <c r="H856" s="21"/>
      <c r="L856" s="21" t="s">
        <v>6</v>
      </c>
      <c r="M856" s="21"/>
      <c r="AX856" s="12" t="s">
        <v>8</v>
      </c>
      <c r="BE856" s="3"/>
    </row>
    <row r="857" spans="2:57" x14ac:dyDescent="0.2">
      <c r="B857" s="2"/>
      <c r="AX857" s="24">
        <f>+AZ860/2</f>
        <v>1.75</v>
      </c>
      <c r="BE857" s="3"/>
    </row>
    <row r="858" spans="2:57" x14ac:dyDescent="0.2">
      <c r="B858" s="2"/>
      <c r="E858" s="12" t="s">
        <v>8</v>
      </c>
      <c r="AX858" s="24"/>
      <c r="BE858" s="3"/>
    </row>
    <row r="859" spans="2:57" x14ac:dyDescent="0.2">
      <c r="B859" s="2"/>
      <c r="E859" s="24">
        <f>+C861/2</f>
        <v>1.5</v>
      </c>
      <c r="AX859" s="24"/>
      <c r="AZ859" s="12" t="s">
        <v>8</v>
      </c>
      <c r="BE859" s="3"/>
    </row>
    <row r="860" spans="2:57" x14ac:dyDescent="0.2">
      <c r="B860" s="2"/>
      <c r="C860" s="12" t="s">
        <v>8</v>
      </c>
      <c r="E860" s="24"/>
      <c r="AZ860" s="25">
        <v>3.5</v>
      </c>
      <c r="BE860" s="3"/>
    </row>
    <row r="861" spans="2:57" x14ac:dyDescent="0.2">
      <c r="B861" s="2"/>
      <c r="C861" s="25">
        <v>3</v>
      </c>
      <c r="E861" s="24"/>
      <c r="AI861" s="22">
        <f>+AQ861</f>
        <v>0.56860946840758597</v>
      </c>
      <c r="AJ861" s="22"/>
      <c r="AK861" s="22"/>
      <c r="AQ861" s="22">
        <f>AX857*TAN(P832*PI()/180)</f>
        <v>0.56860946840758597</v>
      </c>
      <c r="AR861" s="22"/>
      <c r="AS861" s="22"/>
      <c r="AZ861" s="25"/>
      <c r="BE861" s="3"/>
    </row>
    <row r="862" spans="2:57" x14ac:dyDescent="0.2">
      <c r="B862" s="2"/>
      <c r="C862" s="25"/>
      <c r="E862" s="12" t="s">
        <v>8</v>
      </c>
      <c r="K862" s="22">
        <f>E859*TAN(P832*PI()/180)</f>
        <v>0.48737954434935943</v>
      </c>
      <c r="L862" s="22"/>
      <c r="M862" s="22"/>
      <c r="S862" s="22">
        <f>+K862</f>
        <v>0.48737954434935943</v>
      </c>
      <c r="T862" s="22"/>
      <c r="U862" s="22"/>
      <c r="AX862" s="12" t="s">
        <v>8</v>
      </c>
      <c r="AZ862" s="25"/>
      <c r="BE862" s="3"/>
    </row>
    <row r="863" spans="2:57" x14ac:dyDescent="0.2">
      <c r="B863" s="2"/>
      <c r="C863" s="25"/>
      <c r="E863" s="24">
        <f>+C861/2</f>
        <v>1.5</v>
      </c>
      <c r="AX863" s="24">
        <f>+AZ860/2</f>
        <v>1.75</v>
      </c>
      <c r="BE863" s="3"/>
    </row>
    <row r="864" spans="2:57" x14ac:dyDescent="0.2">
      <c r="B864" s="2"/>
      <c r="E864" s="24"/>
      <c r="AX864" s="24"/>
      <c r="BE864" s="3"/>
    </row>
    <row r="865" spans="2:57" x14ac:dyDescent="0.2">
      <c r="B865" s="2"/>
      <c r="E865" s="24"/>
      <c r="AX865" s="24"/>
      <c r="BE865" s="3"/>
    </row>
    <row r="866" spans="2:57" x14ac:dyDescent="0.2">
      <c r="B866" s="2"/>
      <c r="BE866" s="3"/>
    </row>
    <row r="867" spans="2:57" x14ac:dyDescent="0.2">
      <c r="B867" s="2"/>
      <c r="BE867" s="3"/>
    </row>
    <row r="868" spans="2:57" x14ac:dyDescent="0.2">
      <c r="B868" s="2"/>
      <c r="G868" s="21" t="s">
        <v>6</v>
      </c>
      <c r="H868" s="21"/>
      <c r="AV868" s="21" t="s">
        <v>6</v>
      </c>
      <c r="AW868" s="21"/>
      <c r="BE868" s="3"/>
    </row>
    <row r="869" spans="2:57" x14ac:dyDescent="0.2">
      <c r="B869" s="2"/>
      <c r="J869" s="21">
        <f>+E863</f>
        <v>1.5</v>
      </c>
      <c r="K869" s="21"/>
      <c r="L869" s="1" t="s">
        <v>8</v>
      </c>
      <c r="O869" s="21">
        <f>+J836</f>
        <v>2</v>
      </c>
      <c r="P869" s="21"/>
      <c r="Q869" s="1" t="s">
        <v>8</v>
      </c>
      <c r="V869" s="21">
        <f>+E847/2</f>
        <v>2.75</v>
      </c>
      <c r="W869" s="21"/>
      <c r="X869" s="1" t="s">
        <v>8</v>
      </c>
      <c r="AB869" s="21">
        <f>+AB871-V869-O869-J869-AG869-AM869-AR869</f>
        <v>1.5</v>
      </c>
      <c r="AC869" s="21"/>
      <c r="AD869" s="1" t="s">
        <v>8</v>
      </c>
      <c r="AG869" s="21">
        <f>AZ845/2</f>
        <v>2.5</v>
      </c>
      <c r="AH869" s="21"/>
      <c r="AI869" s="1" t="s">
        <v>8</v>
      </c>
      <c r="AM869" s="21">
        <f>+AR836</f>
        <v>1.5</v>
      </c>
      <c r="AN869" s="21"/>
      <c r="AO869" s="1" t="s">
        <v>8</v>
      </c>
      <c r="AR869" s="21">
        <f>+AX863</f>
        <v>1.75</v>
      </c>
      <c r="AS869" s="21"/>
      <c r="AT869" s="1" t="s">
        <v>8</v>
      </c>
      <c r="BE869" s="3"/>
    </row>
    <row r="870" spans="2:57" x14ac:dyDescent="0.2">
      <c r="B870" s="2"/>
      <c r="BE870" s="3"/>
    </row>
    <row r="871" spans="2:57" x14ac:dyDescent="0.2">
      <c r="B871" s="2"/>
      <c r="AB871" s="21">
        <f>+J836+AB834+AR836</f>
        <v>13.5</v>
      </c>
      <c r="AC871" s="21"/>
      <c r="AD871" s="1" t="s">
        <v>8</v>
      </c>
      <c r="BE871" s="3"/>
    </row>
    <row r="872" spans="2:57" x14ac:dyDescent="0.2">
      <c r="B872" s="2"/>
      <c r="BE872" s="3"/>
    </row>
    <row r="873" spans="2:57" ht="12" thickBot="1" x14ac:dyDescent="0.25">
      <c r="B873" s="8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10"/>
    </row>
    <row r="874" spans="2:57" ht="12" thickBot="1" x14ac:dyDescent="0.25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</row>
    <row r="875" spans="2:57" ht="38.25" customHeight="1" x14ac:dyDescent="0.2">
      <c r="B875" s="17" t="s">
        <v>0</v>
      </c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9"/>
    </row>
    <row r="876" spans="2:57" x14ac:dyDescent="0.2">
      <c r="B876" s="2"/>
      <c r="O876" s="4" t="s">
        <v>1</v>
      </c>
      <c r="BE876" s="3"/>
    </row>
    <row r="877" spans="2:57" x14ac:dyDescent="0.2">
      <c r="B877" s="2"/>
      <c r="U877" s="1" t="s">
        <v>2</v>
      </c>
      <c r="BE877" s="3"/>
    </row>
    <row r="878" spans="2:57" x14ac:dyDescent="0.2">
      <c r="B878" s="2"/>
      <c r="G878" s="5" t="s">
        <v>3</v>
      </c>
      <c r="K878" s="1" t="s">
        <v>4</v>
      </c>
      <c r="P878" s="20">
        <v>18</v>
      </c>
      <c r="Q878" s="20"/>
      <c r="R878" s="6" t="s">
        <v>5</v>
      </c>
      <c r="V878" s="21" t="s">
        <v>6</v>
      </c>
      <c r="W878" s="21"/>
      <c r="AB878" s="7" t="s">
        <v>7</v>
      </c>
      <c r="BE878" s="3"/>
    </row>
    <row r="879" spans="2:57" x14ac:dyDescent="0.2">
      <c r="B879" s="2"/>
      <c r="BE879" s="3"/>
    </row>
    <row r="880" spans="2:57" x14ac:dyDescent="0.2">
      <c r="B880" s="2"/>
      <c r="W880" s="20">
        <v>7.2</v>
      </c>
      <c r="X880" s="20"/>
      <c r="Y880" s="1" t="s">
        <v>8</v>
      </c>
      <c r="AP880" s="20">
        <v>2.8</v>
      </c>
      <c r="AQ880" s="20"/>
      <c r="AR880" s="1" t="s">
        <v>8</v>
      </c>
      <c r="BE880" s="3"/>
    </row>
    <row r="881" spans="2:57" x14ac:dyDescent="0.2">
      <c r="B881" s="2"/>
      <c r="BE881" s="3"/>
    </row>
    <row r="882" spans="2:57" x14ac:dyDescent="0.2">
      <c r="B882" s="2"/>
      <c r="M882" s="21">
        <f>+F893</f>
        <v>2</v>
      </c>
      <c r="N882" s="21"/>
      <c r="O882" s="1" t="s">
        <v>8</v>
      </c>
      <c r="V882" s="21">
        <f>+N925</f>
        <v>3</v>
      </c>
      <c r="W882" s="21"/>
      <c r="X882" s="1" t="s">
        <v>8</v>
      </c>
      <c r="AG882" s="21">
        <f>+W880-V882-M882</f>
        <v>2.2000000000000002</v>
      </c>
      <c r="AH882" s="21"/>
      <c r="AI882" s="1" t="s">
        <v>8</v>
      </c>
      <c r="AM882" s="21">
        <f>+AP880/2</f>
        <v>1.4</v>
      </c>
      <c r="AN882" s="21"/>
      <c r="AO882" s="1" t="s">
        <v>8</v>
      </c>
      <c r="AS882" s="21">
        <f>+AP880/2</f>
        <v>1.4</v>
      </c>
      <c r="AT882" s="21"/>
      <c r="AU882" s="1" t="s">
        <v>8</v>
      </c>
      <c r="BE882" s="3"/>
    </row>
    <row r="883" spans="2:57" x14ac:dyDescent="0.2">
      <c r="B883" s="2"/>
      <c r="BE883" s="3"/>
    </row>
    <row r="884" spans="2:57" x14ac:dyDescent="0.2">
      <c r="B884" s="2"/>
      <c r="AJ884" s="21" t="s">
        <v>6</v>
      </c>
      <c r="AK884" s="21"/>
      <c r="AW884" s="21" t="s">
        <v>6</v>
      </c>
      <c r="AX884" s="21"/>
      <c r="BE884" s="3"/>
    </row>
    <row r="885" spans="2:57" x14ac:dyDescent="0.2">
      <c r="B885" s="2"/>
      <c r="F885" s="12" t="s">
        <v>8</v>
      </c>
      <c r="BE885" s="3"/>
    </row>
    <row r="886" spans="2:57" x14ac:dyDescent="0.2">
      <c r="B886" s="2"/>
      <c r="F886" s="25">
        <v>1</v>
      </c>
      <c r="AY886" s="12" t="s">
        <v>8</v>
      </c>
      <c r="BE886" s="3"/>
    </row>
    <row r="887" spans="2:57" x14ac:dyDescent="0.2">
      <c r="B887" s="2"/>
      <c r="F887" s="25"/>
      <c r="AY887" s="24">
        <f>+AS882</f>
        <v>1.4</v>
      </c>
      <c r="BE887" s="3"/>
    </row>
    <row r="888" spans="2:57" x14ac:dyDescent="0.2">
      <c r="B888" s="2"/>
      <c r="F888" s="25"/>
      <c r="H888" s="21" t="s">
        <v>6</v>
      </c>
      <c r="I888" s="21"/>
      <c r="AI888" s="21" t="s">
        <v>6</v>
      </c>
      <c r="AJ888" s="21"/>
      <c r="AY888" s="24"/>
      <c r="BE888" s="3"/>
    </row>
    <row r="889" spans="2:57" x14ac:dyDescent="0.2">
      <c r="B889" s="2"/>
      <c r="AY889" s="24"/>
      <c r="BE889" s="3"/>
    </row>
    <row r="890" spans="2:57" x14ac:dyDescent="0.2">
      <c r="B890" s="2"/>
      <c r="BE890" s="3"/>
    </row>
    <row r="891" spans="2:57" x14ac:dyDescent="0.2">
      <c r="B891" s="2"/>
      <c r="AO891" s="22">
        <f>AY887*TAN(P878*PI()/180)</f>
        <v>0.45488757472606878</v>
      </c>
      <c r="AP891" s="22"/>
      <c r="AQ891" s="22"/>
      <c r="AY891" s="12" t="s">
        <v>8</v>
      </c>
      <c r="BE891" s="3"/>
    </row>
    <row r="892" spans="2:57" x14ac:dyDescent="0.2">
      <c r="B892" s="2"/>
      <c r="F892" s="12" t="s">
        <v>8</v>
      </c>
      <c r="AY892" s="24">
        <f>+F886</f>
        <v>1</v>
      </c>
      <c r="BE892" s="3"/>
    </row>
    <row r="893" spans="2:57" x14ac:dyDescent="0.2">
      <c r="B893" s="2"/>
      <c r="F893" s="24">
        <f>+D897/2</f>
        <v>2</v>
      </c>
      <c r="AY893" s="24"/>
      <c r="BE893" s="3"/>
    </row>
    <row r="894" spans="2:57" x14ac:dyDescent="0.2">
      <c r="B894" s="2"/>
      <c r="F894" s="24"/>
      <c r="AY894" s="24"/>
      <c r="BA894" s="12" t="s">
        <v>8</v>
      </c>
      <c r="BE894" s="3"/>
    </row>
    <row r="895" spans="2:57" x14ac:dyDescent="0.2">
      <c r="B895" s="2"/>
      <c r="F895" s="24"/>
      <c r="AY895" s="12" t="s">
        <v>8</v>
      </c>
      <c r="BA895" s="25">
        <v>5</v>
      </c>
      <c r="BE895" s="3"/>
    </row>
    <row r="896" spans="2:57" x14ac:dyDescent="0.2">
      <c r="B896" s="2"/>
      <c r="D896" s="12" t="s">
        <v>8</v>
      </c>
      <c r="AQ896" s="22">
        <f>+AO891</f>
        <v>0.45488757472606878</v>
      </c>
      <c r="AR896" s="22"/>
      <c r="AS896" s="22"/>
      <c r="AY896" s="24">
        <f>(AY914+BA895-AY887-AY892)-(F902+F914)</f>
        <v>0.59999999999999964</v>
      </c>
      <c r="BA896" s="25"/>
      <c r="BE896" s="3"/>
    </row>
    <row r="897" spans="2:57" x14ac:dyDescent="0.2">
      <c r="B897" s="2"/>
      <c r="D897" s="25">
        <v>4</v>
      </c>
      <c r="AY897" s="24"/>
      <c r="BA897" s="25"/>
      <c r="BE897" s="3"/>
    </row>
    <row r="898" spans="2:57" x14ac:dyDescent="0.2">
      <c r="B898" s="2"/>
      <c r="D898" s="25"/>
      <c r="AA898" s="22">
        <f>+Q899</f>
        <v>0.64983939246581257</v>
      </c>
      <c r="AB898" s="22"/>
      <c r="AC898" s="22"/>
      <c r="AY898" s="24"/>
      <c r="BE898" s="3"/>
    </row>
    <row r="899" spans="2:57" x14ac:dyDescent="0.2">
      <c r="B899" s="2"/>
      <c r="D899" s="25"/>
      <c r="Q899" s="22">
        <f>F893*TAN(P878*PI()/180)</f>
        <v>0.64983939246581257</v>
      </c>
      <c r="R899" s="22"/>
      <c r="S899" s="22"/>
      <c r="AH899" s="22">
        <f>AY902*TAN(P878*PI()/180)</f>
        <v>0.64983939246581268</v>
      </c>
      <c r="AI899" s="22"/>
      <c r="AJ899" s="22"/>
      <c r="AN899" s="22">
        <f>+AH899</f>
        <v>0.64983939246581268</v>
      </c>
      <c r="AO899" s="22"/>
      <c r="AP899" s="22"/>
      <c r="BE899" s="3"/>
    </row>
    <row r="900" spans="2:57" x14ac:dyDescent="0.2">
      <c r="B900" s="2"/>
      <c r="BE900" s="3"/>
    </row>
    <row r="901" spans="2:57" x14ac:dyDescent="0.2">
      <c r="B901" s="2"/>
      <c r="F901" s="12" t="s">
        <v>8</v>
      </c>
      <c r="AY901" s="12" t="s">
        <v>8</v>
      </c>
      <c r="BE901" s="3"/>
    </row>
    <row r="902" spans="2:57" x14ac:dyDescent="0.2">
      <c r="B902" s="2"/>
      <c r="F902" s="24">
        <f>+D897/2</f>
        <v>2</v>
      </c>
      <c r="AY902" s="24">
        <f>+BA895-AY896-AY892-AY887</f>
        <v>2.0000000000000004</v>
      </c>
      <c r="BE902" s="3"/>
    </row>
    <row r="903" spans="2:57" x14ac:dyDescent="0.2">
      <c r="B903" s="2"/>
      <c r="F903" s="24"/>
      <c r="AG903" s="22">
        <f>+AG910</f>
        <v>0.97475908869871886</v>
      </c>
      <c r="AH903" s="22"/>
      <c r="AI903" s="22"/>
      <c r="AY903" s="24"/>
      <c r="BE903" s="3"/>
    </row>
    <row r="904" spans="2:57" x14ac:dyDescent="0.2">
      <c r="B904" s="2"/>
      <c r="F904" s="24"/>
      <c r="AY904" s="24"/>
      <c r="BE904" s="3"/>
    </row>
    <row r="905" spans="2:57" x14ac:dyDescent="0.2">
      <c r="B905" s="2"/>
      <c r="AD905" s="21">
        <f>Z925+N925-M882-V882</f>
        <v>1</v>
      </c>
      <c r="AE905" s="21"/>
      <c r="AF905" s="1" t="s">
        <v>8</v>
      </c>
      <c r="AH905" s="21">
        <f>+AL925+AT925-AT925-AY902</f>
        <v>0.99999999999999956</v>
      </c>
      <c r="AI905" s="21"/>
      <c r="AJ905" s="1" t="s">
        <v>8</v>
      </c>
      <c r="BE905" s="3"/>
    </row>
    <row r="906" spans="2:57" x14ac:dyDescent="0.2">
      <c r="B906" s="2"/>
      <c r="BE906" s="3"/>
    </row>
    <row r="907" spans="2:57" x14ac:dyDescent="0.2">
      <c r="B907" s="2"/>
      <c r="BE907" s="3"/>
    </row>
    <row r="908" spans="2:57" x14ac:dyDescent="0.2">
      <c r="B908" s="2"/>
      <c r="BE908" s="3"/>
    </row>
    <row r="909" spans="2:57" x14ac:dyDescent="0.2">
      <c r="B909" s="2"/>
      <c r="H909" s="21" t="s">
        <v>6</v>
      </c>
      <c r="I909" s="21"/>
      <c r="BE909" s="3"/>
    </row>
    <row r="910" spans="2:57" x14ac:dyDescent="0.2">
      <c r="B910" s="2"/>
      <c r="S910" s="21" t="s">
        <v>6</v>
      </c>
      <c r="T910" s="21"/>
      <c r="AG910" s="22">
        <f>AL925*TAN(P878*PI()/180)</f>
        <v>0.97475908869871886</v>
      </c>
      <c r="AH910" s="22"/>
      <c r="AI910" s="22"/>
      <c r="AT910" s="21" t="s">
        <v>6</v>
      </c>
      <c r="AU910" s="21"/>
      <c r="BE910" s="3"/>
    </row>
    <row r="911" spans="2:57" x14ac:dyDescent="0.2">
      <c r="B911" s="2"/>
      <c r="BE911" s="3"/>
    </row>
    <row r="912" spans="2:57" x14ac:dyDescent="0.2">
      <c r="B912" s="2"/>
      <c r="BE912" s="3"/>
    </row>
    <row r="913" spans="2:57" x14ac:dyDescent="0.2">
      <c r="B913" s="2"/>
      <c r="F913" s="12" t="s">
        <v>8</v>
      </c>
      <c r="AY913" s="12" t="s">
        <v>8</v>
      </c>
      <c r="BE913" s="3"/>
    </row>
    <row r="914" spans="2:57" x14ac:dyDescent="0.2">
      <c r="B914" s="2"/>
      <c r="F914" s="24">
        <f>+BA895+AY914-F886-D897</f>
        <v>3.4000000000000004</v>
      </c>
      <c r="AY914" s="25">
        <v>3.4</v>
      </c>
      <c r="BE914" s="3"/>
    </row>
    <row r="915" spans="2:57" x14ac:dyDescent="0.2">
      <c r="B915" s="2"/>
      <c r="F915" s="24"/>
      <c r="AY915" s="25"/>
      <c r="BE915" s="3"/>
    </row>
    <row r="916" spans="2:57" x14ac:dyDescent="0.2">
      <c r="B916" s="2"/>
      <c r="F916" s="24"/>
      <c r="AY916" s="25"/>
      <c r="BE916" s="3"/>
    </row>
    <row r="917" spans="2:57" x14ac:dyDescent="0.2">
      <c r="B917" s="2"/>
      <c r="BE917" s="3"/>
    </row>
    <row r="918" spans="2:57" x14ac:dyDescent="0.2">
      <c r="B918" s="2"/>
      <c r="BE918" s="3"/>
    </row>
    <row r="919" spans="2:57" x14ac:dyDescent="0.2">
      <c r="B919" s="2"/>
      <c r="BE919" s="3"/>
    </row>
    <row r="920" spans="2:57" x14ac:dyDescent="0.2">
      <c r="B920" s="2"/>
      <c r="BE920" s="3"/>
    </row>
    <row r="921" spans="2:57" x14ac:dyDescent="0.2">
      <c r="B921" s="2"/>
      <c r="BE921" s="3"/>
    </row>
    <row r="922" spans="2:57" x14ac:dyDescent="0.2">
      <c r="B922" s="2"/>
      <c r="BE922" s="3"/>
    </row>
    <row r="923" spans="2:57" x14ac:dyDescent="0.2">
      <c r="B923" s="2"/>
      <c r="S923" s="21" t="s">
        <v>6</v>
      </c>
      <c r="T923" s="21"/>
      <c r="BE923" s="3"/>
    </row>
    <row r="924" spans="2:57" x14ac:dyDescent="0.2">
      <c r="B924" s="2"/>
      <c r="AS924" s="21" t="s">
        <v>6</v>
      </c>
      <c r="AT924" s="21"/>
      <c r="BE924" s="3"/>
    </row>
    <row r="925" spans="2:57" x14ac:dyDescent="0.2">
      <c r="B925" s="2"/>
      <c r="N925" s="20">
        <v>3</v>
      </c>
      <c r="O925" s="20"/>
      <c r="P925" s="1" t="s">
        <v>8</v>
      </c>
      <c r="Z925" s="21">
        <f>+AF927/2</f>
        <v>3</v>
      </c>
      <c r="AA925" s="21"/>
      <c r="AB925" s="1" t="s">
        <v>8</v>
      </c>
      <c r="AL925" s="21">
        <f>+AF927/2</f>
        <v>3</v>
      </c>
      <c r="AM925" s="21"/>
      <c r="AN925" s="1" t="s">
        <v>8</v>
      </c>
      <c r="AT925" s="21">
        <f>+W880+AP880-N925-AF927</f>
        <v>1</v>
      </c>
      <c r="AU925" s="21"/>
      <c r="AV925" s="1" t="s">
        <v>8</v>
      </c>
      <c r="BE925" s="3"/>
    </row>
    <row r="926" spans="2:57" x14ac:dyDescent="0.2">
      <c r="B926" s="2"/>
      <c r="BE926" s="3"/>
    </row>
    <row r="927" spans="2:57" x14ac:dyDescent="0.2">
      <c r="B927" s="2"/>
      <c r="AF927" s="20">
        <v>6</v>
      </c>
      <c r="AG927" s="20"/>
      <c r="AH927" s="1" t="s">
        <v>8</v>
      </c>
      <c r="BE927" s="3"/>
    </row>
    <row r="928" spans="2:57" x14ac:dyDescent="0.2">
      <c r="B928" s="2"/>
      <c r="BE928" s="3"/>
    </row>
    <row r="929" spans="2:57" ht="12" thickBot="1" x14ac:dyDescent="0.25">
      <c r="B929" s="8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10"/>
    </row>
    <row r="930" spans="2:57" ht="12" thickBot="1" x14ac:dyDescent="0.25"/>
    <row r="931" spans="2:57" ht="38.25" customHeight="1" x14ac:dyDescent="0.2">
      <c r="B931" s="17" t="s">
        <v>0</v>
      </c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9"/>
    </row>
    <row r="932" spans="2:57" x14ac:dyDescent="0.2">
      <c r="B932" s="2"/>
      <c r="O932" s="4" t="s">
        <v>1</v>
      </c>
      <c r="BE932" s="3"/>
    </row>
    <row r="933" spans="2:57" x14ac:dyDescent="0.2">
      <c r="B933" s="2"/>
      <c r="U933" s="1" t="s">
        <v>2</v>
      </c>
      <c r="BE933" s="3"/>
    </row>
    <row r="934" spans="2:57" x14ac:dyDescent="0.2">
      <c r="B934" s="2"/>
      <c r="G934" s="5" t="s">
        <v>3</v>
      </c>
      <c r="K934" s="1" t="s">
        <v>4</v>
      </c>
      <c r="P934" s="20">
        <v>18</v>
      </c>
      <c r="Q934" s="20"/>
      <c r="R934" s="6" t="s">
        <v>5</v>
      </c>
      <c r="V934" s="21" t="s">
        <v>6</v>
      </c>
      <c r="W934" s="21"/>
      <c r="AB934" s="7" t="s">
        <v>7</v>
      </c>
      <c r="BE934" s="3"/>
    </row>
    <row r="935" spans="2:57" x14ac:dyDescent="0.2">
      <c r="B935" s="2"/>
      <c r="BE935" s="3"/>
    </row>
    <row r="936" spans="2:57" x14ac:dyDescent="0.2">
      <c r="B936" s="2"/>
      <c r="Z936" s="20">
        <v>2.5</v>
      </c>
      <c r="AA936" s="20"/>
      <c r="AB936" s="1" t="s">
        <v>8</v>
      </c>
      <c r="BE936" s="3"/>
    </row>
    <row r="937" spans="2:57" x14ac:dyDescent="0.2">
      <c r="B937" s="2"/>
      <c r="BE937" s="3"/>
    </row>
    <row r="938" spans="2:57" x14ac:dyDescent="0.2">
      <c r="B938" s="2"/>
      <c r="O938" s="20">
        <v>2.5</v>
      </c>
      <c r="P938" s="20"/>
      <c r="Q938" s="1" t="s">
        <v>8</v>
      </c>
      <c r="W938" s="21">
        <f>+Z936/2</f>
        <v>1.25</v>
      </c>
      <c r="X938" s="21"/>
      <c r="Y938" s="1" t="s">
        <v>8</v>
      </c>
      <c r="AC938" s="21">
        <f>+Z936/2</f>
        <v>1.25</v>
      </c>
      <c r="AD938" s="21"/>
      <c r="AE938" s="1" t="s">
        <v>8</v>
      </c>
      <c r="AM938" s="20">
        <v>3</v>
      </c>
      <c r="AN938" s="20"/>
      <c r="AO938" s="1" t="s">
        <v>8</v>
      </c>
      <c r="BE938" s="3"/>
    </row>
    <row r="939" spans="2:57" x14ac:dyDescent="0.2">
      <c r="B939" s="2"/>
      <c r="BE939" s="3"/>
    </row>
    <row r="940" spans="2:57" x14ac:dyDescent="0.2">
      <c r="B940" s="2"/>
      <c r="AH940" s="21" t="s">
        <v>6</v>
      </c>
      <c r="AI940" s="21"/>
      <c r="BE940" s="3"/>
    </row>
    <row r="941" spans="2:57" x14ac:dyDescent="0.2">
      <c r="B941" s="2"/>
      <c r="T941" s="21" t="s">
        <v>6</v>
      </c>
      <c r="U941" s="21"/>
      <c r="BE941" s="3"/>
    </row>
    <row r="942" spans="2:57" x14ac:dyDescent="0.2">
      <c r="B942" s="2"/>
      <c r="BE942" s="3"/>
    </row>
    <row r="943" spans="2:57" x14ac:dyDescent="0.2">
      <c r="B943" s="2"/>
      <c r="BE943" s="3"/>
    </row>
    <row r="944" spans="2:57" x14ac:dyDescent="0.2">
      <c r="B944" s="2"/>
      <c r="G944" s="12" t="s">
        <v>8</v>
      </c>
      <c r="AW944" s="12" t="s">
        <v>8</v>
      </c>
      <c r="BE944" s="3"/>
    </row>
    <row r="945" spans="2:57" x14ac:dyDescent="0.2">
      <c r="B945" s="2"/>
      <c r="G945" s="25">
        <v>2</v>
      </c>
      <c r="AW945" s="24">
        <f>+G945</f>
        <v>2</v>
      </c>
      <c r="BE945" s="3"/>
    </row>
    <row r="946" spans="2:57" x14ac:dyDescent="0.2">
      <c r="B946" s="2"/>
      <c r="G946" s="25"/>
      <c r="AW946" s="24"/>
      <c r="BE946" s="3"/>
    </row>
    <row r="947" spans="2:57" x14ac:dyDescent="0.2">
      <c r="B947" s="2"/>
      <c r="G947" s="25"/>
      <c r="AW947" s="24"/>
      <c r="BE947" s="3"/>
    </row>
    <row r="948" spans="2:57" x14ac:dyDescent="0.2">
      <c r="B948" s="2"/>
      <c r="Y948" s="22">
        <f>W938*TAN(P934*PI()/180)</f>
        <v>0.40614962029113288</v>
      </c>
      <c r="Z948" s="22"/>
      <c r="AA948" s="22"/>
      <c r="BE948" s="3"/>
    </row>
    <row r="949" spans="2:57" x14ac:dyDescent="0.2">
      <c r="B949" s="2"/>
      <c r="BE949" s="3"/>
    </row>
    <row r="950" spans="2:57" x14ac:dyDescent="0.2">
      <c r="B950" s="2"/>
      <c r="I950" s="21" t="s">
        <v>6</v>
      </c>
      <c r="J950" s="21"/>
      <c r="S950" s="21" t="s">
        <v>6</v>
      </c>
      <c r="T950" s="21"/>
      <c r="AH950" s="21" t="s">
        <v>6</v>
      </c>
      <c r="AI950" s="21"/>
      <c r="AU950" s="21" t="s">
        <v>6</v>
      </c>
      <c r="AV950" s="21"/>
      <c r="BE950" s="3"/>
    </row>
    <row r="951" spans="2:57" x14ac:dyDescent="0.2">
      <c r="B951" s="2"/>
      <c r="BE951" s="3"/>
    </row>
    <row r="952" spans="2:57" x14ac:dyDescent="0.2">
      <c r="B952" s="2"/>
      <c r="BE952" s="3"/>
    </row>
    <row r="953" spans="2:57" x14ac:dyDescent="0.2">
      <c r="B953" s="2"/>
      <c r="BE953" s="3"/>
    </row>
    <row r="954" spans="2:57" x14ac:dyDescent="0.2">
      <c r="B954" s="2"/>
      <c r="AW954" s="12" t="s">
        <v>8</v>
      </c>
      <c r="BE954" s="3"/>
    </row>
    <row r="955" spans="2:57" x14ac:dyDescent="0.2">
      <c r="B955" s="2"/>
      <c r="AW955" s="24">
        <f>+AY960/2</f>
        <v>2</v>
      </c>
      <c r="BE955" s="3"/>
    </row>
    <row r="956" spans="2:57" x14ac:dyDescent="0.2">
      <c r="B956" s="2"/>
      <c r="G956" s="12" t="s">
        <v>8</v>
      </c>
      <c r="AW956" s="24"/>
      <c r="BE956" s="3"/>
    </row>
    <row r="957" spans="2:57" x14ac:dyDescent="0.2">
      <c r="B957" s="2"/>
      <c r="G957" s="24">
        <f>+E970-G966-G970-G978-G989</f>
        <v>2.5</v>
      </c>
      <c r="AW957" s="24"/>
      <c r="BE957" s="3"/>
    </row>
    <row r="958" spans="2:57" x14ac:dyDescent="0.2">
      <c r="B958" s="2"/>
      <c r="G958" s="24"/>
      <c r="Z958" s="22">
        <f>+Y948</f>
        <v>0.40614962029113288</v>
      </c>
      <c r="AA958" s="22"/>
      <c r="AB958" s="22"/>
      <c r="BE958" s="3"/>
    </row>
    <row r="959" spans="2:57" x14ac:dyDescent="0.2">
      <c r="B959" s="2"/>
      <c r="G959" s="24"/>
      <c r="AY959" s="12" t="s">
        <v>8</v>
      </c>
      <c r="BE959" s="3"/>
    </row>
    <row r="960" spans="2:57" x14ac:dyDescent="0.2">
      <c r="B960" s="2"/>
      <c r="AY960" s="25">
        <v>4</v>
      </c>
      <c r="BE960" s="3"/>
    </row>
    <row r="961" spans="2:57" x14ac:dyDescent="0.2">
      <c r="B961" s="2"/>
      <c r="X961" s="22">
        <f>+AL961</f>
        <v>0.64983939246581257</v>
      </c>
      <c r="Y961" s="22"/>
      <c r="Z961" s="22"/>
      <c r="AL961" s="22">
        <f>AW955*TAN(P934*PI()/180)</f>
        <v>0.64983939246581257</v>
      </c>
      <c r="AM961" s="22"/>
      <c r="AN961" s="22"/>
      <c r="AY961" s="25"/>
      <c r="BE961" s="3"/>
    </row>
    <row r="962" spans="2:57" x14ac:dyDescent="0.2">
      <c r="B962" s="2"/>
      <c r="AY962" s="25"/>
      <c r="BE962" s="3"/>
    </row>
    <row r="963" spans="2:57" x14ac:dyDescent="0.2">
      <c r="B963" s="2"/>
      <c r="BE963" s="3"/>
    </row>
    <row r="964" spans="2:57" x14ac:dyDescent="0.2">
      <c r="B964" s="2"/>
      <c r="S964" s="22">
        <f>G957*TAN(P934*PI()/180)</f>
        <v>0.81229924058226577</v>
      </c>
      <c r="T964" s="22"/>
      <c r="U964" s="22"/>
      <c r="AW964" s="12" t="s">
        <v>8</v>
      </c>
      <c r="BE964" s="3"/>
    </row>
    <row r="965" spans="2:57" x14ac:dyDescent="0.2">
      <c r="B965" s="2"/>
      <c r="G965" s="12" t="s">
        <v>8</v>
      </c>
      <c r="AW965" s="24">
        <f>+AY960/2</f>
        <v>2</v>
      </c>
      <c r="BE965" s="3"/>
    </row>
    <row r="966" spans="2:57" x14ac:dyDescent="0.2">
      <c r="B966" s="2"/>
      <c r="G966" s="24">
        <f>(AW987+AW976+AW965-V966)-(G970+G978+G989)</f>
        <v>1</v>
      </c>
      <c r="V966" s="41">
        <f>(V997+AC997+AM997-G970)-(AM997+AW965)</f>
        <v>0.5</v>
      </c>
      <c r="W966" s="41"/>
      <c r="X966" s="1" t="s">
        <v>8</v>
      </c>
      <c r="AW966" s="24"/>
      <c r="BE966" s="3"/>
    </row>
    <row r="967" spans="2:57" x14ac:dyDescent="0.2">
      <c r="B967" s="2"/>
      <c r="G967" s="24"/>
      <c r="AW967" s="24"/>
      <c r="BE967" s="3"/>
    </row>
    <row r="968" spans="2:57" x14ac:dyDescent="0.2">
      <c r="B968" s="2"/>
      <c r="G968" s="24"/>
      <c r="BE968" s="3"/>
    </row>
    <row r="969" spans="2:57" x14ac:dyDescent="0.2">
      <c r="B969" s="2"/>
      <c r="E969" s="12" t="s">
        <v>8</v>
      </c>
      <c r="G969" s="12" t="s">
        <v>8</v>
      </c>
      <c r="BE969" s="3"/>
    </row>
    <row r="970" spans="2:57" x14ac:dyDescent="0.2">
      <c r="B970" s="2"/>
      <c r="E970" s="25">
        <v>8.5</v>
      </c>
      <c r="G970" s="24">
        <f>+AC997/2</f>
        <v>0.75</v>
      </c>
      <c r="V970" s="22">
        <f>+S964</f>
        <v>0.81229924058226577</v>
      </c>
      <c r="W970" s="22"/>
      <c r="X970" s="22"/>
      <c r="BE970" s="3"/>
    </row>
    <row r="971" spans="2:57" x14ac:dyDescent="0.2">
      <c r="B971" s="2"/>
      <c r="E971" s="25"/>
      <c r="G971" s="24"/>
      <c r="BE971" s="3"/>
    </row>
    <row r="972" spans="2:57" x14ac:dyDescent="0.2">
      <c r="B972" s="2"/>
      <c r="E972" s="25"/>
      <c r="G972" s="24"/>
      <c r="BE972" s="3"/>
    </row>
    <row r="973" spans="2:57" x14ac:dyDescent="0.2">
      <c r="B973" s="2"/>
      <c r="P973" s="22">
        <f>+S986</f>
        <v>0.56860946840758597</v>
      </c>
      <c r="Q973" s="22"/>
      <c r="R973" s="22"/>
      <c r="AU973" s="21" t="s">
        <v>6</v>
      </c>
      <c r="AV973" s="21"/>
      <c r="BE973" s="3"/>
    </row>
    <row r="974" spans="2:57" x14ac:dyDescent="0.2">
      <c r="B974" s="2"/>
      <c r="AH974" s="21" t="s">
        <v>6</v>
      </c>
      <c r="AI974" s="21"/>
      <c r="BE974" s="3"/>
    </row>
    <row r="975" spans="2:57" x14ac:dyDescent="0.2">
      <c r="B975" s="2"/>
      <c r="AW975" s="12" t="s">
        <v>8</v>
      </c>
      <c r="BE975" s="3"/>
    </row>
    <row r="976" spans="2:57" x14ac:dyDescent="0.2">
      <c r="B976" s="2"/>
      <c r="AW976" s="25">
        <v>2</v>
      </c>
      <c r="BE976" s="3"/>
    </row>
    <row r="977" spans="2:57" x14ac:dyDescent="0.2">
      <c r="B977" s="2"/>
      <c r="G977" s="12" t="s">
        <v>8</v>
      </c>
      <c r="AW977" s="25"/>
      <c r="BE977" s="3"/>
    </row>
    <row r="978" spans="2:57" x14ac:dyDescent="0.2">
      <c r="B978" s="2"/>
      <c r="G978" s="24">
        <f>+AW987</f>
        <v>2.5</v>
      </c>
      <c r="AW978" s="25"/>
      <c r="BE978" s="3"/>
    </row>
    <row r="979" spans="2:57" x14ac:dyDescent="0.2">
      <c r="B979" s="2"/>
      <c r="G979" s="24"/>
      <c r="BE979" s="3"/>
    </row>
    <row r="980" spans="2:57" x14ac:dyDescent="0.2">
      <c r="B980" s="2"/>
      <c r="G980" s="24"/>
      <c r="BE980" s="3"/>
    </row>
    <row r="981" spans="2:57" x14ac:dyDescent="0.2">
      <c r="B981" s="2"/>
      <c r="BE981" s="3"/>
    </row>
    <row r="982" spans="2:57" x14ac:dyDescent="0.2">
      <c r="B982" s="2"/>
      <c r="BE982" s="3"/>
    </row>
    <row r="983" spans="2:57" x14ac:dyDescent="0.2">
      <c r="B983" s="2"/>
      <c r="AH983" s="21" t="s">
        <v>6</v>
      </c>
      <c r="AI983" s="21"/>
      <c r="BE983" s="3"/>
    </row>
    <row r="984" spans="2:57" x14ac:dyDescent="0.2">
      <c r="B984" s="2"/>
      <c r="AA984" s="21" t="s">
        <v>6</v>
      </c>
      <c r="AB984" s="21"/>
      <c r="BE984" s="3"/>
    </row>
    <row r="985" spans="2:57" x14ac:dyDescent="0.2">
      <c r="B985" s="2"/>
      <c r="BE985" s="3"/>
    </row>
    <row r="986" spans="2:57" x14ac:dyDescent="0.2">
      <c r="B986" s="2"/>
      <c r="S986" s="22">
        <f>V997*TAN(P934*PI()/180)</f>
        <v>0.56860946840758597</v>
      </c>
      <c r="T986" s="22"/>
      <c r="U986" s="22"/>
      <c r="AW986" s="12" t="s">
        <v>8</v>
      </c>
      <c r="BE986" s="3"/>
    </row>
    <row r="987" spans="2:57" x14ac:dyDescent="0.2">
      <c r="B987" s="2"/>
      <c r="AW987" s="24">
        <f>+G945+E970-AW945-AY960-AW976</f>
        <v>2.5</v>
      </c>
      <c r="BE987" s="3"/>
    </row>
    <row r="988" spans="2:57" x14ac:dyDescent="0.2">
      <c r="B988" s="2"/>
      <c r="G988" s="12" t="s">
        <v>8</v>
      </c>
      <c r="AW988" s="24"/>
      <c r="BE988" s="3"/>
    </row>
    <row r="989" spans="2:57" x14ac:dyDescent="0.2">
      <c r="B989" s="2"/>
      <c r="G989" s="24">
        <f>+N997</f>
        <v>1.75</v>
      </c>
      <c r="AW989" s="24"/>
      <c r="BE989" s="3"/>
    </row>
    <row r="990" spans="2:57" x14ac:dyDescent="0.2">
      <c r="B990" s="2"/>
      <c r="G990" s="24"/>
      <c r="BE990" s="3"/>
    </row>
    <row r="991" spans="2:57" x14ac:dyDescent="0.2">
      <c r="B991" s="2"/>
      <c r="G991" s="24"/>
      <c r="BE991" s="3"/>
    </row>
    <row r="992" spans="2:57" x14ac:dyDescent="0.2">
      <c r="B992" s="2"/>
      <c r="BE992" s="3"/>
    </row>
    <row r="993" spans="2:57" x14ac:dyDescent="0.2">
      <c r="B993" s="2"/>
      <c r="BE993" s="3"/>
    </row>
    <row r="994" spans="2:57" x14ac:dyDescent="0.2">
      <c r="B994" s="2"/>
      <c r="BE994" s="3"/>
    </row>
    <row r="995" spans="2:57" x14ac:dyDescent="0.2">
      <c r="B995" s="2"/>
      <c r="AA995" s="21" t="s">
        <v>6</v>
      </c>
      <c r="AB995" s="21"/>
      <c r="BE995" s="3"/>
    </row>
    <row r="996" spans="2:57" x14ac:dyDescent="0.2">
      <c r="B996" s="2"/>
      <c r="H996" s="21" t="s">
        <v>6</v>
      </c>
      <c r="I996" s="21"/>
      <c r="BE996" s="3"/>
    </row>
    <row r="997" spans="2:57" x14ac:dyDescent="0.2">
      <c r="B997" s="2"/>
      <c r="N997" s="21">
        <f>+Q999/2</f>
        <v>1.75</v>
      </c>
      <c r="O997" s="21"/>
      <c r="P997" s="1" t="s">
        <v>8</v>
      </c>
      <c r="V997" s="21">
        <f>+Q999/2</f>
        <v>1.75</v>
      </c>
      <c r="W997" s="21"/>
      <c r="X997" s="1" t="s">
        <v>8</v>
      </c>
      <c r="AC997" s="20">
        <v>1.5</v>
      </c>
      <c r="AD997" s="20"/>
      <c r="AE997" s="1" t="s">
        <v>8</v>
      </c>
      <c r="AM997" s="21">
        <f>+O938+Z936+AM938-Q999-AC997</f>
        <v>3</v>
      </c>
      <c r="AN997" s="21"/>
      <c r="AO997" s="1" t="s">
        <v>8</v>
      </c>
      <c r="BE997" s="3"/>
    </row>
    <row r="998" spans="2:57" x14ac:dyDescent="0.2">
      <c r="B998" s="2"/>
      <c r="BE998" s="3"/>
    </row>
    <row r="999" spans="2:57" x14ac:dyDescent="0.2">
      <c r="B999" s="2"/>
      <c r="Q999" s="20">
        <v>3.5</v>
      </c>
      <c r="R999" s="20"/>
      <c r="S999" s="1" t="s">
        <v>8</v>
      </c>
      <c r="BE999" s="3"/>
    </row>
    <row r="1000" spans="2:57" x14ac:dyDescent="0.2">
      <c r="B1000" s="2"/>
      <c r="BE1000" s="3"/>
    </row>
    <row r="1001" spans="2:57" ht="12" thickBot="1" x14ac:dyDescent="0.25">
      <c r="B1001" s="8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10"/>
    </row>
    <row r="1002" spans="2:57" ht="12" thickBot="1" x14ac:dyDescent="0.25"/>
    <row r="1003" spans="2:57" ht="38.25" customHeight="1" x14ac:dyDescent="0.2">
      <c r="B1003" s="17" t="s">
        <v>0</v>
      </c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9"/>
    </row>
    <row r="1004" spans="2:57" x14ac:dyDescent="0.2">
      <c r="B1004" s="2"/>
      <c r="O1004" s="4" t="s">
        <v>1</v>
      </c>
      <c r="BE1004" s="3"/>
    </row>
    <row r="1005" spans="2:57" x14ac:dyDescent="0.2">
      <c r="B1005" s="2"/>
      <c r="U1005" s="1" t="s">
        <v>2</v>
      </c>
      <c r="BE1005" s="3"/>
    </row>
    <row r="1006" spans="2:57" x14ac:dyDescent="0.2">
      <c r="B1006" s="2"/>
      <c r="G1006" s="5" t="s">
        <v>3</v>
      </c>
      <c r="K1006" s="1" t="s">
        <v>4</v>
      </c>
      <c r="P1006" s="20">
        <v>18</v>
      </c>
      <c r="Q1006" s="20"/>
      <c r="R1006" s="6" t="s">
        <v>5</v>
      </c>
      <c r="V1006" s="21" t="s">
        <v>6</v>
      </c>
      <c r="W1006" s="21"/>
      <c r="AB1006" s="7" t="s">
        <v>7</v>
      </c>
      <c r="BE1006" s="3"/>
    </row>
    <row r="1007" spans="2:57" x14ac:dyDescent="0.2">
      <c r="B1007" s="2"/>
      <c r="BE1007" s="3"/>
    </row>
    <row r="1008" spans="2:57" x14ac:dyDescent="0.2">
      <c r="B1008" s="2"/>
      <c r="AC1008" s="20">
        <v>6</v>
      </c>
      <c r="AD1008" s="20"/>
      <c r="AE1008" s="1" t="s">
        <v>8</v>
      </c>
      <c r="AS1008" s="20">
        <v>6</v>
      </c>
      <c r="AT1008" s="20"/>
      <c r="AU1008" s="1" t="s">
        <v>8</v>
      </c>
      <c r="BE1008" s="3"/>
    </row>
    <row r="1009" spans="2:57" x14ac:dyDescent="0.2">
      <c r="B1009" s="2"/>
      <c r="BE1009" s="3"/>
    </row>
    <row r="1010" spans="2:57" x14ac:dyDescent="0.2">
      <c r="B1010" s="2"/>
      <c r="N1010" s="20">
        <v>6</v>
      </c>
      <c r="O1010" s="20"/>
      <c r="P1010" s="1" t="s">
        <v>8</v>
      </c>
      <c r="Z1010" s="21">
        <f>+AC1008/2</f>
        <v>3</v>
      </c>
      <c r="AA1010" s="21"/>
      <c r="AB1010" s="1" t="s">
        <v>8</v>
      </c>
      <c r="AG1010" s="21">
        <f>+AC1008/2</f>
        <v>3</v>
      </c>
      <c r="AH1010" s="21"/>
      <c r="AI1010" s="1" t="s">
        <v>8</v>
      </c>
      <c r="AM1010" s="21">
        <f>+AS1008-AU1010</f>
        <v>2.5</v>
      </c>
      <c r="AN1010" s="21"/>
      <c r="AO1010" s="1" t="s">
        <v>8</v>
      </c>
      <c r="AU1010" s="21">
        <f>+BB1030</f>
        <v>3.5</v>
      </c>
      <c r="AV1010" s="21"/>
      <c r="AW1010" s="1" t="s">
        <v>8</v>
      </c>
      <c r="BE1010" s="3"/>
    </row>
    <row r="1011" spans="2:57" x14ac:dyDescent="0.2">
      <c r="B1011" s="2"/>
      <c r="BE1011" s="3"/>
    </row>
    <row r="1012" spans="2:57" x14ac:dyDescent="0.2">
      <c r="B1012" s="2"/>
      <c r="U1012" s="21" t="s">
        <v>6</v>
      </c>
      <c r="V1012" s="21"/>
      <c r="AL1012" s="21" t="s">
        <v>6</v>
      </c>
      <c r="AM1012" s="21"/>
      <c r="BE1012" s="3"/>
    </row>
    <row r="1013" spans="2:57" x14ac:dyDescent="0.2">
      <c r="B1013" s="2"/>
      <c r="BE1013" s="3"/>
    </row>
    <row r="1014" spans="2:57" x14ac:dyDescent="0.2">
      <c r="B1014" s="2"/>
      <c r="E1014" s="12" t="s">
        <v>8</v>
      </c>
      <c r="F1014" s="27" t="str">
        <f>IF(E1015&lt;BB1017,"","azalt.")</f>
        <v/>
      </c>
      <c r="BE1014" s="3"/>
    </row>
    <row r="1015" spans="2:57" x14ac:dyDescent="0.2">
      <c r="B1015" s="2"/>
      <c r="E1015" s="25">
        <v>3</v>
      </c>
      <c r="F1015" s="27"/>
      <c r="BE1015" s="3"/>
    </row>
    <row r="1016" spans="2:57" x14ac:dyDescent="0.2">
      <c r="B1016" s="2"/>
      <c r="E1016" s="25"/>
      <c r="F1016" s="27"/>
      <c r="BB1016" s="12" t="s">
        <v>8</v>
      </c>
      <c r="BC1016" s="27" t="str">
        <f>IF(E1015&lt;BB1017,"","büyüt.")</f>
        <v/>
      </c>
      <c r="BE1016" s="3"/>
    </row>
    <row r="1017" spans="2:57" x14ac:dyDescent="0.2">
      <c r="B1017" s="2"/>
      <c r="E1017" s="25"/>
      <c r="F1017" s="27"/>
      <c r="BB1017" s="25">
        <v>5</v>
      </c>
      <c r="BC1017" s="27"/>
      <c r="BE1017" s="3"/>
    </row>
    <row r="1018" spans="2:57" x14ac:dyDescent="0.2">
      <c r="B1018" s="2"/>
      <c r="BB1018" s="25"/>
      <c r="BC1018" s="27"/>
      <c r="BE1018" s="3"/>
    </row>
    <row r="1019" spans="2:57" x14ac:dyDescent="0.2">
      <c r="B1019" s="2"/>
      <c r="BB1019" s="25"/>
      <c r="BC1019" s="27"/>
      <c r="BE1019" s="3"/>
    </row>
    <row r="1020" spans="2:57" x14ac:dyDescent="0.2">
      <c r="B1020" s="2"/>
      <c r="F1020" s="21" t="s">
        <v>6</v>
      </c>
      <c r="G1020" s="21"/>
      <c r="T1020" s="21" t="s">
        <v>6</v>
      </c>
      <c r="U1020" s="21"/>
      <c r="BE1020" s="3"/>
    </row>
    <row r="1021" spans="2:57" x14ac:dyDescent="0.2">
      <c r="B1021" s="2"/>
      <c r="AD1021" s="22">
        <f>Z1010*TAN(P1006*PI()/180)</f>
        <v>0.97475908869871886</v>
      </c>
      <c r="AE1021" s="22"/>
      <c r="AF1021" s="22"/>
      <c r="BE1021" s="3"/>
    </row>
    <row r="1022" spans="2:57" x14ac:dyDescent="0.2">
      <c r="B1022" s="2"/>
      <c r="BE1022" s="3"/>
    </row>
    <row r="1023" spans="2:57" x14ac:dyDescent="0.2">
      <c r="B1023" s="2"/>
      <c r="BE1023" s="3"/>
    </row>
    <row r="1024" spans="2:57" x14ac:dyDescent="0.2">
      <c r="B1024" s="2"/>
      <c r="BE1024" s="3"/>
    </row>
    <row r="1025" spans="2:57" x14ac:dyDescent="0.2">
      <c r="B1025" s="2"/>
      <c r="E1025" s="12" t="s">
        <v>8</v>
      </c>
      <c r="AL1025" s="21" t="s">
        <v>6</v>
      </c>
      <c r="AM1025" s="21"/>
      <c r="AZ1025" s="21" t="s">
        <v>6</v>
      </c>
      <c r="BA1025" s="21"/>
      <c r="BE1025" s="3"/>
    </row>
    <row r="1026" spans="2:57" x14ac:dyDescent="0.2">
      <c r="B1026" s="2"/>
      <c r="E1026" s="24">
        <f>+C1032/2</f>
        <v>4.5</v>
      </c>
      <c r="BE1026" s="3"/>
    </row>
    <row r="1027" spans="2:57" x14ac:dyDescent="0.2">
      <c r="B1027" s="2"/>
      <c r="E1027" s="24"/>
      <c r="BE1027" s="3"/>
    </row>
    <row r="1028" spans="2:57" x14ac:dyDescent="0.2">
      <c r="B1028" s="2"/>
      <c r="E1028" s="24"/>
      <c r="BE1028" s="3"/>
    </row>
    <row r="1029" spans="2:57" x14ac:dyDescent="0.2">
      <c r="B1029" s="2"/>
      <c r="X1029" s="12" t="s">
        <v>8</v>
      </c>
      <c r="AD1029" s="22">
        <f>+AD1021</f>
        <v>0.97475908869871886</v>
      </c>
      <c r="AE1029" s="22"/>
      <c r="AF1029" s="22"/>
      <c r="BB1029" s="12" t="s">
        <v>8</v>
      </c>
      <c r="BE1029" s="3"/>
    </row>
    <row r="1030" spans="2:57" x14ac:dyDescent="0.2">
      <c r="B1030" s="2"/>
      <c r="X1030" s="24">
        <f>(C1032+E1015)-(E1015+Z1010)-E1038</f>
        <v>1.5</v>
      </c>
      <c r="BB1030" s="24">
        <f>+BD1035/2</f>
        <v>3.5</v>
      </c>
      <c r="BE1030" s="3"/>
    </row>
    <row r="1031" spans="2:57" x14ac:dyDescent="0.2">
      <c r="B1031" s="2"/>
      <c r="C1031" s="12" t="s">
        <v>8</v>
      </c>
      <c r="X1031" s="24"/>
      <c r="BB1031" s="24"/>
      <c r="BE1031" s="3"/>
    </row>
    <row r="1032" spans="2:57" x14ac:dyDescent="0.2">
      <c r="B1032" s="2"/>
      <c r="C1032" s="24">
        <f>+BD1035+BB1017-E1015</f>
        <v>9</v>
      </c>
      <c r="X1032" s="24"/>
      <c r="BB1032" s="24"/>
      <c r="BE1032" s="3"/>
    </row>
    <row r="1033" spans="2:57" x14ac:dyDescent="0.2">
      <c r="B1033" s="2"/>
      <c r="C1033" s="24"/>
      <c r="P1033" s="22">
        <f>E1026*TAN(P1006*PI()/180)</f>
        <v>1.4621386330480783</v>
      </c>
      <c r="Q1033" s="22"/>
      <c r="R1033" s="22"/>
      <c r="AA1033" s="22">
        <f>+P1033</f>
        <v>1.4621386330480783</v>
      </c>
      <c r="AB1033" s="22"/>
      <c r="AC1033" s="22"/>
      <c r="BE1033" s="3"/>
    </row>
    <row r="1034" spans="2:57" x14ac:dyDescent="0.2">
      <c r="B1034" s="2"/>
      <c r="C1034" s="24"/>
      <c r="BD1034" s="12" t="s">
        <v>8</v>
      </c>
      <c r="BE1034" s="3"/>
    </row>
    <row r="1035" spans="2:57" x14ac:dyDescent="0.2">
      <c r="B1035" s="2"/>
      <c r="BD1035" s="25">
        <v>7</v>
      </c>
      <c r="BE1035" s="3"/>
    </row>
    <row r="1036" spans="2:57" x14ac:dyDescent="0.2">
      <c r="B1036" s="2"/>
      <c r="AA1036" s="22">
        <f>+AR1036</f>
        <v>1.1372189368151719</v>
      </c>
      <c r="AB1036" s="22"/>
      <c r="AC1036" s="22"/>
      <c r="AR1036" s="22">
        <f>BB1040*TAN(P1006*PI()/180)</f>
        <v>1.1372189368151719</v>
      </c>
      <c r="AS1036" s="22"/>
      <c r="AT1036" s="22"/>
      <c r="BD1036" s="25"/>
      <c r="BE1036" s="3"/>
    </row>
    <row r="1037" spans="2:57" x14ac:dyDescent="0.2">
      <c r="B1037" s="2"/>
      <c r="E1037" s="12" t="s">
        <v>8</v>
      </c>
      <c r="BD1037" s="25"/>
      <c r="BE1037" s="3"/>
    </row>
    <row r="1038" spans="2:57" x14ac:dyDescent="0.2">
      <c r="B1038" s="2"/>
      <c r="E1038" s="24">
        <f>+C1032/2</f>
        <v>4.5</v>
      </c>
      <c r="BE1038" s="3"/>
    </row>
    <row r="1039" spans="2:57" x14ac:dyDescent="0.2">
      <c r="B1039" s="2"/>
      <c r="E1039" s="24"/>
      <c r="BB1039" s="12" t="s">
        <v>8</v>
      </c>
      <c r="BE1039" s="3"/>
    </row>
    <row r="1040" spans="2:57" x14ac:dyDescent="0.2">
      <c r="B1040" s="2"/>
      <c r="E1040" s="24"/>
      <c r="BB1040" s="24">
        <f>+BD1035/2</f>
        <v>3.5</v>
      </c>
      <c r="BE1040" s="3"/>
    </row>
    <row r="1041" spans="2:57" x14ac:dyDescent="0.2">
      <c r="B1041" s="2"/>
      <c r="BB1041" s="24"/>
      <c r="BE1041" s="3"/>
    </row>
    <row r="1042" spans="2:57" x14ac:dyDescent="0.2">
      <c r="B1042" s="2"/>
      <c r="BB1042" s="24"/>
      <c r="BE1042" s="3"/>
    </row>
    <row r="1043" spans="2:57" x14ac:dyDescent="0.2">
      <c r="B1043" s="2"/>
      <c r="BE1043" s="3"/>
    </row>
    <row r="1044" spans="2:57" x14ac:dyDescent="0.2">
      <c r="B1044" s="2"/>
      <c r="BE1044" s="3"/>
    </row>
    <row r="1045" spans="2:57" x14ac:dyDescent="0.2">
      <c r="B1045" s="2"/>
      <c r="BE1045" s="3"/>
    </row>
    <row r="1046" spans="2:57" x14ac:dyDescent="0.2">
      <c r="B1046" s="2"/>
      <c r="BE1046" s="3"/>
    </row>
    <row r="1047" spans="2:57" x14ac:dyDescent="0.2">
      <c r="B1047" s="2"/>
      <c r="F1047" s="21" t="s">
        <v>6</v>
      </c>
      <c r="G1047" s="21"/>
      <c r="BA1047" s="21" t="s">
        <v>6</v>
      </c>
      <c r="BB1047" s="21"/>
      <c r="BE1047" s="3"/>
    </row>
    <row r="1048" spans="2:57" x14ac:dyDescent="0.2">
      <c r="B1048" s="2"/>
      <c r="M1048" s="21">
        <f>+E1038</f>
        <v>4.5</v>
      </c>
      <c r="N1048" s="21"/>
      <c r="O1048" s="1" t="s">
        <v>8</v>
      </c>
      <c r="V1048" s="21">
        <f>+AC1050-M1048-AA1048-AJ1048-AV1048</f>
        <v>3</v>
      </c>
      <c r="W1048" s="21"/>
      <c r="X1048" s="1" t="s">
        <v>8</v>
      </c>
      <c r="AA1048" s="21">
        <f>+E1038-BB1040</f>
        <v>1</v>
      </c>
      <c r="AB1048" s="21"/>
      <c r="AC1048" s="1" t="s">
        <v>8</v>
      </c>
      <c r="AJ1048" s="21">
        <f>+AM1010+AU1010</f>
        <v>6</v>
      </c>
      <c r="AK1048" s="21"/>
      <c r="AL1048" s="1" t="s">
        <v>8</v>
      </c>
      <c r="AV1048" s="21">
        <f>+BB1040</f>
        <v>3.5</v>
      </c>
      <c r="AW1048" s="21"/>
      <c r="AX1048" s="1" t="s">
        <v>8</v>
      </c>
      <c r="BE1048" s="3"/>
    </row>
    <row r="1049" spans="2:57" x14ac:dyDescent="0.2">
      <c r="B1049" s="2"/>
      <c r="BE1049" s="3"/>
    </row>
    <row r="1050" spans="2:57" x14ac:dyDescent="0.2">
      <c r="B1050" s="2"/>
      <c r="AC1050" s="21">
        <f>+N1010+AC1008+AS1008</f>
        <v>18</v>
      </c>
      <c r="AD1050" s="21"/>
      <c r="AE1050" s="1" t="s">
        <v>8</v>
      </c>
      <c r="BE1050" s="3"/>
    </row>
    <row r="1051" spans="2:57" x14ac:dyDescent="0.2">
      <c r="B1051" s="2"/>
      <c r="BE1051" s="3"/>
    </row>
    <row r="1052" spans="2:57" ht="12" thickBot="1" x14ac:dyDescent="0.25">
      <c r="B1052" s="8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10"/>
    </row>
    <row r="1053" spans="2:57" ht="12" thickBot="1" x14ac:dyDescent="0.25"/>
    <row r="1054" spans="2:57" ht="38.25" customHeight="1" x14ac:dyDescent="0.2">
      <c r="B1054" s="17" t="s">
        <v>0</v>
      </c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9"/>
    </row>
    <row r="1055" spans="2:57" x14ac:dyDescent="0.2">
      <c r="B1055" s="2"/>
      <c r="O1055" s="4" t="s">
        <v>1</v>
      </c>
      <c r="BE1055" s="3"/>
    </row>
    <row r="1056" spans="2:57" x14ac:dyDescent="0.2">
      <c r="B1056" s="2"/>
      <c r="U1056" s="1" t="s">
        <v>2</v>
      </c>
      <c r="BE1056" s="3"/>
    </row>
    <row r="1057" spans="2:57" x14ac:dyDescent="0.2">
      <c r="B1057" s="2"/>
      <c r="G1057" s="5" t="s">
        <v>3</v>
      </c>
      <c r="K1057" s="1" t="s">
        <v>4</v>
      </c>
      <c r="P1057" s="20">
        <v>18</v>
      </c>
      <c r="Q1057" s="20"/>
      <c r="R1057" s="6" t="s">
        <v>5</v>
      </c>
      <c r="V1057" s="21" t="s">
        <v>6</v>
      </c>
      <c r="W1057" s="21"/>
      <c r="AB1057" s="7" t="s">
        <v>7</v>
      </c>
      <c r="BE1057" s="3"/>
    </row>
    <row r="1058" spans="2:57" x14ac:dyDescent="0.2">
      <c r="B1058" s="2"/>
      <c r="BE1058" s="3"/>
    </row>
    <row r="1059" spans="2:57" x14ac:dyDescent="0.2">
      <c r="B1059" s="2"/>
      <c r="AB1059" s="20">
        <v>16.5</v>
      </c>
      <c r="AC1059" s="20"/>
      <c r="AD1059" s="1" t="s">
        <v>8</v>
      </c>
      <c r="BE1059" s="3"/>
    </row>
    <row r="1060" spans="2:57" x14ac:dyDescent="0.2">
      <c r="B1060" s="2"/>
      <c r="BE1060" s="3"/>
    </row>
    <row r="1061" spans="2:57" x14ac:dyDescent="0.2">
      <c r="B1061" s="2"/>
      <c r="K1061" s="21">
        <f>+D1068</f>
        <v>3</v>
      </c>
      <c r="L1061" s="21"/>
      <c r="M1061" s="1" t="s">
        <v>8</v>
      </c>
      <c r="R1061" s="21">
        <f>+I1097</f>
        <v>2</v>
      </c>
      <c r="S1061" s="21"/>
      <c r="T1061" s="1" t="s">
        <v>8</v>
      </c>
      <c r="V1061" s="21">
        <f>+D1086/2</f>
        <v>1.5</v>
      </c>
      <c r="W1061" s="21"/>
      <c r="X1061" s="1" t="s">
        <v>8</v>
      </c>
      <c r="Y1061" s="21">
        <f>+AB1059-K1061-R1061-V1061-AA1061-AF1061-AN1061-AR1061-AV1061</f>
        <v>0.5</v>
      </c>
      <c r="Z1061" s="21"/>
      <c r="AA1061" s="23">
        <f>(BB1091-D1092)/2</f>
        <v>0.5</v>
      </c>
      <c r="AB1061" s="23"/>
      <c r="AC1061" s="1" t="s">
        <v>8</v>
      </c>
      <c r="AF1061" s="21">
        <f>+AQ1097</f>
        <v>4</v>
      </c>
      <c r="AG1061" s="21"/>
      <c r="AH1061" s="1" t="s">
        <v>8</v>
      </c>
      <c r="AN1061" s="21">
        <f>+BB1082/2</f>
        <v>1.75</v>
      </c>
      <c r="AO1061" s="21"/>
      <c r="AP1061" s="1" t="s">
        <v>8</v>
      </c>
      <c r="AR1061" s="21">
        <f>+AX1097</f>
        <v>1</v>
      </c>
      <c r="AS1061" s="21"/>
      <c r="AT1061" s="1" t="s">
        <v>8</v>
      </c>
      <c r="AV1061" s="21">
        <f>+BB1066</f>
        <v>2.25</v>
      </c>
      <c r="AW1061" s="21"/>
      <c r="AX1061" s="1" t="s">
        <v>8</v>
      </c>
      <c r="BE1061" s="3"/>
    </row>
    <row r="1062" spans="2:57" x14ac:dyDescent="0.2">
      <c r="B1062" s="2"/>
      <c r="BE1062" s="3"/>
    </row>
    <row r="1063" spans="2:57" x14ac:dyDescent="0.2">
      <c r="B1063" s="2"/>
      <c r="F1063" s="21" t="s">
        <v>6</v>
      </c>
      <c r="G1063" s="21"/>
      <c r="BA1063" s="21" t="s">
        <v>6</v>
      </c>
      <c r="BB1063" s="21"/>
      <c r="BE1063" s="3"/>
    </row>
    <row r="1064" spans="2:57" x14ac:dyDescent="0.2">
      <c r="B1064" s="2"/>
      <c r="BE1064" s="3"/>
    </row>
    <row r="1065" spans="2:57" x14ac:dyDescent="0.2">
      <c r="B1065" s="2"/>
      <c r="BB1065" s="12" t="s">
        <v>8</v>
      </c>
      <c r="BE1065" s="3"/>
    </row>
    <row r="1066" spans="2:57" x14ac:dyDescent="0.2">
      <c r="B1066" s="2"/>
      <c r="BB1066" s="24">
        <f>+BD1070/2</f>
        <v>2.25</v>
      </c>
      <c r="BE1066" s="3"/>
    </row>
    <row r="1067" spans="2:57" x14ac:dyDescent="0.2">
      <c r="B1067" s="2"/>
      <c r="D1067" s="12" t="s">
        <v>8</v>
      </c>
      <c r="BB1067" s="24"/>
      <c r="BE1067" s="3"/>
    </row>
    <row r="1068" spans="2:57" x14ac:dyDescent="0.2">
      <c r="B1068" s="2"/>
      <c r="D1068" s="24">
        <f>+B1073/2</f>
        <v>3</v>
      </c>
      <c r="BB1068" s="24"/>
      <c r="BE1068" s="3"/>
    </row>
    <row r="1069" spans="2:57" x14ac:dyDescent="0.2">
      <c r="B1069" s="2"/>
      <c r="D1069" s="24"/>
      <c r="BD1069" s="12" t="s">
        <v>8</v>
      </c>
      <c r="BE1069" s="3"/>
    </row>
    <row r="1070" spans="2:57" x14ac:dyDescent="0.2">
      <c r="B1070" s="2"/>
      <c r="D1070" s="24"/>
      <c r="BD1070" s="25">
        <v>4.5</v>
      </c>
      <c r="BE1070" s="3"/>
    </row>
    <row r="1071" spans="2:57" x14ac:dyDescent="0.2">
      <c r="B1071" s="2"/>
      <c r="AO1071" s="22">
        <f>+AT1071</f>
        <v>0.73106931652403917</v>
      </c>
      <c r="AP1071" s="22"/>
      <c r="AQ1071" s="22"/>
      <c r="AT1071" s="22">
        <f>BB1066*TAN(P1057*PI()/180)</f>
        <v>0.73106931652403917</v>
      </c>
      <c r="AU1071" s="22"/>
      <c r="AV1071" s="22"/>
      <c r="BD1071" s="25"/>
      <c r="BE1071" s="3"/>
    </row>
    <row r="1072" spans="2:57" x14ac:dyDescent="0.2">
      <c r="B1072" s="16" t="s">
        <v>8</v>
      </c>
      <c r="BB1072" s="12" t="s">
        <v>8</v>
      </c>
      <c r="BD1072" s="25"/>
      <c r="BE1072" s="3"/>
    </row>
    <row r="1073" spans="2:57" x14ac:dyDescent="0.2">
      <c r="B1073" s="38">
        <v>6</v>
      </c>
      <c r="M1073" s="22">
        <f>D1068*TAN(P1057*PI()/180)</f>
        <v>0.97475908869871886</v>
      </c>
      <c r="N1073" s="22"/>
      <c r="O1073" s="22"/>
      <c r="U1073" s="22">
        <f>+M1073</f>
        <v>0.97475908869871886</v>
      </c>
      <c r="V1073" s="22"/>
      <c r="W1073" s="22"/>
      <c r="BB1073" s="24">
        <f>+BD1070/2</f>
        <v>2.25</v>
      </c>
      <c r="BE1073" s="3"/>
    </row>
    <row r="1074" spans="2:57" x14ac:dyDescent="0.2">
      <c r="B1074" s="38"/>
      <c r="BB1074" s="24"/>
      <c r="BE1074" s="3"/>
    </row>
    <row r="1075" spans="2:57" x14ac:dyDescent="0.2">
      <c r="B1075" s="38"/>
      <c r="BB1075" s="24"/>
      <c r="BE1075" s="3"/>
    </row>
    <row r="1076" spans="2:57" x14ac:dyDescent="0.2">
      <c r="B1076" s="2"/>
      <c r="D1076" s="12" t="s">
        <v>8</v>
      </c>
      <c r="AB1076" s="22">
        <f>+AM1076</f>
        <v>1.2996787849316251</v>
      </c>
      <c r="AC1076" s="22"/>
      <c r="AD1076" s="22"/>
      <c r="AM1076" s="22">
        <f>(AV1061+AR1061+AN1061-AX1097)*TAN(P1057*PI()/180)</f>
        <v>1.2996787849316251</v>
      </c>
      <c r="AN1076" s="22"/>
      <c r="AO1076" s="22"/>
      <c r="BE1076" s="3"/>
    </row>
    <row r="1077" spans="2:57" x14ac:dyDescent="0.2">
      <c r="B1077" s="2"/>
      <c r="D1077" s="24">
        <f>+B1073/2</f>
        <v>3</v>
      </c>
      <c r="BE1077" s="3"/>
    </row>
    <row r="1078" spans="2:57" x14ac:dyDescent="0.2">
      <c r="B1078" s="2"/>
      <c r="D1078" s="24"/>
      <c r="V1078" s="22">
        <f>(K1061+R1061+V1061-I1097)*TAN(P1057*PI()/180)</f>
        <v>1.4621386330480783</v>
      </c>
      <c r="W1078" s="22"/>
      <c r="X1078" s="22"/>
      <c r="Z1078" s="22">
        <f>+V1078</f>
        <v>1.4621386330480783</v>
      </c>
      <c r="AA1078" s="22"/>
      <c r="AB1078" s="22"/>
      <c r="BE1078" s="3"/>
    </row>
    <row r="1079" spans="2:57" x14ac:dyDescent="0.2">
      <c r="B1079" s="2"/>
      <c r="D1079" s="24"/>
      <c r="BE1079" s="3"/>
    </row>
    <row r="1080" spans="2:57" x14ac:dyDescent="0.2">
      <c r="B1080" s="2"/>
      <c r="AX1080" s="21" t="s">
        <v>6</v>
      </c>
      <c r="AY1080" s="21"/>
      <c r="BE1080" s="3"/>
    </row>
    <row r="1081" spans="2:57" x14ac:dyDescent="0.2">
      <c r="B1081" s="2"/>
      <c r="BB1081" s="12" t="s">
        <v>8</v>
      </c>
      <c r="BE1081" s="3"/>
    </row>
    <row r="1082" spans="2:57" x14ac:dyDescent="0.2">
      <c r="B1082" s="2"/>
      <c r="BB1082" s="25">
        <v>3.5</v>
      </c>
      <c r="BE1082" s="3"/>
    </row>
    <row r="1083" spans="2:57" x14ac:dyDescent="0.2">
      <c r="B1083" s="2"/>
      <c r="E1083" s="21" t="s">
        <v>6</v>
      </c>
      <c r="F1083" s="21"/>
      <c r="BB1083" s="25"/>
      <c r="BE1083" s="3"/>
    </row>
    <row r="1084" spans="2:57" x14ac:dyDescent="0.2">
      <c r="B1084" s="2"/>
      <c r="BB1084" s="25"/>
      <c r="BE1084" s="3"/>
    </row>
    <row r="1085" spans="2:57" x14ac:dyDescent="0.2">
      <c r="B1085" s="2"/>
      <c r="D1085" s="12" t="s">
        <v>8</v>
      </c>
      <c r="J1085" s="21" t="s">
        <v>6</v>
      </c>
      <c r="K1085" s="21"/>
      <c r="AG1085" s="22">
        <f>+AG1088</f>
        <v>0.73106931652403917</v>
      </c>
      <c r="AH1085" s="22"/>
      <c r="AI1085" s="22"/>
      <c r="BE1085" s="3"/>
    </row>
    <row r="1086" spans="2:57" x14ac:dyDescent="0.2">
      <c r="B1086" s="2"/>
      <c r="D1086" s="25">
        <v>3</v>
      </c>
      <c r="BE1086" s="3"/>
    </row>
    <row r="1087" spans="2:57" x14ac:dyDescent="0.2">
      <c r="B1087" s="2"/>
      <c r="D1087" s="25"/>
      <c r="BE1087" s="3"/>
    </row>
    <row r="1088" spans="2:57" x14ac:dyDescent="0.2">
      <c r="B1088" s="2"/>
      <c r="D1088" s="25"/>
      <c r="AG1088" s="22">
        <f>AI1097*TAN(P1057*PI()/180)</f>
        <v>0.73106931652403917</v>
      </c>
      <c r="AH1088" s="22"/>
      <c r="AI1088" s="22"/>
      <c r="BE1088" s="3"/>
    </row>
    <row r="1089" spans="2:57" x14ac:dyDescent="0.2">
      <c r="B1089" s="2"/>
      <c r="BE1089" s="3"/>
    </row>
    <row r="1090" spans="2:57" x14ac:dyDescent="0.2">
      <c r="B1090" s="2"/>
      <c r="AX1090" s="21" t="s">
        <v>6</v>
      </c>
      <c r="AY1090" s="21"/>
      <c r="BB1090" s="12" t="s">
        <v>8</v>
      </c>
      <c r="BE1090" s="3"/>
    </row>
    <row r="1091" spans="2:57" x14ac:dyDescent="0.2">
      <c r="B1091" s="2"/>
      <c r="D1091" s="12" t="s">
        <v>8</v>
      </c>
      <c r="AN1091" s="21" t="s">
        <v>6</v>
      </c>
      <c r="AO1091" s="21"/>
      <c r="BB1091" s="25">
        <v>2</v>
      </c>
      <c r="BE1091" s="3"/>
    </row>
    <row r="1092" spans="2:57" x14ac:dyDescent="0.2">
      <c r="B1092" s="2"/>
      <c r="D1092" s="24">
        <f>+BD1070+BB1082+BB1091-B1073-D1086</f>
        <v>1</v>
      </c>
      <c r="BB1092" s="25"/>
      <c r="BE1092" s="3"/>
    </row>
    <row r="1093" spans="2:57" x14ac:dyDescent="0.2">
      <c r="B1093" s="2"/>
      <c r="D1093" s="24"/>
      <c r="K1093" s="21" t="s">
        <v>6</v>
      </c>
      <c r="L1093" s="21"/>
      <c r="BB1093" s="25"/>
      <c r="BE1093" s="3"/>
    </row>
    <row r="1094" spans="2:57" x14ac:dyDescent="0.2">
      <c r="B1094" s="2"/>
      <c r="D1094" s="24"/>
      <c r="X1094" s="21" t="s">
        <v>6</v>
      </c>
      <c r="Y1094" s="21"/>
      <c r="BE1094" s="3"/>
    </row>
    <row r="1095" spans="2:57" x14ac:dyDescent="0.2">
      <c r="B1095" s="2"/>
      <c r="BE1095" s="3"/>
    </row>
    <row r="1096" spans="2:57" x14ac:dyDescent="0.2">
      <c r="B1096" s="2"/>
      <c r="X1096" s="21" t="s">
        <v>6</v>
      </c>
      <c r="Y1096" s="21"/>
      <c r="AM1096" s="21" t="s">
        <v>6</v>
      </c>
      <c r="AN1096" s="21"/>
      <c r="BE1096" s="3"/>
    </row>
    <row r="1097" spans="2:57" x14ac:dyDescent="0.2">
      <c r="B1097" s="2"/>
      <c r="I1097" s="20">
        <v>2</v>
      </c>
      <c r="J1097" s="20"/>
      <c r="K1097" s="1" t="s">
        <v>8</v>
      </c>
      <c r="S1097" s="20">
        <v>5</v>
      </c>
      <c r="T1097" s="20"/>
      <c r="U1097" s="1" t="s">
        <v>8</v>
      </c>
      <c r="AB1097" s="21">
        <f>+AF1099/2</f>
        <v>2.25</v>
      </c>
      <c r="AC1097" s="21"/>
      <c r="AD1097" s="1" t="s">
        <v>8</v>
      </c>
      <c r="AI1097" s="21">
        <f>+AF1099/2</f>
        <v>2.25</v>
      </c>
      <c r="AJ1097" s="21"/>
      <c r="AK1097" s="1" t="s">
        <v>8</v>
      </c>
      <c r="AQ1097" s="20">
        <v>4</v>
      </c>
      <c r="AR1097" s="20"/>
      <c r="AS1097" s="1" t="s">
        <v>8</v>
      </c>
      <c r="AX1097" s="21">
        <f>+AB1059-I1097-S1097-AF1099-AQ1097</f>
        <v>1</v>
      </c>
      <c r="AY1097" s="21"/>
      <c r="AZ1097" s="1" t="s">
        <v>8</v>
      </c>
      <c r="BE1097" s="3"/>
    </row>
    <row r="1098" spans="2:57" x14ac:dyDescent="0.2">
      <c r="B1098" s="2"/>
      <c r="BE1098" s="3"/>
    </row>
    <row r="1099" spans="2:57" x14ac:dyDescent="0.2">
      <c r="B1099" s="2"/>
      <c r="AF1099" s="20">
        <v>4.5</v>
      </c>
      <c r="AG1099" s="20"/>
      <c r="AH1099" s="1" t="s">
        <v>8</v>
      </c>
      <c r="BE1099" s="3"/>
    </row>
    <row r="1100" spans="2:57" x14ac:dyDescent="0.2">
      <c r="B1100" s="2"/>
      <c r="BE1100" s="3"/>
    </row>
    <row r="1101" spans="2:57" ht="12" thickBot="1" x14ac:dyDescent="0.25">
      <c r="B1101" s="8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10"/>
    </row>
    <row r="1102" spans="2:57" ht="12" thickBot="1" x14ac:dyDescent="0.25"/>
    <row r="1103" spans="2:57" ht="38.25" customHeight="1" x14ac:dyDescent="0.2">
      <c r="B1103" s="17" t="s">
        <v>0</v>
      </c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9"/>
    </row>
    <row r="1104" spans="2:57" x14ac:dyDescent="0.2">
      <c r="B1104" s="2"/>
      <c r="O1104" s="4" t="s">
        <v>1</v>
      </c>
      <c r="BE1104" s="3"/>
    </row>
    <row r="1105" spans="2:57" x14ac:dyDescent="0.2">
      <c r="B1105" s="2"/>
      <c r="U1105" s="1" t="s">
        <v>2</v>
      </c>
      <c r="BE1105" s="3"/>
    </row>
    <row r="1106" spans="2:57" x14ac:dyDescent="0.2">
      <c r="B1106" s="2"/>
      <c r="G1106" s="5" t="s">
        <v>3</v>
      </c>
      <c r="K1106" s="1" t="s">
        <v>4</v>
      </c>
      <c r="P1106" s="20">
        <v>18</v>
      </c>
      <c r="Q1106" s="20"/>
      <c r="R1106" s="6" t="s">
        <v>5</v>
      </c>
      <c r="V1106" s="21" t="s">
        <v>6</v>
      </c>
      <c r="W1106" s="21"/>
      <c r="AB1106" s="7" t="s">
        <v>7</v>
      </c>
      <c r="BE1106" s="3"/>
    </row>
    <row r="1107" spans="2:57" x14ac:dyDescent="0.2">
      <c r="B1107" s="2"/>
      <c r="BE1107" s="3"/>
    </row>
    <row r="1108" spans="2:57" x14ac:dyDescent="0.2">
      <c r="B1108" s="2"/>
      <c r="X1108" s="20">
        <v>5.52</v>
      </c>
      <c r="Y1108" s="20"/>
      <c r="Z1108" s="1" t="s">
        <v>8</v>
      </c>
      <c r="BE1108" s="3"/>
    </row>
    <row r="1109" spans="2:57" x14ac:dyDescent="0.2">
      <c r="B1109" s="2"/>
      <c r="BE1109" s="3"/>
    </row>
    <row r="1110" spans="2:57" x14ac:dyDescent="0.2">
      <c r="B1110" s="2"/>
      <c r="J1110" s="20">
        <v>1.85</v>
      </c>
      <c r="K1110" s="20"/>
      <c r="L1110" s="1" t="s">
        <v>8</v>
      </c>
      <c r="O1110" s="20">
        <v>1</v>
      </c>
      <c r="P1110" s="20"/>
      <c r="Q1110" s="1" t="s">
        <v>8</v>
      </c>
      <c r="T1110" s="21">
        <f>+X1108/2</f>
        <v>2.76</v>
      </c>
      <c r="U1110" s="21"/>
      <c r="V1110" s="1" t="s">
        <v>8</v>
      </c>
      <c r="AB1110" s="21">
        <f>+X1108/2</f>
        <v>2.76</v>
      </c>
      <c r="AC1110" s="21"/>
      <c r="AD1110" s="1" t="s">
        <v>8</v>
      </c>
      <c r="AH1110" s="20">
        <v>1.8</v>
      </c>
      <c r="AI1110" s="20"/>
      <c r="AJ1110" s="1" t="s">
        <v>8</v>
      </c>
      <c r="AO1110" s="20">
        <v>2.95</v>
      </c>
      <c r="AP1110" s="20"/>
      <c r="AQ1110" s="1" t="s">
        <v>8</v>
      </c>
      <c r="AT1110" s="20">
        <v>0.8</v>
      </c>
      <c r="AU1110" s="20"/>
      <c r="AV1110" s="1" t="s">
        <v>8</v>
      </c>
      <c r="BE1110" s="3"/>
    </row>
    <row r="1111" spans="2:57" x14ac:dyDescent="0.2">
      <c r="B1111" s="2"/>
      <c r="BE1111" s="3"/>
    </row>
    <row r="1112" spans="2:57" x14ac:dyDescent="0.2">
      <c r="B1112" s="2"/>
      <c r="BE1112" s="3"/>
    </row>
    <row r="1113" spans="2:57" x14ac:dyDescent="0.2">
      <c r="B1113" s="2"/>
      <c r="N1113" s="21" t="s">
        <v>6</v>
      </c>
      <c r="O1113" s="21"/>
      <c r="AG1113" s="21" t="s">
        <v>6</v>
      </c>
      <c r="AH1113" s="21"/>
      <c r="BE1113" s="3"/>
    </row>
    <row r="1114" spans="2:57" x14ac:dyDescent="0.2">
      <c r="B1114" s="2"/>
      <c r="BE1114" s="3"/>
    </row>
    <row r="1115" spans="2:57" x14ac:dyDescent="0.2">
      <c r="B1115" s="2"/>
      <c r="BE1115" s="3"/>
    </row>
    <row r="1116" spans="2:57" x14ac:dyDescent="0.2">
      <c r="B1116" s="2"/>
      <c r="AY1116" s="12" t="s">
        <v>8</v>
      </c>
      <c r="BE1116" s="3"/>
    </row>
    <row r="1117" spans="2:57" x14ac:dyDescent="0.2">
      <c r="B1117" s="2"/>
      <c r="AY1117" s="25">
        <v>3.14</v>
      </c>
      <c r="BE1117" s="3"/>
    </row>
    <row r="1118" spans="2:57" x14ac:dyDescent="0.2">
      <c r="B1118" s="2"/>
      <c r="AY1118" s="25"/>
      <c r="BE1118" s="3"/>
    </row>
    <row r="1119" spans="2:57" x14ac:dyDescent="0.2">
      <c r="B1119" s="2"/>
      <c r="AY1119" s="25"/>
      <c r="BE1119" s="3"/>
    </row>
    <row r="1120" spans="2:57" x14ac:dyDescent="0.2">
      <c r="B1120" s="2"/>
      <c r="BE1120" s="3"/>
    </row>
    <row r="1121" spans="2:57" x14ac:dyDescent="0.2">
      <c r="B1121" s="2"/>
      <c r="E1121" s="12" t="s">
        <v>8</v>
      </c>
      <c r="AG1121" s="21" t="s">
        <v>6</v>
      </c>
      <c r="AH1121" s="21"/>
      <c r="BE1121" s="3"/>
    </row>
    <row r="1122" spans="2:57" x14ac:dyDescent="0.2">
      <c r="B1122" s="2"/>
      <c r="E1122" s="24">
        <f>+AY1117+AY1129</f>
        <v>6.5</v>
      </c>
      <c r="Y1122" s="22">
        <f>T1110*TAN(P1106*PI()/180)</f>
        <v>0.89677836160282132</v>
      </c>
      <c r="Z1122" s="22"/>
      <c r="AA1122" s="22"/>
      <c r="BE1122" s="3"/>
    </row>
    <row r="1123" spans="2:57" x14ac:dyDescent="0.2">
      <c r="B1123" s="2"/>
      <c r="E1123" s="24"/>
      <c r="AL1123" s="21" t="s">
        <v>6</v>
      </c>
      <c r="AM1123" s="21"/>
      <c r="BE1123" s="3"/>
    </row>
    <row r="1124" spans="2:57" x14ac:dyDescent="0.2">
      <c r="B1124" s="2"/>
      <c r="E1124" s="24"/>
      <c r="BE1124" s="3"/>
    </row>
    <row r="1125" spans="2:57" x14ac:dyDescent="0.2">
      <c r="B1125" s="2"/>
      <c r="BE1125" s="3"/>
    </row>
    <row r="1126" spans="2:57" x14ac:dyDescent="0.2">
      <c r="B1126" s="2"/>
      <c r="BE1126" s="3"/>
    </row>
    <row r="1127" spans="2:57" x14ac:dyDescent="0.2">
      <c r="B1127" s="2"/>
      <c r="BE1127" s="3"/>
    </row>
    <row r="1128" spans="2:57" x14ac:dyDescent="0.2">
      <c r="B1128" s="2"/>
      <c r="AY1128" s="12" t="s">
        <v>8</v>
      </c>
      <c r="BE1128" s="3"/>
    </row>
    <row r="1129" spans="2:57" x14ac:dyDescent="0.2">
      <c r="B1129" s="2"/>
      <c r="AY1129" s="25">
        <v>3.36</v>
      </c>
      <c r="BE1129" s="3"/>
    </row>
    <row r="1130" spans="2:57" x14ac:dyDescent="0.2">
      <c r="B1130" s="2"/>
      <c r="AY1130" s="25"/>
      <c r="BE1130" s="3"/>
    </row>
    <row r="1131" spans="2:57" x14ac:dyDescent="0.2">
      <c r="B1131" s="2"/>
      <c r="AY1131" s="25"/>
      <c r="BE1131" s="3"/>
    </row>
    <row r="1132" spans="2:57" x14ac:dyDescent="0.2">
      <c r="B1132" s="2"/>
      <c r="AL1132" s="21" t="s">
        <v>6</v>
      </c>
      <c r="AM1132" s="21"/>
      <c r="AT1132" s="21" t="s">
        <v>6</v>
      </c>
      <c r="AU1132" s="21"/>
      <c r="BE1132" s="3"/>
    </row>
    <row r="1133" spans="2:57" x14ac:dyDescent="0.2">
      <c r="B1133" s="2"/>
      <c r="N1133" s="21" t="s">
        <v>6</v>
      </c>
      <c r="O1133" s="21"/>
      <c r="W1133" s="22">
        <f>+Y1122</f>
        <v>0.89677836160282132</v>
      </c>
      <c r="X1133" s="22"/>
      <c r="Y1133" s="22"/>
      <c r="BE1133" s="3"/>
    </row>
    <row r="1134" spans="2:57" x14ac:dyDescent="0.2">
      <c r="B1134" s="2"/>
      <c r="L1134" s="21" t="s">
        <v>6</v>
      </c>
      <c r="M1134" s="21"/>
      <c r="BE1134" s="3"/>
    </row>
    <row r="1135" spans="2:57" x14ac:dyDescent="0.2">
      <c r="B1135" s="2"/>
      <c r="AA1135" s="22">
        <f>((AB1110+AY1117+AH1110/2)-(AY1117-AB1110))*TAN(P1106*PI()/180)</f>
        <v>2.0859844498152582</v>
      </c>
      <c r="AB1135" s="22"/>
      <c r="AC1135" s="22"/>
      <c r="BE1135" s="3"/>
    </row>
    <row r="1136" spans="2:57" x14ac:dyDescent="0.2">
      <c r="B1136" s="2"/>
      <c r="BE1136" s="3"/>
    </row>
    <row r="1137" spans="2:57" x14ac:dyDescent="0.2">
      <c r="B1137" s="2"/>
      <c r="BE1137" s="3"/>
    </row>
    <row r="1138" spans="2:57" x14ac:dyDescent="0.2">
      <c r="B1138" s="2"/>
      <c r="E1138" s="12" t="s">
        <v>8</v>
      </c>
      <c r="AY1138" s="12" t="s">
        <v>8</v>
      </c>
      <c r="BE1138" s="3"/>
    </row>
    <row r="1139" spans="2:57" x14ac:dyDescent="0.2">
      <c r="B1139" s="2"/>
      <c r="E1139" s="24">
        <f>+AY1139</f>
        <v>3.36</v>
      </c>
      <c r="AY1139" s="25">
        <v>3.36</v>
      </c>
      <c r="BE1139" s="3"/>
    </row>
    <row r="1140" spans="2:57" x14ac:dyDescent="0.2">
      <c r="B1140" s="2"/>
      <c r="E1140" s="24"/>
      <c r="AY1140" s="25"/>
      <c r="BE1140" s="3"/>
    </row>
    <row r="1141" spans="2:57" x14ac:dyDescent="0.2">
      <c r="B1141" s="2"/>
      <c r="E1141" s="24"/>
      <c r="AY1141" s="25"/>
      <c r="BE1141" s="3"/>
    </row>
    <row r="1142" spans="2:57" x14ac:dyDescent="0.2">
      <c r="B1142" s="2"/>
      <c r="BE1142" s="3"/>
    </row>
    <row r="1143" spans="2:57" x14ac:dyDescent="0.2">
      <c r="B1143" s="2"/>
      <c r="BE1143" s="3"/>
    </row>
    <row r="1144" spans="2:57" x14ac:dyDescent="0.2">
      <c r="B1144" s="2"/>
      <c r="G1144" s="21" t="s">
        <v>6</v>
      </c>
      <c r="H1144" s="21"/>
      <c r="L1144" s="21" t="s">
        <v>6</v>
      </c>
      <c r="M1144" s="21"/>
      <c r="AT1144" s="21" t="s">
        <v>6</v>
      </c>
      <c r="AU1144" s="21"/>
      <c r="AW1144" s="21" t="s">
        <v>6</v>
      </c>
      <c r="AX1144" s="21"/>
      <c r="BE1144" s="3"/>
    </row>
    <row r="1145" spans="2:57" x14ac:dyDescent="0.2">
      <c r="B1145" s="2"/>
      <c r="BE1145" s="3"/>
    </row>
    <row r="1146" spans="2:57" x14ac:dyDescent="0.2">
      <c r="B1146" s="2"/>
      <c r="AA1146" s="22">
        <f>+AA1135</f>
        <v>2.0859844498152582</v>
      </c>
      <c r="AB1146" s="22"/>
      <c r="AC1146" s="22"/>
      <c r="AD1146" s="21">
        <f>(AY1117+AY1129+AY1139+AY1148-AY1139/2)-(AY1117+AY1129+(X1108+AH1110)/2)</f>
        <v>0.26999999999999957</v>
      </c>
      <c r="AE1146" s="21"/>
      <c r="AF1146" s="23" t="s">
        <v>8</v>
      </c>
      <c r="BE1146" s="3"/>
    </row>
    <row r="1147" spans="2:57" x14ac:dyDescent="0.2">
      <c r="B1147" s="2"/>
      <c r="E1147" s="12" t="s">
        <v>8</v>
      </c>
      <c r="W1147" s="22">
        <f>+AI1147</f>
        <v>1.2769344061953216</v>
      </c>
      <c r="X1147" s="22"/>
      <c r="Y1147" s="22"/>
      <c r="AD1147" s="21"/>
      <c r="AE1147" s="21"/>
      <c r="AF1147" s="23"/>
      <c r="AI1147" s="22">
        <f>(AY1139/2)*TAN(P1106*PI()/180)+AK1153</f>
        <v>1.2769344061953216</v>
      </c>
      <c r="AJ1147" s="22"/>
      <c r="AK1147" s="22"/>
      <c r="AY1147" s="12" t="s">
        <v>8</v>
      </c>
      <c r="BE1147" s="3"/>
    </row>
    <row r="1148" spans="2:57" x14ac:dyDescent="0.2">
      <c r="B1148" s="2"/>
      <c r="E1148" s="24">
        <f>+C1152/2</f>
        <v>2.25</v>
      </c>
      <c r="S1148" s="21">
        <f>(AN1172-AT1110-AC1149)/2</f>
        <v>0.60500000000000176</v>
      </c>
      <c r="T1148" s="21"/>
      <c r="U1148" s="1" t="s">
        <v>8</v>
      </c>
      <c r="AY1148" s="24">
        <f>+BA1152/2</f>
        <v>2.25</v>
      </c>
      <c r="BE1148" s="3"/>
    </row>
    <row r="1149" spans="2:57" x14ac:dyDescent="0.2">
      <c r="B1149" s="2"/>
      <c r="E1149" s="24"/>
      <c r="U1149" s="22">
        <f>(S1148)*TAN(P1106*PI()/180)-W1147</f>
        <v>-1.0803579899744127</v>
      </c>
      <c r="V1149" s="22"/>
      <c r="W1149" s="22"/>
      <c r="AC1149" s="21">
        <f>(O1110+X1108+AH1110+AO1110)-2*(AY1139/2+AT1110+AY1148-AT1110)</f>
        <v>3.4099999999999984</v>
      </c>
      <c r="AD1149" s="21"/>
      <c r="AE1149" s="1" t="s">
        <v>8</v>
      </c>
      <c r="AY1149" s="24"/>
      <c r="BE1149" s="3"/>
    </row>
    <row r="1150" spans="2:57" x14ac:dyDescent="0.2">
      <c r="B1150" s="2"/>
      <c r="E1150" s="24"/>
      <c r="AY1150" s="24"/>
      <c r="BE1150" s="3"/>
    </row>
    <row r="1151" spans="2:57" x14ac:dyDescent="0.2">
      <c r="B1151" s="2"/>
      <c r="C1151" s="12" t="s">
        <v>8</v>
      </c>
      <c r="BA1151" s="12" t="s">
        <v>8</v>
      </c>
      <c r="BE1151" s="3"/>
    </row>
    <row r="1152" spans="2:57" x14ac:dyDescent="0.2">
      <c r="B1152" s="2"/>
      <c r="C1152" s="24">
        <f>+AY1163+BA1152+AY1139+AY1129+AY1117-E1122-E1139-E1164</f>
        <v>4.5</v>
      </c>
      <c r="BA1152" s="25">
        <v>4.5</v>
      </c>
      <c r="BE1152" s="3"/>
    </row>
    <row r="1153" spans="2:57" x14ac:dyDescent="0.2">
      <c r="B1153" s="2"/>
      <c r="C1153" s="24"/>
      <c r="L1153" s="22">
        <f>E1148*TAN(P1106*PI()/180)</f>
        <v>0.73106931652403917</v>
      </c>
      <c r="M1153" s="22"/>
      <c r="N1153" s="22"/>
      <c r="Q1153" s="22">
        <f>+L1153</f>
        <v>0.73106931652403917</v>
      </c>
      <c r="R1153" s="22"/>
      <c r="S1153" s="22"/>
      <c r="AK1153" s="22">
        <f>+AP1153</f>
        <v>0.73106931652403917</v>
      </c>
      <c r="AL1153" s="22"/>
      <c r="AM1153" s="22"/>
      <c r="AP1153" s="22">
        <f>AY1148*TAN(P1106*PI()/180)</f>
        <v>0.73106931652403917</v>
      </c>
      <c r="AQ1153" s="22"/>
      <c r="AR1153" s="22"/>
      <c r="BA1153" s="25"/>
      <c r="BE1153" s="3"/>
    </row>
    <row r="1154" spans="2:57" x14ac:dyDescent="0.2">
      <c r="B1154" s="2"/>
      <c r="C1154" s="24"/>
      <c r="E1154" s="12" t="s">
        <v>8</v>
      </c>
      <c r="BA1154" s="25"/>
      <c r="BE1154" s="3"/>
    </row>
    <row r="1155" spans="2:57" x14ac:dyDescent="0.2">
      <c r="B1155" s="2"/>
      <c r="E1155" s="24">
        <f>+C1152/2</f>
        <v>2.25</v>
      </c>
      <c r="AY1155" s="12" t="s">
        <v>8</v>
      </c>
      <c r="BE1155" s="3"/>
    </row>
    <row r="1156" spans="2:57" x14ac:dyDescent="0.2">
      <c r="B1156" s="2"/>
      <c r="E1156" s="24"/>
      <c r="W1156" s="22">
        <f>(Z1156)*TAN(P1106*PI()/180)-W1158</f>
        <v>-1.0803579899744131</v>
      </c>
      <c r="X1156" s="22"/>
      <c r="Y1156" s="22"/>
      <c r="Z1156" s="21">
        <f>(AN1172+AA1172)-(S1148+AC1149+AY1139/2+AT1110+AY1148)</f>
        <v>0.42500000000000071</v>
      </c>
      <c r="AA1156" s="21"/>
      <c r="AB1156" s="23" t="s">
        <v>8</v>
      </c>
      <c r="AY1156" s="24">
        <f>+BA1152/2</f>
        <v>2.25</v>
      </c>
      <c r="BE1156" s="3"/>
    </row>
    <row r="1157" spans="2:57" x14ac:dyDescent="0.2">
      <c r="B1157" s="2"/>
      <c r="E1157" s="24"/>
      <c r="Z1157" s="21"/>
      <c r="AA1157" s="21"/>
      <c r="AB1157" s="23"/>
      <c r="AY1157" s="24"/>
      <c r="BE1157" s="3"/>
    </row>
    <row r="1158" spans="2:57" x14ac:dyDescent="0.2">
      <c r="B1158" s="2"/>
      <c r="R1158" s="22">
        <f>E1164/2*TAN(P1106*PI()/180)+Q1153</f>
        <v>1.2184488608733985</v>
      </c>
      <c r="S1158" s="22"/>
      <c r="T1158" s="22"/>
      <c r="W1158" s="22">
        <f>+R1158</f>
        <v>1.2184488608733985</v>
      </c>
      <c r="X1158" s="22"/>
      <c r="Y1158" s="22"/>
      <c r="AY1158" s="24"/>
      <c r="BE1158" s="3"/>
    </row>
    <row r="1159" spans="2:57" x14ac:dyDescent="0.2">
      <c r="B1159" s="2"/>
      <c r="BE1159" s="3"/>
    </row>
    <row r="1160" spans="2:57" x14ac:dyDescent="0.2">
      <c r="B1160" s="2"/>
      <c r="BE1160" s="3"/>
    </row>
    <row r="1161" spans="2:57" x14ac:dyDescent="0.2">
      <c r="B1161" s="2"/>
      <c r="F1161" s="21" t="s">
        <v>6</v>
      </c>
      <c r="G1161" s="21"/>
      <c r="AV1161" s="21" t="s">
        <v>6</v>
      </c>
      <c r="AW1161" s="21"/>
      <c r="BE1161" s="3"/>
    </row>
    <row r="1162" spans="2:57" x14ac:dyDescent="0.2">
      <c r="B1162" s="2"/>
      <c r="H1162" s="21" t="s">
        <v>6</v>
      </c>
      <c r="I1162" s="21"/>
      <c r="AH1162" s="21" t="s">
        <v>6</v>
      </c>
      <c r="AI1162" s="21"/>
      <c r="AY1162" s="12" t="s">
        <v>8</v>
      </c>
      <c r="BE1162" s="3"/>
    </row>
    <row r="1163" spans="2:57" x14ac:dyDescent="0.2">
      <c r="B1163" s="2"/>
      <c r="E1163" s="12" t="s">
        <v>8</v>
      </c>
      <c r="AY1163" s="25">
        <v>3</v>
      </c>
      <c r="BE1163" s="3"/>
    </row>
    <row r="1164" spans="2:57" x14ac:dyDescent="0.2">
      <c r="B1164" s="2"/>
      <c r="E1164" s="24">
        <f>+AY1163</f>
        <v>3</v>
      </c>
      <c r="AY1164" s="25"/>
      <c r="BE1164" s="3"/>
    </row>
    <row r="1165" spans="2:57" x14ac:dyDescent="0.2">
      <c r="B1165" s="2"/>
      <c r="E1165" s="24"/>
      <c r="AY1165" s="25"/>
      <c r="BE1165" s="3"/>
    </row>
    <row r="1166" spans="2:57" x14ac:dyDescent="0.2">
      <c r="B1166" s="2"/>
      <c r="E1166" s="24"/>
      <c r="BE1166" s="3"/>
    </row>
    <row r="1167" spans="2:57" x14ac:dyDescent="0.2">
      <c r="B1167" s="2"/>
      <c r="BE1167" s="3"/>
    </row>
    <row r="1168" spans="2:57" x14ac:dyDescent="0.2">
      <c r="B1168" s="2"/>
      <c r="BE1168" s="3"/>
    </row>
    <row r="1169" spans="2:57" x14ac:dyDescent="0.2">
      <c r="B1169" s="2"/>
      <c r="BE1169" s="3"/>
    </row>
    <row r="1170" spans="2:57" x14ac:dyDescent="0.2">
      <c r="B1170" s="2"/>
      <c r="H1170" s="21" t="s">
        <v>6</v>
      </c>
      <c r="I1170" s="21"/>
      <c r="BE1170" s="3"/>
    </row>
    <row r="1171" spans="2:57" x14ac:dyDescent="0.2">
      <c r="B1171" s="2"/>
      <c r="AG1171" s="21" t="s">
        <v>6</v>
      </c>
      <c r="AH1171" s="21"/>
      <c r="BE1171" s="3"/>
    </row>
    <row r="1172" spans="2:57" x14ac:dyDescent="0.2">
      <c r="B1172" s="2"/>
      <c r="I1172" s="20">
        <v>0.5</v>
      </c>
      <c r="J1172" s="20"/>
      <c r="K1172" s="1" t="s">
        <v>8</v>
      </c>
      <c r="O1172" s="21">
        <f>+E1164/2+I1172+E1155-I1172</f>
        <v>3.75</v>
      </c>
      <c r="P1172" s="21"/>
      <c r="Q1172" s="1" t="s">
        <v>8</v>
      </c>
      <c r="U1172" s="21">
        <f>+U1174-O1172-AA1172</f>
        <v>0.5</v>
      </c>
      <c r="V1172" s="21"/>
      <c r="W1172" s="1" t="s">
        <v>8</v>
      </c>
      <c r="AA1172" s="21">
        <f>+O1172</f>
        <v>3.75</v>
      </c>
      <c r="AB1172" s="21"/>
      <c r="AC1172" s="1" t="s">
        <v>8</v>
      </c>
      <c r="AN1172" s="21">
        <f>+J1110+O1110+X1108+AH1110+AO1110+AT1110-I1172-U1174</f>
        <v>5.4200000000000017</v>
      </c>
      <c r="AO1172" s="21"/>
      <c r="AP1172" s="1" t="s">
        <v>8</v>
      </c>
      <c r="BE1172" s="3"/>
    </row>
    <row r="1173" spans="2:57" x14ac:dyDescent="0.2">
      <c r="B1173" s="2"/>
      <c r="BE1173" s="3"/>
    </row>
    <row r="1174" spans="2:57" x14ac:dyDescent="0.2">
      <c r="B1174" s="2"/>
      <c r="U1174" s="20">
        <v>8</v>
      </c>
      <c r="V1174" s="20"/>
      <c r="W1174" s="1" t="s">
        <v>8</v>
      </c>
      <c r="BE1174" s="3"/>
    </row>
    <row r="1175" spans="2:57" x14ac:dyDescent="0.2">
      <c r="B1175" s="2"/>
      <c r="BE1175" s="3"/>
    </row>
    <row r="1176" spans="2:57" ht="12" thickBot="1" x14ac:dyDescent="0.25">
      <c r="B1176" s="8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10"/>
    </row>
    <row r="1177" spans="2:57" ht="12" thickBot="1" x14ac:dyDescent="0.25"/>
    <row r="1178" spans="2:57" ht="38.25" customHeight="1" x14ac:dyDescent="0.2">
      <c r="B1178" s="17" t="s">
        <v>0</v>
      </c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18"/>
      <c r="AE1178" s="18"/>
      <c r="AF1178" s="18"/>
      <c r="AG1178" s="18"/>
      <c r="AH1178" s="18"/>
      <c r="AI1178" s="18"/>
      <c r="AJ1178" s="18"/>
      <c r="AK1178" s="18"/>
      <c r="AL1178" s="18"/>
      <c r="AM1178" s="18"/>
      <c r="AN1178" s="18"/>
      <c r="AO1178" s="18"/>
      <c r="AP1178" s="18"/>
      <c r="AQ1178" s="18"/>
      <c r="AR1178" s="18"/>
      <c r="AS1178" s="18"/>
      <c r="AT1178" s="18"/>
      <c r="AU1178" s="18"/>
      <c r="AV1178" s="18"/>
      <c r="AW1178" s="18"/>
      <c r="AX1178" s="18"/>
      <c r="AY1178" s="18"/>
      <c r="AZ1178" s="18"/>
      <c r="BA1178" s="18"/>
      <c r="BB1178" s="18"/>
      <c r="BC1178" s="18"/>
      <c r="BD1178" s="18"/>
      <c r="BE1178" s="19"/>
    </row>
    <row r="1179" spans="2:57" x14ac:dyDescent="0.2">
      <c r="B1179" s="2"/>
      <c r="O1179" s="4" t="s">
        <v>1</v>
      </c>
      <c r="BE1179" s="3"/>
    </row>
    <row r="1180" spans="2:57" x14ac:dyDescent="0.2">
      <c r="B1180" s="2"/>
      <c r="U1180" s="1" t="s">
        <v>2</v>
      </c>
      <c r="BE1180" s="3"/>
    </row>
    <row r="1181" spans="2:57" x14ac:dyDescent="0.2">
      <c r="B1181" s="2"/>
      <c r="G1181" s="5" t="s">
        <v>3</v>
      </c>
      <c r="K1181" s="1" t="s">
        <v>4</v>
      </c>
      <c r="P1181" s="20">
        <v>18</v>
      </c>
      <c r="Q1181" s="20"/>
      <c r="R1181" s="6" t="s">
        <v>5</v>
      </c>
      <c r="V1181" s="21" t="s">
        <v>6</v>
      </c>
      <c r="W1181" s="21"/>
      <c r="AB1181" s="7" t="s">
        <v>7</v>
      </c>
      <c r="BE1181" s="3"/>
    </row>
    <row r="1182" spans="2:57" x14ac:dyDescent="0.2">
      <c r="B1182" s="2"/>
      <c r="BE1182" s="3"/>
    </row>
    <row r="1183" spans="2:57" x14ac:dyDescent="0.2">
      <c r="B1183" s="2"/>
      <c r="N1183" s="20">
        <v>2</v>
      </c>
      <c r="O1183" s="20"/>
      <c r="P1183" s="1" t="s">
        <v>8</v>
      </c>
      <c r="AG1183" s="20">
        <v>5</v>
      </c>
      <c r="AH1183" s="20"/>
      <c r="AI1183" s="1" t="s">
        <v>8</v>
      </c>
      <c r="BE1183" s="3"/>
    </row>
    <row r="1184" spans="2:57" x14ac:dyDescent="0.2">
      <c r="B1184" s="2"/>
      <c r="BE1184" s="3"/>
    </row>
    <row r="1185" spans="2:57" x14ac:dyDescent="0.2">
      <c r="B1185" s="2"/>
      <c r="K1185" s="21">
        <f>+N1183/2</f>
        <v>1</v>
      </c>
      <c r="L1185" s="21"/>
      <c r="M1185" s="1" t="s">
        <v>8</v>
      </c>
      <c r="Q1185" s="21">
        <f>+N1183/2</f>
        <v>1</v>
      </c>
      <c r="R1185" s="21"/>
      <c r="S1185" s="1" t="s">
        <v>8</v>
      </c>
      <c r="V1185" s="21">
        <f>+L1236+D1206+K1185-N1183</f>
        <v>0.75</v>
      </c>
      <c r="W1185" s="21"/>
      <c r="X1185" s="1" t="s">
        <v>8</v>
      </c>
      <c r="Y1185" s="21">
        <f>+AC1208</f>
        <v>0.25</v>
      </c>
      <c r="Z1185" s="21"/>
      <c r="AA1185" s="1" t="s">
        <v>8</v>
      </c>
      <c r="AG1185" s="21">
        <f>+AG1183-V1185-Y1185-AT1185</f>
        <v>2.5</v>
      </c>
      <c r="AH1185" s="21"/>
      <c r="AI1185" s="1" t="s">
        <v>8</v>
      </c>
      <c r="AT1185" s="21">
        <f>+BB1203</f>
        <v>1.5</v>
      </c>
      <c r="AU1185" s="21"/>
      <c r="AV1185" s="1" t="s">
        <v>8</v>
      </c>
      <c r="BE1185" s="3"/>
    </row>
    <row r="1186" spans="2:57" x14ac:dyDescent="0.2">
      <c r="B1186" s="2"/>
      <c r="BE1186" s="3"/>
    </row>
    <row r="1187" spans="2:57" x14ac:dyDescent="0.2">
      <c r="B1187" s="2"/>
      <c r="BE1187" s="3"/>
    </row>
    <row r="1188" spans="2:57" x14ac:dyDescent="0.2">
      <c r="B1188" s="2"/>
      <c r="F1188" s="21" t="s">
        <v>6</v>
      </c>
      <c r="G1188" s="21"/>
      <c r="V1188" s="21" t="s">
        <v>6</v>
      </c>
      <c r="W1188" s="21"/>
      <c r="BE1188" s="3"/>
    </row>
    <row r="1189" spans="2:57" x14ac:dyDescent="0.2">
      <c r="B1189" s="2"/>
      <c r="BE1189" s="3"/>
    </row>
    <row r="1190" spans="2:57" x14ac:dyDescent="0.2">
      <c r="B1190" s="2"/>
      <c r="E1190" s="12" t="s">
        <v>8</v>
      </c>
      <c r="BE1190" s="3"/>
    </row>
    <row r="1191" spans="2:57" x14ac:dyDescent="0.2">
      <c r="B1191" s="2"/>
      <c r="E1191" s="24">
        <f>+K1185</f>
        <v>1</v>
      </c>
      <c r="BB1191" s="12" t="s">
        <v>8</v>
      </c>
      <c r="BE1191" s="3"/>
    </row>
    <row r="1192" spans="2:57" x14ac:dyDescent="0.2">
      <c r="B1192" s="2"/>
      <c r="E1192" s="24"/>
      <c r="BB1192" s="25">
        <v>1.5</v>
      </c>
      <c r="BE1192" s="3"/>
    </row>
    <row r="1193" spans="2:57" x14ac:dyDescent="0.2">
      <c r="B1193" s="2"/>
      <c r="E1193" s="24"/>
      <c r="BB1193" s="25"/>
      <c r="BE1193" s="3"/>
    </row>
    <row r="1194" spans="2:57" x14ac:dyDescent="0.2">
      <c r="B1194" s="2"/>
      <c r="BB1194" s="25"/>
      <c r="BE1194" s="3"/>
    </row>
    <row r="1195" spans="2:57" x14ac:dyDescent="0.2">
      <c r="B1195" s="2"/>
      <c r="O1195" s="22">
        <f>K1185*TAN(P1181*PI()/180)</f>
        <v>0.32491969623290629</v>
      </c>
      <c r="P1195" s="22"/>
      <c r="Q1195" s="22"/>
      <c r="BE1195" s="3"/>
    </row>
    <row r="1196" spans="2:57" x14ac:dyDescent="0.2">
      <c r="B1196" s="2"/>
      <c r="BE1196" s="3"/>
    </row>
    <row r="1197" spans="2:57" x14ac:dyDescent="0.2">
      <c r="B1197" s="2"/>
      <c r="V1197" s="21" t="s">
        <v>6</v>
      </c>
      <c r="W1197" s="21"/>
      <c r="BE1197" s="3"/>
    </row>
    <row r="1198" spans="2:57" x14ac:dyDescent="0.2">
      <c r="B1198" s="2"/>
      <c r="E1198" s="12" t="s">
        <v>8</v>
      </c>
      <c r="AZ1198" s="21" t="s">
        <v>6</v>
      </c>
      <c r="BA1198" s="21"/>
      <c r="BE1198" s="3"/>
    </row>
    <row r="1199" spans="2:57" x14ac:dyDescent="0.2">
      <c r="B1199" s="2"/>
      <c r="C1199" s="12" t="s">
        <v>8</v>
      </c>
      <c r="E1199" s="24">
        <f>+BB1192</f>
        <v>1.5</v>
      </c>
      <c r="BE1199" s="3"/>
    </row>
    <row r="1200" spans="2:57" x14ac:dyDescent="0.2">
      <c r="B1200" s="2"/>
      <c r="C1200" s="25">
        <v>4</v>
      </c>
      <c r="E1200" s="24"/>
      <c r="BE1200" s="3"/>
    </row>
    <row r="1201" spans="2:57" x14ac:dyDescent="0.2">
      <c r="B1201" s="2"/>
      <c r="C1201" s="25"/>
      <c r="E1201" s="24"/>
      <c r="BE1201" s="3"/>
    </row>
    <row r="1202" spans="2:57" x14ac:dyDescent="0.2">
      <c r="B1202" s="2"/>
      <c r="C1202" s="25"/>
      <c r="BB1202" s="12" t="s">
        <v>8</v>
      </c>
      <c r="BE1202" s="3"/>
    </row>
    <row r="1203" spans="2:57" x14ac:dyDescent="0.2">
      <c r="B1203" s="2"/>
      <c r="BB1203" s="24">
        <f>(BD1211-AK1222)/2</f>
        <v>1.5</v>
      </c>
      <c r="BE1203" s="3"/>
    </row>
    <row r="1204" spans="2:57" x14ac:dyDescent="0.2">
      <c r="B1204" s="2"/>
      <c r="BB1204" s="24"/>
      <c r="BE1204" s="3"/>
    </row>
    <row r="1205" spans="2:57" x14ac:dyDescent="0.2">
      <c r="B1205" s="2"/>
      <c r="O1205" s="22">
        <f>+O1195</f>
        <v>0.32491969623290629</v>
      </c>
      <c r="P1205" s="22"/>
      <c r="Q1205" s="22"/>
      <c r="BB1205" s="24"/>
      <c r="BE1205" s="3"/>
    </row>
    <row r="1206" spans="2:57" x14ac:dyDescent="0.2">
      <c r="B1206" s="2"/>
      <c r="D1206" s="21">
        <f>((BD1211-AK1222)/2+BB1192-Q1185-BB1192)/2</f>
        <v>0.25</v>
      </c>
      <c r="E1206" s="21"/>
      <c r="F1206" s="23" t="s">
        <v>8</v>
      </c>
      <c r="BE1206" s="3"/>
    </row>
    <row r="1207" spans="2:57" x14ac:dyDescent="0.2">
      <c r="B1207" s="2"/>
      <c r="D1207" s="21"/>
      <c r="E1207" s="21"/>
      <c r="F1207" s="23"/>
      <c r="BE1207" s="3"/>
    </row>
    <row r="1208" spans="2:57" x14ac:dyDescent="0.2">
      <c r="B1208" s="2"/>
      <c r="P1208" s="22">
        <f>E1211*TAN(P1181*PI()/180)</f>
        <v>0.40614962029113288</v>
      </c>
      <c r="Q1208" s="22"/>
      <c r="R1208" s="22"/>
      <c r="W1208" s="22">
        <f>+P1208</f>
        <v>0.40614962029113288</v>
      </c>
      <c r="X1208" s="22"/>
      <c r="Y1208" s="22"/>
      <c r="AC1208" s="21">
        <f>(BB1203+BB1192-D1206-E1199-E1191)</f>
        <v>0.25</v>
      </c>
      <c r="AD1208" s="21"/>
      <c r="AE1208" s="1" t="s">
        <v>8</v>
      </c>
      <c r="BE1208" s="3"/>
    </row>
    <row r="1209" spans="2:57" x14ac:dyDescent="0.2">
      <c r="B1209" s="2"/>
      <c r="BE1209" s="3"/>
    </row>
    <row r="1210" spans="2:57" x14ac:dyDescent="0.2">
      <c r="B1210" s="2"/>
      <c r="E1210" s="12" t="s">
        <v>8</v>
      </c>
      <c r="Z1210" s="22">
        <f>+AN1210</f>
        <v>0.48737954434935943</v>
      </c>
      <c r="AA1210" s="22"/>
      <c r="AB1210" s="22"/>
      <c r="AN1210" s="22">
        <f>BB1203*TAN(P1181*PI()/180)</f>
        <v>0.48737954434935943</v>
      </c>
      <c r="AO1210" s="22"/>
      <c r="AP1210" s="22"/>
      <c r="BB1210" s="12" t="s">
        <v>8</v>
      </c>
      <c r="BD1210" s="12" t="s">
        <v>8</v>
      </c>
      <c r="BE1210" s="3"/>
    </row>
    <row r="1211" spans="2:57" x14ac:dyDescent="0.2">
      <c r="B1211" s="2"/>
      <c r="E1211" s="24">
        <f>+C1200-D1206-E1199-E1191</f>
        <v>1.25</v>
      </c>
      <c r="AC1211" s="21">
        <f>(BD1211-AK1222)/2+AG1225-Z1236-AG1225</f>
        <v>0.5</v>
      </c>
      <c r="AD1211" s="21"/>
      <c r="AE1211" s="1" t="s">
        <v>8</v>
      </c>
      <c r="BB1211" s="24">
        <f>+BD1211-BB1203-BB1217-BB1223</f>
        <v>0.75</v>
      </c>
      <c r="BD1211" s="25">
        <v>4</v>
      </c>
      <c r="BE1211" s="3"/>
    </row>
    <row r="1212" spans="2:57" x14ac:dyDescent="0.2">
      <c r="B1212" s="2"/>
      <c r="E1212" s="24"/>
      <c r="BB1212" s="24"/>
      <c r="BD1212" s="25"/>
      <c r="BE1212" s="3"/>
    </row>
    <row r="1213" spans="2:57" x14ac:dyDescent="0.2">
      <c r="B1213" s="2"/>
      <c r="E1213" s="24"/>
      <c r="U1213" s="22">
        <f>+X1227</f>
        <v>0.32491969623290629</v>
      </c>
      <c r="V1213" s="22"/>
      <c r="W1213" s="22"/>
      <c r="BB1213" s="24"/>
      <c r="BD1213" s="25"/>
      <c r="BE1213" s="3"/>
    </row>
    <row r="1214" spans="2:57" x14ac:dyDescent="0.2">
      <c r="B1214" s="2"/>
      <c r="AR1214" s="22">
        <f>+AT1222</f>
        <v>0.24368977217467971</v>
      </c>
      <c r="AS1214" s="22"/>
      <c r="AT1214" s="22"/>
      <c r="BE1214" s="3"/>
    </row>
    <row r="1215" spans="2:57" x14ac:dyDescent="0.2">
      <c r="B1215" s="2"/>
      <c r="BE1215" s="3"/>
    </row>
    <row r="1216" spans="2:57" x14ac:dyDescent="0.2">
      <c r="B1216" s="2"/>
      <c r="BB1216" s="12" t="s">
        <v>8</v>
      </c>
      <c r="BE1216" s="3"/>
    </row>
    <row r="1217" spans="2:57" x14ac:dyDescent="0.2">
      <c r="B1217" s="2"/>
      <c r="BB1217" s="24">
        <f>+AK1222</f>
        <v>1</v>
      </c>
      <c r="BE1217" s="3"/>
    </row>
    <row r="1218" spans="2:57" x14ac:dyDescent="0.2">
      <c r="B1218" s="2"/>
      <c r="G1218" s="21" t="s">
        <v>6</v>
      </c>
      <c r="H1218" s="21"/>
      <c r="O1218" s="21" t="s">
        <v>6</v>
      </c>
      <c r="P1218" s="21"/>
      <c r="BB1218" s="24"/>
      <c r="BE1218" s="3"/>
    </row>
    <row r="1219" spans="2:57" x14ac:dyDescent="0.2">
      <c r="B1219" s="2"/>
      <c r="BB1219" s="24"/>
      <c r="BE1219" s="3"/>
    </row>
    <row r="1220" spans="2:57" x14ac:dyDescent="0.2">
      <c r="B1220" s="2"/>
      <c r="E1220" s="12" t="s">
        <v>8</v>
      </c>
      <c r="BE1220" s="3"/>
    </row>
    <row r="1221" spans="2:57" x14ac:dyDescent="0.2">
      <c r="B1221" s="2"/>
      <c r="E1221" s="24">
        <f>+C1224-E1229</f>
        <v>1.5</v>
      </c>
      <c r="AF1221" s="21" t="s">
        <v>6</v>
      </c>
      <c r="AG1221" s="21"/>
      <c r="AK1221" s="12" t="s">
        <v>8</v>
      </c>
      <c r="BE1221" s="3"/>
    </row>
    <row r="1222" spans="2:57" x14ac:dyDescent="0.2">
      <c r="B1222" s="2"/>
      <c r="E1222" s="24"/>
      <c r="AK1222" s="25">
        <v>1</v>
      </c>
      <c r="AN1222" s="21" t="s">
        <v>6</v>
      </c>
      <c r="AO1222" s="21"/>
      <c r="AT1222" s="22">
        <f>AQ1236*TAN(P1181*PI()/180)</f>
        <v>0.24368977217467971</v>
      </c>
      <c r="AU1222" s="22"/>
      <c r="AV1222" s="22"/>
      <c r="BB1222" s="12" t="s">
        <v>8</v>
      </c>
      <c r="BE1222" s="3"/>
    </row>
    <row r="1223" spans="2:57" x14ac:dyDescent="0.2">
      <c r="B1223" s="2"/>
      <c r="C1223" s="12" t="s">
        <v>8</v>
      </c>
      <c r="E1223" s="24"/>
      <c r="AK1223" s="25"/>
      <c r="BB1223" s="24">
        <f>+AV1236</f>
        <v>0.75</v>
      </c>
      <c r="BE1223" s="3"/>
    </row>
    <row r="1224" spans="2:57" x14ac:dyDescent="0.2">
      <c r="B1224" s="2"/>
      <c r="C1224" s="25">
        <v>2.5</v>
      </c>
      <c r="AG1224" s="12" t="s">
        <v>8</v>
      </c>
      <c r="AK1224" s="25"/>
      <c r="BB1224" s="24"/>
      <c r="BE1224" s="3"/>
    </row>
    <row r="1225" spans="2:57" x14ac:dyDescent="0.2">
      <c r="B1225" s="2"/>
      <c r="C1225" s="25"/>
      <c r="AG1225" s="24">
        <f>+C1224+C1200-BB1192-(BD1211-AK1222)</f>
        <v>2</v>
      </c>
      <c r="BB1225" s="24"/>
      <c r="BE1225" s="3"/>
    </row>
    <row r="1226" spans="2:57" x14ac:dyDescent="0.2">
      <c r="B1226" s="2"/>
      <c r="C1226" s="25"/>
      <c r="AG1226" s="24"/>
      <c r="BE1226" s="3"/>
    </row>
    <row r="1227" spans="2:57" x14ac:dyDescent="0.2">
      <c r="B1227" s="2"/>
      <c r="X1227" s="22">
        <f>T1236*TAN(P1181*PI()/180)</f>
        <v>0.32491969623290629</v>
      </c>
      <c r="Y1227" s="22"/>
      <c r="Z1227" s="22"/>
      <c r="AG1227" s="24"/>
      <c r="AN1227" s="21" t="s">
        <v>6</v>
      </c>
      <c r="AO1227" s="21"/>
      <c r="AZ1227" s="21" t="s">
        <v>6</v>
      </c>
      <c r="BA1227" s="21"/>
      <c r="BE1227" s="3"/>
    </row>
    <row r="1228" spans="2:57" x14ac:dyDescent="0.2">
      <c r="B1228" s="2"/>
      <c r="E1228" s="12" t="s">
        <v>8</v>
      </c>
      <c r="BE1228" s="3"/>
    </row>
    <row r="1229" spans="2:57" x14ac:dyDescent="0.2">
      <c r="B1229" s="2"/>
      <c r="E1229" s="24">
        <f>+T1236</f>
        <v>1</v>
      </c>
      <c r="BE1229" s="3"/>
    </row>
    <row r="1230" spans="2:57" x14ac:dyDescent="0.2">
      <c r="B1230" s="2"/>
      <c r="E1230" s="24"/>
      <c r="BE1230" s="3"/>
    </row>
    <row r="1231" spans="2:57" x14ac:dyDescent="0.2">
      <c r="B1231" s="2"/>
      <c r="E1231" s="24"/>
      <c r="BE1231" s="3"/>
    </row>
    <row r="1232" spans="2:57" x14ac:dyDescent="0.2">
      <c r="B1232" s="2"/>
      <c r="BE1232" s="3"/>
    </row>
    <row r="1233" spans="2:57" x14ac:dyDescent="0.2">
      <c r="B1233" s="2"/>
      <c r="BE1233" s="3"/>
    </row>
    <row r="1234" spans="2:57" x14ac:dyDescent="0.2">
      <c r="B1234" s="2"/>
      <c r="O1234" s="21" t="s">
        <v>6</v>
      </c>
      <c r="P1234" s="21"/>
      <c r="AE1234" s="21" t="s">
        <v>6</v>
      </c>
      <c r="AF1234" s="21"/>
      <c r="BE1234" s="3"/>
    </row>
    <row r="1235" spans="2:57" x14ac:dyDescent="0.2">
      <c r="B1235" s="2"/>
      <c r="BE1235" s="3"/>
    </row>
    <row r="1236" spans="2:57" x14ac:dyDescent="0.2">
      <c r="B1236" s="2"/>
      <c r="L1236" s="20">
        <v>1.5</v>
      </c>
      <c r="M1236" s="20"/>
      <c r="N1236" s="1" t="s">
        <v>8</v>
      </c>
      <c r="T1236" s="21">
        <f>+W1238/2</f>
        <v>1</v>
      </c>
      <c r="U1236" s="21"/>
      <c r="V1236" s="1" t="s">
        <v>8</v>
      </c>
      <c r="Z1236" s="21">
        <f>+W1238/2</f>
        <v>1</v>
      </c>
      <c r="AA1236" s="21"/>
      <c r="AB1236" s="1" t="s">
        <v>8</v>
      </c>
      <c r="AI1236" s="20">
        <v>2</v>
      </c>
      <c r="AJ1236" s="20"/>
      <c r="AK1236" s="1" t="s">
        <v>8</v>
      </c>
      <c r="AQ1236" s="21">
        <f>+AT1238/2</f>
        <v>0.75</v>
      </c>
      <c r="AR1236" s="21"/>
      <c r="AS1236" s="1" t="s">
        <v>8</v>
      </c>
      <c r="AV1236" s="21">
        <f>+AT1238/2</f>
        <v>0.75</v>
      </c>
      <c r="AW1236" s="21"/>
      <c r="AX1236" s="1" t="s">
        <v>8</v>
      </c>
      <c r="BE1236" s="3"/>
    </row>
    <row r="1237" spans="2:57" x14ac:dyDescent="0.2">
      <c r="B1237" s="2"/>
      <c r="BE1237" s="3"/>
    </row>
    <row r="1238" spans="2:57" x14ac:dyDescent="0.2">
      <c r="B1238" s="2"/>
      <c r="W1238" s="20">
        <v>2</v>
      </c>
      <c r="X1238" s="20"/>
      <c r="Y1238" s="1" t="s">
        <v>8</v>
      </c>
      <c r="AT1238" s="21">
        <f>+N1183+AG1183-L1236-W1238-AI1236</f>
        <v>1.5</v>
      </c>
      <c r="AU1238" s="21"/>
      <c r="AV1238" s="1" t="s">
        <v>8</v>
      </c>
      <c r="BE1238" s="3"/>
    </row>
    <row r="1239" spans="2:57" x14ac:dyDescent="0.2">
      <c r="B1239" s="2"/>
      <c r="BE1239" s="3"/>
    </row>
    <row r="1240" spans="2:57" ht="12" thickBot="1" x14ac:dyDescent="0.25">
      <c r="B1240" s="8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10"/>
    </row>
    <row r="1241" spans="2:57" ht="12" thickBot="1" x14ac:dyDescent="0.25"/>
    <row r="1242" spans="2:57" ht="38.25" customHeight="1" x14ac:dyDescent="0.2">
      <c r="B1242" s="17" t="s">
        <v>0</v>
      </c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  <c r="X1242" s="18"/>
      <c r="Y1242" s="18"/>
      <c r="Z1242" s="18"/>
      <c r="AA1242" s="18"/>
      <c r="AB1242" s="18"/>
      <c r="AC1242" s="18"/>
      <c r="AD1242" s="18"/>
      <c r="AE1242" s="18"/>
      <c r="AF1242" s="18"/>
      <c r="AG1242" s="18"/>
      <c r="AH1242" s="18"/>
      <c r="AI1242" s="18"/>
      <c r="AJ1242" s="18"/>
      <c r="AK1242" s="18"/>
      <c r="AL1242" s="18"/>
      <c r="AM1242" s="18"/>
      <c r="AN1242" s="18"/>
      <c r="AO1242" s="18"/>
      <c r="AP1242" s="18"/>
      <c r="AQ1242" s="18"/>
      <c r="AR1242" s="18"/>
      <c r="AS1242" s="18"/>
      <c r="AT1242" s="18"/>
      <c r="AU1242" s="18"/>
      <c r="AV1242" s="18"/>
      <c r="AW1242" s="18"/>
      <c r="AX1242" s="18"/>
      <c r="AY1242" s="18"/>
      <c r="AZ1242" s="18"/>
      <c r="BA1242" s="18"/>
      <c r="BB1242" s="18"/>
      <c r="BC1242" s="18"/>
      <c r="BD1242" s="18"/>
      <c r="BE1242" s="19"/>
    </row>
    <row r="1243" spans="2:57" x14ac:dyDescent="0.2">
      <c r="B1243" s="2"/>
      <c r="O1243" s="4" t="s">
        <v>1</v>
      </c>
      <c r="BE1243" s="3"/>
    </row>
    <row r="1244" spans="2:57" x14ac:dyDescent="0.2">
      <c r="B1244" s="2"/>
      <c r="U1244" s="1" t="s">
        <v>2</v>
      </c>
      <c r="BE1244" s="3"/>
    </row>
    <row r="1245" spans="2:57" x14ac:dyDescent="0.2">
      <c r="B1245" s="2"/>
      <c r="G1245" s="5" t="s">
        <v>3</v>
      </c>
      <c r="K1245" s="1" t="s">
        <v>4</v>
      </c>
      <c r="P1245" s="20">
        <v>18</v>
      </c>
      <c r="Q1245" s="20"/>
      <c r="R1245" s="6" t="s">
        <v>5</v>
      </c>
      <c r="V1245" s="21" t="s">
        <v>6</v>
      </c>
      <c r="W1245" s="21"/>
      <c r="AB1245" s="7" t="s">
        <v>7</v>
      </c>
      <c r="BE1245" s="3"/>
    </row>
    <row r="1246" spans="2:57" x14ac:dyDescent="0.2">
      <c r="B1246" s="2"/>
      <c r="BE1246" s="3"/>
    </row>
    <row r="1247" spans="2:57" x14ac:dyDescent="0.2">
      <c r="B1247" s="2"/>
      <c r="AD1247" s="20">
        <v>6.4</v>
      </c>
      <c r="AE1247" s="20"/>
      <c r="AF1247" s="1" t="s">
        <v>8</v>
      </c>
      <c r="BE1247" s="3"/>
    </row>
    <row r="1248" spans="2:57" x14ac:dyDescent="0.2">
      <c r="B1248" s="2"/>
      <c r="BE1248" s="3"/>
    </row>
    <row r="1249" spans="2:57" x14ac:dyDescent="0.2">
      <c r="B1249" s="2"/>
      <c r="K1249" s="20">
        <v>2.5</v>
      </c>
      <c r="L1249" s="20"/>
      <c r="M1249" s="1" t="s">
        <v>8</v>
      </c>
      <c r="R1249" s="20">
        <v>2.9</v>
      </c>
      <c r="S1249" s="20"/>
      <c r="T1249" s="1" t="s">
        <v>8</v>
      </c>
      <c r="Z1249" s="21">
        <f>+AD1247/2</f>
        <v>3.2</v>
      </c>
      <c r="AA1249" s="21"/>
      <c r="AB1249" s="1" t="s">
        <v>8</v>
      </c>
      <c r="AH1249" s="21">
        <f>+AD1247/2</f>
        <v>3.2</v>
      </c>
      <c r="AI1249" s="21"/>
      <c r="AJ1249" s="1" t="s">
        <v>8</v>
      </c>
      <c r="AR1249" s="20">
        <v>3.8</v>
      </c>
      <c r="AS1249" s="20"/>
      <c r="AT1249" s="1" t="s">
        <v>8</v>
      </c>
      <c r="AW1249" s="20">
        <v>0.5</v>
      </c>
      <c r="AX1249" s="20"/>
      <c r="AY1249" s="1" t="s">
        <v>8</v>
      </c>
      <c r="BE1249" s="3"/>
    </row>
    <row r="1250" spans="2:57" x14ac:dyDescent="0.2">
      <c r="B1250" s="2"/>
      <c r="BE1250" s="3"/>
    </row>
    <row r="1251" spans="2:57" x14ac:dyDescent="0.2">
      <c r="B1251" s="2"/>
      <c r="T1251" s="21" t="s">
        <v>6</v>
      </c>
      <c r="U1251" s="21"/>
      <c r="AN1251" s="21" t="s">
        <v>6</v>
      </c>
      <c r="AO1251" s="21"/>
      <c r="BE1251" s="3"/>
    </row>
    <row r="1252" spans="2:57" x14ac:dyDescent="0.2">
      <c r="B1252" s="2"/>
      <c r="BE1252" s="3"/>
    </row>
    <row r="1253" spans="2:57" x14ac:dyDescent="0.2">
      <c r="B1253" s="2"/>
      <c r="BE1253" s="3"/>
    </row>
    <row r="1254" spans="2:57" x14ac:dyDescent="0.2">
      <c r="B1254" s="2"/>
      <c r="E1254" s="12" t="s">
        <v>8</v>
      </c>
      <c r="BE1254" s="3"/>
    </row>
    <row r="1255" spans="2:57" x14ac:dyDescent="0.2">
      <c r="B1255" s="2"/>
      <c r="E1255" s="25">
        <v>3.1</v>
      </c>
      <c r="BA1255" s="12" t="s">
        <v>8</v>
      </c>
      <c r="BE1255" s="3"/>
    </row>
    <row r="1256" spans="2:57" x14ac:dyDescent="0.2">
      <c r="B1256" s="2"/>
      <c r="E1256" s="25"/>
      <c r="BA1256" s="25">
        <v>3.8</v>
      </c>
      <c r="BE1256" s="3"/>
    </row>
    <row r="1257" spans="2:57" x14ac:dyDescent="0.2">
      <c r="B1257" s="2"/>
      <c r="E1257" s="25"/>
      <c r="BA1257" s="25"/>
      <c r="BE1257" s="3"/>
    </row>
    <row r="1258" spans="2:57" x14ac:dyDescent="0.2">
      <c r="B1258" s="2"/>
      <c r="BA1258" s="25"/>
      <c r="BE1258" s="3"/>
    </row>
    <row r="1259" spans="2:57" x14ac:dyDescent="0.2">
      <c r="B1259" s="2"/>
      <c r="T1259" s="21" t="s">
        <v>6</v>
      </c>
      <c r="U1259" s="21"/>
      <c r="BE1259" s="3"/>
    </row>
    <row r="1260" spans="2:57" x14ac:dyDescent="0.2">
      <c r="B1260" s="2"/>
      <c r="M1260" s="21" t="s">
        <v>6</v>
      </c>
      <c r="N1260" s="21"/>
      <c r="AN1260" s="21" t="s">
        <v>6</v>
      </c>
      <c r="AO1260" s="21"/>
      <c r="BE1260" s="3"/>
    </row>
    <row r="1261" spans="2:57" x14ac:dyDescent="0.2">
      <c r="B1261" s="2"/>
      <c r="AE1261" s="22">
        <f>Z1249*TAN(P1245*PI()/180)</f>
        <v>1.0397430279453002</v>
      </c>
      <c r="AF1261" s="22"/>
      <c r="AG1261" s="22"/>
      <c r="BE1261" s="3"/>
    </row>
    <row r="1262" spans="2:57" x14ac:dyDescent="0.2">
      <c r="B1262" s="2"/>
      <c r="AX1262" s="21" t="s">
        <v>6</v>
      </c>
      <c r="AY1262" s="21"/>
      <c r="BE1262" s="3"/>
    </row>
    <row r="1263" spans="2:57" x14ac:dyDescent="0.2">
      <c r="B1263" s="2"/>
      <c r="BE1263" s="3"/>
    </row>
    <row r="1264" spans="2:57" x14ac:dyDescent="0.2">
      <c r="B1264" s="2"/>
      <c r="E1264" s="12" t="s">
        <v>8</v>
      </c>
      <c r="BE1264" s="3"/>
    </row>
    <row r="1265" spans="2:63" x14ac:dyDescent="0.2">
      <c r="B1265" s="2"/>
      <c r="E1265" s="25">
        <v>4.3</v>
      </c>
      <c r="BE1265" s="3"/>
    </row>
    <row r="1266" spans="2:63" x14ac:dyDescent="0.2">
      <c r="B1266" s="2"/>
      <c r="E1266" s="25"/>
      <c r="BA1266" s="12" t="s">
        <v>8</v>
      </c>
      <c r="BE1266" s="3"/>
    </row>
    <row r="1267" spans="2:63" x14ac:dyDescent="0.2">
      <c r="B1267" s="2"/>
      <c r="E1267" s="25"/>
      <c r="BA1267" s="24">
        <f>+E1265+E1255-BA1256</f>
        <v>3.6000000000000005</v>
      </c>
      <c r="BE1267" s="3"/>
    </row>
    <row r="1268" spans="2:63" x14ac:dyDescent="0.2">
      <c r="B1268" s="2"/>
      <c r="BA1268" s="24"/>
      <c r="BE1268" s="3"/>
    </row>
    <row r="1269" spans="2:63" x14ac:dyDescent="0.2">
      <c r="B1269" s="2"/>
      <c r="BA1269" s="24"/>
      <c r="BE1269" s="3"/>
      <c r="BK1269" s="14"/>
    </row>
    <row r="1270" spans="2:63" x14ac:dyDescent="0.2">
      <c r="B1270" s="2"/>
      <c r="AE1270" s="22">
        <f>+AE1261</f>
        <v>1.0397430279453002</v>
      </c>
      <c r="AF1270" s="22"/>
      <c r="AG1270" s="22"/>
      <c r="BE1270" s="3"/>
    </row>
    <row r="1271" spans="2:63" x14ac:dyDescent="0.2">
      <c r="B1271" s="2"/>
      <c r="BE1271" s="3"/>
      <c r="BK1271" s="14"/>
    </row>
    <row r="1272" spans="2:63" x14ac:dyDescent="0.2">
      <c r="B1272" s="2"/>
      <c r="G1272" s="21" t="s">
        <v>6</v>
      </c>
      <c r="H1272" s="21"/>
      <c r="M1272" s="21" t="s">
        <v>6</v>
      </c>
      <c r="N1272" s="21"/>
      <c r="AX1272" s="21" t="s">
        <v>6</v>
      </c>
      <c r="AY1272" s="21"/>
      <c r="BE1272" s="3"/>
    </row>
    <row r="1273" spans="2:63" x14ac:dyDescent="0.2">
      <c r="B1273" s="2"/>
      <c r="BE1273" s="3"/>
    </row>
    <row r="1274" spans="2:63" x14ac:dyDescent="0.2">
      <c r="B1274" s="2"/>
      <c r="Y1274" s="22">
        <f>(R1249/2)*TAN(P1245*PI()/180)+AE1270</f>
        <v>1.5108765874830143</v>
      </c>
      <c r="Z1274" s="22"/>
      <c r="AA1274" s="22"/>
      <c r="BA1274" s="12" t="s">
        <v>8</v>
      </c>
      <c r="BE1274" s="3"/>
    </row>
    <row r="1275" spans="2:63" x14ac:dyDescent="0.2">
      <c r="B1275" s="2"/>
      <c r="V1275" s="21">
        <f>+BA1256-E1255</f>
        <v>0.69999999999999973</v>
      </c>
      <c r="W1275" s="21"/>
      <c r="X1275" s="1" t="s">
        <v>8</v>
      </c>
      <c r="BA1275" s="24">
        <f>+BC1278/2</f>
        <v>1.9</v>
      </c>
      <c r="BE1275" s="3"/>
    </row>
    <row r="1276" spans="2:63" x14ac:dyDescent="0.2">
      <c r="B1276" s="2"/>
      <c r="E1276" s="12" t="s">
        <v>8</v>
      </c>
      <c r="V1276" s="21">
        <f>(Y1277-Y1276)/TAN(P1245*PI()/180)</f>
        <v>0.19999999999999912</v>
      </c>
      <c r="W1276" s="21"/>
      <c r="X1276" s="21" t="s">
        <v>8</v>
      </c>
      <c r="Y1276" s="22">
        <f>+Y1274</f>
        <v>1.5108765874830143</v>
      </c>
      <c r="Z1276" s="22"/>
      <c r="AA1276" s="22"/>
      <c r="BA1276" s="24"/>
      <c r="BE1276" s="3"/>
    </row>
    <row r="1277" spans="2:63" x14ac:dyDescent="0.2">
      <c r="B1277" s="2"/>
      <c r="E1277" s="24">
        <f>+C1281/2</f>
        <v>3.05</v>
      </c>
      <c r="V1277" s="21"/>
      <c r="W1277" s="21"/>
      <c r="X1277" s="21"/>
      <c r="Y1277" s="22">
        <f>+AC1277</f>
        <v>1.5758605267295953</v>
      </c>
      <c r="Z1277" s="22"/>
      <c r="AA1277" s="22"/>
      <c r="AC1277" s="22">
        <f>(C1281+E1265-(L1303-K1249))/2*TAN(P1245*PI()/180)</f>
        <v>1.5758605267295953</v>
      </c>
      <c r="AD1277" s="22"/>
      <c r="AE1277" s="22"/>
      <c r="BA1277" s="24"/>
      <c r="BC1277" s="12" t="s">
        <v>8</v>
      </c>
      <c r="BE1277" s="3"/>
    </row>
    <row r="1278" spans="2:63" x14ac:dyDescent="0.2">
      <c r="B1278" s="2"/>
      <c r="E1278" s="24"/>
      <c r="AF1278" s="21">
        <f>(AC1279-AC1277)/TAN(P1245*PI()/180)</f>
        <v>0.70000000000000129</v>
      </c>
      <c r="AG1278" s="21"/>
      <c r="AH1278" s="1" t="s">
        <v>8</v>
      </c>
      <c r="BC1278" s="25">
        <v>3.8</v>
      </c>
      <c r="BE1278" s="3"/>
    </row>
    <row r="1279" spans="2:63" x14ac:dyDescent="0.2">
      <c r="B1279" s="2"/>
      <c r="E1279" s="24"/>
      <c r="AC1279" s="22">
        <f>+AI1279</f>
        <v>1.8033043140926301</v>
      </c>
      <c r="AD1279" s="22"/>
      <c r="AE1279" s="22"/>
      <c r="AI1279" s="22">
        <f>(BA1267+BC1278+BA1289)/2*TAN(P1245*PI()/180)</f>
        <v>1.8033043140926301</v>
      </c>
      <c r="AJ1279" s="22"/>
      <c r="AK1279" s="22"/>
      <c r="AP1279" s="22">
        <f>+AT1279</f>
        <v>0.61734742284252186</v>
      </c>
      <c r="AQ1279" s="22"/>
      <c r="AR1279" s="22"/>
      <c r="AT1279" s="22">
        <f>BA1275*TAN(P1245*PI()/180)</f>
        <v>0.61734742284252186</v>
      </c>
      <c r="AU1279" s="22"/>
      <c r="AV1279" s="22"/>
      <c r="BC1279" s="25"/>
      <c r="BE1279" s="3"/>
    </row>
    <row r="1280" spans="2:63" x14ac:dyDescent="0.2">
      <c r="B1280" s="2"/>
      <c r="C1280" s="12" t="s">
        <v>8</v>
      </c>
      <c r="BA1280" s="12" t="s">
        <v>8</v>
      </c>
      <c r="BC1280" s="25"/>
      <c r="BE1280" s="3"/>
    </row>
    <row r="1281" spans="2:57" x14ac:dyDescent="0.2">
      <c r="B1281" s="2"/>
      <c r="C1281" s="25">
        <v>6.1</v>
      </c>
      <c r="BA1281" s="24">
        <f>+BC1278/2</f>
        <v>1.9</v>
      </c>
      <c r="BE1281" s="3"/>
    </row>
    <row r="1282" spans="2:57" x14ac:dyDescent="0.2">
      <c r="B1282" s="2"/>
      <c r="C1282" s="25"/>
      <c r="N1282" s="22">
        <f>E1277*TAN(P1245*PI()/180)</f>
        <v>0.99100507351036415</v>
      </c>
      <c r="O1282" s="22"/>
      <c r="P1282" s="22"/>
      <c r="BA1282" s="24"/>
      <c r="BE1282" s="3"/>
    </row>
    <row r="1283" spans="2:57" x14ac:dyDescent="0.2">
      <c r="B1283" s="2"/>
      <c r="C1283" s="25"/>
      <c r="U1283" s="22">
        <f>+N1282</f>
        <v>0.99100507351036415</v>
      </c>
      <c r="V1283" s="22"/>
      <c r="W1283" s="22"/>
      <c r="Y1283" s="22">
        <f>+Y1286</f>
        <v>1.3971546938014971</v>
      </c>
      <c r="Z1283" s="22"/>
      <c r="AA1283" s="22"/>
      <c r="BA1283" s="24"/>
      <c r="BE1283" s="3"/>
    </row>
    <row r="1284" spans="2:57" x14ac:dyDescent="0.2">
      <c r="B1284" s="2"/>
      <c r="E1284" s="12" t="s">
        <v>8</v>
      </c>
      <c r="BE1284" s="3"/>
    </row>
    <row r="1285" spans="2:57" x14ac:dyDescent="0.2">
      <c r="B1285" s="2"/>
      <c r="E1285" s="24">
        <f>+C1281/2</f>
        <v>3.05</v>
      </c>
      <c r="BE1285" s="3"/>
    </row>
    <row r="1286" spans="2:57" x14ac:dyDescent="0.2">
      <c r="B1286" s="2"/>
      <c r="E1286" s="24"/>
      <c r="Y1286" s="22">
        <f>(AI1303/2)*TAN(P1245*PI()/180)+V1289</f>
        <v>1.3971546938014971</v>
      </c>
      <c r="Z1286" s="22"/>
      <c r="AA1286" s="22"/>
      <c r="BE1286" s="3"/>
    </row>
    <row r="1287" spans="2:57" x14ac:dyDescent="0.2">
      <c r="B1287" s="2"/>
      <c r="E1287" s="24"/>
      <c r="AX1287" s="21" t="s">
        <v>6</v>
      </c>
      <c r="AY1287" s="21"/>
      <c r="BE1287" s="3"/>
    </row>
    <row r="1288" spans="2:57" x14ac:dyDescent="0.2">
      <c r="B1288" s="2"/>
      <c r="BA1288" s="12" t="s">
        <v>8</v>
      </c>
      <c r="BE1288" s="3"/>
    </row>
    <row r="1289" spans="2:57" x14ac:dyDescent="0.2">
      <c r="B1289" s="2"/>
      <c r="V1289" s="22">
        <f>+V1293</f>
        <v>0.95851310388707356</v>
      </c>
      <c r="W1289" s="22"/>
      <c r="X1289" s="22"/>
      <c r="BA1289" s="25">
        <v>3.7</v>
      </c>
      <c r="BE1289" s="3"/>
    </row>
    <row r="1290" spans="2:57" x14ac:dyDescent="0.2">
      <c r="B1290" s="2"/>
      <c r="BA1290" s="25"/>
      <c r="BE1290" s="3"/>
    </row>
    <row r="1291" spans="2:57" x14ac:dyDescent="0.2">
      <c r="B1291" s="2"/>
      <c r="BA1291" s="25"/>
      <c r="BE1291" s="3"/>
    </row>
    <row r="1292" spans="2:57" x14ac:dyDescent="0.2">
      <c r="B1292" s="2"/>
      <c r="G1292" s="21" t="s">
        <v>6</v>
      </c>
      <c r="H1292" s="21"/>
      <c r="BE1292" s="3"/>
    </row>
    <row r="1293" spans="2:57" x14ac:dyDescent="0.2">
      <c r="B1293" s="2"/>
      <c r="O1293" s="21" t="s">
        <v>6</v>
      </c>
      <c r="P1293" s="21"/>
      <c r="V1293" s="22">
        <f>T1303*TAN(P1245*PI()/180)</f>
        <v>0.95851310388707356</v>
      </c>
      <c r="W1293" s="22"/>
      <c r="X1293" s="22"/>
      <c r="BE1293" s="3"/>
    </row>
    <row r="1294" spans="2:57" x14ac:dyDescent="0.2">
      <c r="B1294" s="2"/>
      <c r="E1294" s="12" t="s">
        <v>8</v>
      </c>
      <c r="BA1294" s="12" t="s">
        <v>8</v>
      </c>
      <c r="BE1294" s="3"/>
    </row>
    <row r="1295" spans="2:57" x14ac:dyDescent="0.2">
      <c r="B1295" s="2"/>
      <c r="E1295" s="24">
        <f>+AZ1299+BA1295+BA1289+BC1278+BA1267+BA1256-E1255-E1265-C1281</f>
        <v>3.3000000000000025</v>
      </c>
      <c r="BA1295" s="25">
        <v>1</v>
      </c>
      <c r="BE1295" s="3"/>
    </row>
    <row r="1296" spans="2:57" x14ac:dyDescent="0.2">
      <c r="B1296" s="2"/>
      <c r="E1296" s="24"/>
      <c r="AW1296" s="21" t="s">
        <v>6</v>
      </c>
      <c r="AX1296" s="21"/>
      <c r="BA1296" s="25"/>
      <c r="BE1296" s="3"/>
    </row>
    <row r="1297" spans="2:57" x14ac:dyDescent="0.2">
      <c r="B1297" s="2"/>
      <c r="E1297" s="24"/>
      <c r="AN1297" s="21" t="s">
        <v>6</v>
      </c>
      <c r="AO1297" s="21"/>
      <c r="BA1297" s="25"/>
      <c r="BE1297" s="3"/>
    </row>
    <row r="1298" spans="2:57" x14ac:dyDescent="0.2">
      <c r="B1298" s="2"/>
      <c r="BE1298" s="3"/>
    </row>
    <row r="1299" spans="2:57" x14ac:dyDescent="0.2">
      <c r="B1299" s="2"/>
      <c r="AZ1299" s="26">
        <v>0.9</v>
      </c>
      <c r="BA1299" s="26"/>
      <c r="BB1299" s="1" t="s">
        <v>8</v>
      </c>
      <c r="BE1299" s="3"/>
    </row>
    <row r="1300" spans="2:57" x14ac:dyDescent="0.2">
      <c r="B1300" s="2"/>
      <c r="AG1300" s="21" t="s">
        <v>6</v>
      </c>
      <c r="AH1300" s="21"/>
      <c r="BE1300" s="3"/>
    </row>
    <row r="1301" spans="2:57" x14ac:dyDescent="0.2">
      <c r="B1301" s="2"/>
      <c r="AG1301" s="21" t="s">
        <v>6</v>
      </c>
      <c r="AH1301" s="21"/>
      <c r="BE1301" s="3"/>
    </row>
    <row r="1302" spans="2:57" x14ac:dyDescent="0.2">
      <c r="B1302" s="2"/>
      <c r="O1302" s="21" t="s">
        <v>6</v>
      </c>
      <c r="P1302" s="21"/>
      <c r="BE1302" s="3"/>
    </row>
    <row r="1303" spans="2:57" x14ac:dyDescent="0.2">
      <c r="B1303" s="2"/>
      <c r="L1303" s="20">
        <v>3.2</v>
      </c>
      <c r="M1303" s="20"/>
      <c r="N1303" s="1" t="s">
        <v>8</v>
      </c>
      <c r="T1303" s="21">
        <f>+X1305/2</f>
        <v>2.95</v>
      </c>
      <c r="U1303" s="21"/>
      <c r="V1303" s="1" t="s">
        <v>8</v>
      </c>
      <c r="AB1303" s="21">
        <f>+X1305/2</f>
        <v>2.95</v>
      </c>
      <c r="AC1303" s="21"/>
      <c r="AD1303" s="1" t="s">
        <v>8</v>
      </c>
      <c r="AI1303" s="20">
        <v>2.7</v>
      </c>
      <c r="AJ1303" s="20"/>
      <c r="AK1303" s="1" t="s">
        <v>8</v>
      </c>
      <c r="AR1303" s="21">
        <f>+K1249+R1249+AD1247+AR1249+AW1249-AW1303-AI1303-X1305-L1303</f>
        <v>3.8000000000000016</v>
      </c>
      <c r="AS1303" s="21"/>
      <c r="AT1303" s="1" t="s">
        <v>8</v>
      </c>
      <c r="AW1303" s="23">
        <f>+AW1249</f>
        <v>0.5</v>
      </c>
      <c r="AX1303" s="23"/>
      <c r="AY1303" s="1" t="s">
        <v>8</v>
      </c>
      <c r="BE1303" s="3"/>
    </row>
    <row r="1304" spans="2:57" x14ac:dyDescent="0.2">
      <c r="B1304" s="2"/>
      <c r="BE1304" s="3"/>
    </row>
    <row r="1305" spans="2:57" x14ac:dyDescent="0.2">
      <c r="B1305" s="2"/>
      <c r="X1305" s="20">
        <v>5.9</v>
      </c>
      <c r="Y1305" s="20"/>
      <c r="Z1305" s="1" t="s">
        <v>8</v>
      </c>
      <c r="BE1305" s="3"/>
    </row>
    <row r="1306" spans="2:57" x14ac:dyDescent="0.2">
      <c r="B1306" s="2"/>
      <c r="BE1306" s="3"/>
    </row>
    <row r="1307" spans="2:57" ht="12" thickBot="1" x14ac:dyDescent="0.25">
      <c r="B1307" s="8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10"/>
    </row>
    <row r="1308" spans="2:57" ht="12" thickBot="1" x14ac:dyDescent="0.25"/>
    <row r="1309" spans="2:57" ht="38.25" customHeight="1" x14ac:dyDescent="0.2">
      <c r="B1309" s="17" t="s">
        <v>0</v>
      </c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  <c r="X1309" s="18"/>
      <c r="Y1309" s="18"/>
      <c r="Z1309" s="18"/>
      <c r="AA1309" s="18"/>
      <c r="AB1309" s="18"/>
      <c r="AC1309" s="18"/>
      <c r="AD1309" s="18"/>
      <c r="AE1309" s="18"/>
      <c r="AF1309" s="18"/>
      <c r="AG1309" s="18"/>
      <c r="AH1309" s="18"/>
      <c r="AI1309" s="18"/>
      <c r="AJ1309" s="18"/>
      <c r="AK1309" s="18"/>
      <c r="AL1309" s="18"/>
      <c r="AM1309" s="18"/>
      <c r="AN1309" s="18"/>
      <c r="AO1309" s="18"/>
      <c r="AP1309" s="18"/>
      <c r="AQ1309" s="18"/>
      <c r="AR1309" s="18"/>
      <c r="AS1309" s="18"/>
      <c r="AT1309" s="18"/>
      <c r="AU1309" s="18"/>
      <c r="AV1309" s="18"/>
      <c r="AW1309" s="18"/>
      <c r="AX1309" s="18"/>
      <c r="AY1309" s="18"/>
      <c r="AZ1309" s="18"/>
      <c r="BA1309" s="18"/>
      <c r="BB1309" s="18"/>
      <c r="BC1309" s="18"/>
      <c r="BD1309" s="18"/>
      <c r="BE1309" s="19"/>
    </row>
    <row r="1310" spans="2:57" x14ac:dyDescent="0.2">
      <c r="B1310" s="2"/>
      <c r="O1310" s="4" t="s">
        <v>1</v>
      </c>
      <c r="BE1310" s="3"/>
    </row>
    <row r="1311" spans="2:57" x14ac:dyDescent="0.2">
      <c r="B1311" s="2"/>
      <c r="U1311" s="1" t="s">
        <v>2</v>
      </c>
      <c r="BE1311" s="3"/>
    </row>
    <row r="1312" spans="2:57" x14ac:dyDescent="0.2">
      <c r="B1312" s="2"/>
      <c r="G1312" s="5" t="s">
        <v>3</v>
      </c>
      <c r="K1312" s="1" t="s">
        <v>4</v>
      </c>
      <c r="P1312" s="20">
        <v>18</v>
      </c>
      <c r="Q1312" s="20"/>
      <c r="R1312" s="6" t="s">
        <v>5</v>
      </c>
      <c r="V1312" s="21" t="s">
        <v>6</v>
      </c>
      <c r="W1312" s="21"/>
      <c r="AB1312" s="7" t="s">
        <v>7</v>
      </c>
      <c r="BE1312" s="3"/>
    </row>
    <row r="1313" spans="2:57" x14ac:dyDescent="0.2">
      <c r="B1313" s="2"/>
      <c r="BE1313" s="3"/>
    </row>
    <row r="1314" spans="2:57" x14ac:dyDescent="0.2">
      <c r="B1314" s="2"/>
      <c r="Z1314" s="20">
        <v>9.6</v>
      </c>
      <c r="AA1314" s="20"/>
      <c r="AB1314" s="1" t="s">
        <v>8</v>
      </c>
      <c r="BE1314" s="3"/>
    </row>
    <row r="1315" spans="2:57" x14ac:dyDescent="0.2">
      <c r="B1315" s="2"/>
      <c r="BE1315" s="3"/>
    </row>
    <row r="1316" spans="2:57" x14ac:dyDescent="0.2">
      <c r="B1316" s="2"/>
      <c r="J1316" s="20">
        <v>1.8</v>
      </c>
      <c r="K1316" s="20"/>
      <c r="L1316" s="1" t="s">
        <v>8</v>
      </c>
      <c r="S1316" s="21">
        <f>+AI1316</f>
        <v>4.2</v>
      </c>
      <c r="T1316" s="21"/>
      <c r="U1316" s="1" t="s">
        <v>8</v>
      </c>
      <c r="AA1316" s="21">
        <f>+Z1314-S1316-AI1316</f>
        <v>1.1999999999999993</v>
      </c>
      <c r="AB1316" s="21"/>
      <c r="AC1316" s="1" t="s">
        <v>8</v>
      </c>
      <c r="AI1316" s="21">
        <f>+AV1331+AV1322-AV1322/2</f>
        <v>4.2</v>
      </c>
      <c r="AJ1316" s="21"/>
      <c r="AK1316" s="1" t="s">
        <v>8</v>
      </c>
      <c r="AP1316" s="20">
        <v>1.5</v>
      </c>
      <c r="AQ1316" s="20"/>
      <c r="AR1316" s="1" t="s">
        <v>8</v>
      </c>
      <c r="BE1316" s="3"/>
    </row>
    <row r="1317" spans="2:57" x14ac:dyDescent="0.2">
      <c r="B1317" s="2"/>
      <c r="BE1317" s="3"/>
    </row>
    <row r="1318" spans="2:57" x14ac:dyDescent="0.2">
      <c r="B1318" s="2"/>
      <c r="AO1318" s="21" t="s">
        <v>6</v>
      </c>
      <c r="AP1318" s="21"/>
      <c r="BE1318" s="3"/>
    </row>
    <row r="1319" spans="2:57" x14ac:dyDescent="0.2">
      <c r="B1319" s="2"/>
      <c r="L1319" s="21" t="s">
        <v>6</v>
      </c>
      <c r="M1319" s="21"/>
      <c r="BE1319" s="3"/>
    </row>
    <row r="1320" spans="2:57" x14ac:dyDescent="0.2">
      <c r="B1320" s="2"/>
      <c r="BE1320" s="3"/>
    </row>
    <row r="1321" spans="2:57" x14ac:dyDescent="0.2">
      <c r="B1321" s="2"/>
      <c r="AV1321" s="12" t="s">
        <v>8</v>
      </c>
      <c r="BE1321" s="3"/>
    </row>
    <row r="1322" spans="2:57" x14ac:dyDescent="0.2">
      <c r="B1322" s="2"/>
      <c r="E1322" s="12" t="s">
        <v>8</v>
      </c>
      <c r="AV1322" s="25">
        <v>2.5</v>
      </c>
      <c r="BE1322" s="3"/>
    </row>
    <row r="1323" spans="2:57" x14ac:dyDescent="0.2">
      <c r="B1323" s="2"/>
      <c r="E1323" s="25">
        <v>3.45</v>
      </c>
      <c r="AV1323" s="25"/>
      <c r="BE1323" s="3"/>
    </row>
    <row r="1324" spans="2:57" x14ac:dyDescent="0.2">
      <c r="B1324" s="2"/>
      <c r="E1324" s="25"/>
      <c r="AV1324" s="25"/>
      <c r="BE1324" s="3"/>
    </row>
    <row r="1325" spans="2:57" x14ac:dyDescent="0.2">
      <c r="B1325" s="2"/>
      <c r="E1325" s="25"/>
      <c r="BE1325" s="3"/>
    </row>
    <row r="1326" spans="2:57" x14ac:dyDescent="0.2">
      <c r="B1326" s="2"/>
      <c r="AP1326" s="21" t="s">
        <v>6</v>
      </c>
      <c r="AQ1326" s="21"/>
      <c r="BE1326" s="3"/>
    </row>
    <row r="1327" spans="2:57" x14ac:dyDescent="0.2">
      <c r="B1327" s="2"/>
      <c r="AT1327" s="21" t="s">
        <v>6</v>
      </c>
      <c r="AU1327" s="21"/>
      <c r="BE1327" s="3"/>
    </row>
    <row r="1328" spans="2:57" x14ac:dyDescent="0.2">
      <c r="B1328" s="2"/>
      <c r="BE1328" s="3"/>
    </row>
    <row r="1329" spans="2:57" x14ac:dyDescent="0.2">
      <c r="B1329" s="2"/>
      <c r="L1329" s="21" t="s">
        <v>6</v>
      </c>
      <c r="M1329" s="21"/>
      <c r="BE1329" s="3"/>
    </row>
    <row r="1330" spans="2:57" x14ac:dyDescent="0.2">
      <c r="B1330" s="2"/>
      <c r="G1330" s="21" t="s">
        <v>6</v>
      </c>
      <c r="H1330" s="21"/>
      <c r="AV1330" s="12" t="s">
        <v>8</v>
      </c>
      <c r="BE1330" s="3"/>
    </row>
    <row r="1331" spans="2:57" x14ac:dyDescent="0.2">
      <c r="B1331" s="2"/>
      <c r="AV1331" s="24">
        <f>+AX1336/2</f>
        <v>2.95</v>
      </c>
      <c r="BE1331" s="3"/>
    </row>
    <row r="1332" spans="2:57" x14ac:dyDescent="0.2">
      <c r="B1332" s="2"/>
      <c r="E1332" s="12" t="s">
        <v>8</v>
      </c>
      <c r="AV1332" s="24"/>
      <c r="BE1332" s="3"/>
    </row>
    <row r="1333" spans="2:57" x14ac:dyDescent="0.2">
      <c r="B1333" s="2"/>
      <c r="E1333" s="24">
        <f>+C1335/2</f>
        <v>1.5</v>
      </c>
      <c r="T1333" s="21">
        <f>(W1333-V1335)/TAN(P1312*PI()/180)</f>
        <v>0.39999999999999958</v>
      </c>
      <c r="U1333" s="21"/>
      <c r="V1333" s="23" t="s">
        <v>8</v>
      </c>
      <c r="W1333" s="22">
        <f>+AD1333</f>
        <v>1.3646627241782063</v>
      </c>
      <c r="X1333" s="22"/>
      <c r="Y1333" s="22"/>
      <c r="AD1333" s="22">
        <f>AV1322/2*TAN(P1312*PI()/180)+AD1337</f>
        <v>1.3646627241782063</v>
      </c>
      <c r="AE1333" s="22"/>
      <c r="AF1333" s="22"/>
      <c r="AV1333" s="24"/>
      <c r="BE1333" s="3"/>
    </row>
    <row r="1334" spans="2:57" x14ac:dyDescent="0.2">
      <c r="B1334" s="2"/>
      <c r="C1334" s="12" t="s">
        <v>8</v>
      </c>
      <c r="E1334" s="24"/>
      <c r="T1334" s="21"/>
      <c r="U1334" s="21"/>
      <c r="V1334" s="23"/>
      <c r="BE1334" s="3"/>
    </row>
    <row r="1335" spans="2:57" x14ac:dyDescent="0.2">
      <c r="B1335" s="2"/>
      <c r="C1335" s="25">
        <v>3</v>
      </c>
      <c r="E1335" s="24"/>
      <c r="U1335" s="12" t="s">
        <v>8</v>
      </c>
      <c r="V1335" s="22">
        <f>+Y1339</f>
        <v>1.234694845685044</v>
      </c>
      <c r="W1335" s="22"/>
      <c r="X1335" s="22"/>
      <c r="AX1335" s="12" t="s">
        <v>8</v>
      </c>
      <c r="BE1335" s="3"/>
    </row>
    <row r="1336" spans="2:57" x14ac:dyDescent="0.2">
      <c r="B1336" s="2"/>
      <c r="C1336" s="25"/>
      <c r="E1336" s="12" t="s">
        <v>8</v>
      </c>
      <c r="L1336" s="22">
        <f>E1333*TAN(P1312*PI()/180)</f>
        <v>0.48737954434935943</v>
      </c>
      <c r="M1336" s="22"/>
      <c r="N1336" s="22"/>
      <c r="R1336" s="22">
        <f>+L1336</f>
        <v>0.48737954434935943</v>
      </c>
      <c r="S1336" s="22"/>
      <c r="T1336" s="22"/>
      <c r="U1336" s="24">
        <f>(E1354+E1345+C1335+E1323-S1316-T1333)-(W1360+E1354+P1360/2)</f>
        <v>1.5</v>
      </c>
      <c r="AX1336" s="25">
        <v>5.9</v>
      </c>
      <c r="BE1336" s="3"/>
    </row>
    <row r="1337" spans="2:57" x14ac:dyDescent="0.2">
      <c r="B1337" s="2"/>
      <c r="C1337" s="25"/>
      <c r="E1337" s="24">
        <f>+C1335/2</f>
        <v>1.5</v>
      </c>
      <c r="U1337" s="24"/>
      <c r="AD1337" s="22">
        <f>+AK1337</f>
        <v>0.95851310388707356</v>
      </c>
      <c r="AE1337" s="22"/>
      <c r="AF1337" s="22"/>
      <c r="AK1337" s="22">
        <f>AV1331*TAN(P1312*PI()/180)</f>
        <v>0.95851310388707356</v>
      </c>
      <c r="AL1337" s="22"/>
      <c r="AM1337" s="22"/>
      <c r="AX1337" s="25"/>
      <c r="BE1337" s="3"/>
    </row>
    <row r="1338" spans="2:57" x14ac:dyDescent="0.2">
      <c r="B1338" s="2"/>
      <c r="E1338" s="24"/>
      <c r="U1338" s="24"/>
      <c r="AX1338" s="25"/>
      <c r="BE1338" s="3"/>
    </row>
    <row r="1339" spans="2:57" x14ac:dyDescent="0.2">
      <c r="B1339" s="2"/>
      <c r="E1339" s="24"/>
      <c r="Y1339" s="22">
        <f>P1360/2*TAN(P1312*PI()/180)+AB1342</f>
        <v>1.234694845685044</v>
      </c>
      <c r="Z1339" s="22"/>
      <c r="AA1339" s="22"/>
      <c r="BE1339" s="3"/>
    </row>
    <row r="1340" spans="2:57" x14ac:dyDescent="0.2">
      <c r="B1340" s="2"/>
      <c r="AV1340" s="12" t="s">
        <v>8</v>
      </c>
      <c r="BE1340" s="3"/>
    </row>
    <row r="1341" spans="2:57" x14ac:dyDescent="0.2">
      <c r="B1341" s="2"/>
      <c r="AV1341" s="24">
        <f>+AX1336/2</f>
        <v>2.95</v>
      </c>
      <c r="BE1341" s="3"/>
    </row>
    <row r="1342" spans="2:57" x14ac:dyDescent="0.2">
      <c r="B1342" s="2"/>
      <c r="G1342" s="21" t="s">
        <v>6</v>
      </c>
      <c r="H1342" s="21"/>
      <c r="K1342" s="21" t="s">
        <v>6</v>
      </c>
      <c r="L1342" s="21"/>
      <c r="AB1342" s="22">
        <f>+AB1349</f>
        <v>0.90977514945213755</v>
      </c>
      <c r="AC1342" s="22"/>
      <c r="AD1342" s="22"/>
      <c r="AV1342" s="24"/>
      <c r="BE1342" s="3"/>
    </row>
    <row r="1343" spans="2:57" x14ac:dyDescent="0.2">
      <c r="B1343" s="2"/>
      <c r="AV1343" s="24"/>
      <c r="BE1343" s="3"/>
    </row>
    <row r="1344" spans="2:57" x14ac:dyDescent="0.2">
      <c r="B1344" s="2"/>
      <c r="E1344" s="12" t="s">
        <v>8</v>
      </c>
      <c r="BE1344" s="3"/>
    </row>
    <row r="1345" spans="2:57" x14ac:dyDescent="0.2">
      <c r="B1345" s="2"/>
      <c r="E1345" s="25">
        <v>3.45</v>
      </c>
      <c r="BE1345" s="3"/>
    </row>
    <row r="1346" spans="2:57" x14ac:dyDescent="0.2">
      <c r="B1346" s="2"/>
      <c r="E1346" s="25"/>
      <c r="BE1346" s="3"/>
    </row>
    <row r="1347" spans="2:57" x14ac:dyDescent="0.2">
      <c r="B1347" s="2"/>
      <c r="E1347" s="25"/>
      <c r="BE1347" s="3"/>
    </row>
    <row r="1348" spans="2:57" x14ac:dyDescent="0.2">
      <c r="B1348" s="2"/>
      <c r="AT1348" s="21" t="s">
        <v>6</v>
      </c>
      <c r="AU1348" s="21"/>
      <c r="BE1348" s="3"/>
    </row>
    <row r="1349" spans="2:57" x14ac:dyDescent="0.2">
      <c r="B1349" s="2"/>
      <c r="AB1349" s="22">
        <f>AE1360*TAN(P1312*PI()/180)</f>
        <v>0.90977514945213755</v>
      </c>
      <c r="AC1349" s="22"/>
      <c r="AD1349" s="22"/>
      <c r="AJ1349" s="21" t="s">
        <v>6</v>
      </c>
      <c r="AK1349" s="21"/>
      <c r="BE1349" s="3"/>
    </row>
    <row r="1350" spans="2:57" x14ac:dyDescent="0.2">
      <c r="B1350" s="2"/>
      <c r="AV1350" s="12" t="s">
        <v>8</v>
      </c>
      <c r="BE1350" s="3"/>
    </row>
    <row r="1351" spans="2:57" x14ac:dyDescent="0.2">
      <c r="B1351" s="2"/>
      <c r="AV1351" s="25">
        <v>3.5</v>
      </c>
      <c r="BE1351" s="3"/>
    </row>
    <row r="1352" spans="2:57" x14ac:dyDescent="0.2">
      <c r="B1352" s="2"/>
      <c r="AV1352" s="25"/>
      <c r="BE1352" s="3"/>
    </row>
    <row r="1353" spans="2:57" x14ac:dyDescent="0.2">
      <c r="B1353" s="2"/>
      <c r="E1353" s="12" t="s">
        <v>8</v>
      </c>
      <c r="L1353" s="21" t="s">
        <v>6</v>
      </c>
      <c r="M1353" s="21"/>
      <c r="AV1353" s="25"/>
      <c r="BE1353" s="3"/>
    </row>
    <row r="1354" spans="2:57" x14ac:dyDescent="0.2">
      <c r="B1354" s="2"/>
      <c r="E1354" s="24">
        <f>+AV1351+AX1336+AV1322-E1323-C1335-E1345</f>
        <v>1.9999999999999991</v>
      </c>
      <c r="Q1354" s="21" t="s">
        <v>6</v>
      </c>
      <c r="R1354" s="21"/>
      <c r="BE1354" s="3"/>
    </row>
    <row r="1355" spans="2:57" x14ac:dyDescent="0.2">
      <c r="B1355" s="2"/>
      <c r="E1355" s="24"/>
      <c r="BE1355" s="3"/>
    </row>
    <row r="1356" spans="2:57" x14ac:dyDescent="0.2">
      <c r="B1356" s="2"/>
      <c r="E1356" s="24"/>
      <c r="BE1356" s="3"/>
    </row>
    <row r="1357" spans="2:57" x14ac:dyDescent="0.2">
      <c r="B1357" s="2"/>
      <c r="BE1357" s="3"/>
    </row>
    <row r="1358" spans="2:57" x14ac:dyDescent="0.2">
      <c r="B1358" s="2"/>
      <c r="BE1358" s="3"/>
    </row>
    <row r="1359" spans="2:57" x14ac:dyDescent="0.2">
      <c r="B1359" s="2"/>
      <c r="R1359" s="21" t="s">
        <v>6</v>
      </c>
      <c r="S1359" s="21"/>
      <c r="AJ1359" s="21" t="s">
        <v>6</v>
      </c>
      <c r="AK1359" s="21"/>
      <c r="BE1359" s="3"/>
    </row>
    <row r="1360" spans="2:57" x14ac:dyDescent="0.2">
      <c r="B1360" s="2"/>
      <c r="J1360" s="20">
        <v>1.8</v>
      </c>
      <c r="K1360" s="20"/>
      <c r="L1360" s="1" t="s">
        <v>8</v>
      </c>
      <c r="P1360" s="20">
        <v>2</v>
      </c>
      <c r="Q1360" s="20"/>
      <c r="R1360" s="1" t="s">
        <v>8</v>
      </c>
      <c r="W1360" s="21">
        <f>+AA1362/2</f>
        <v>2.8</v>
      </c>
      <c r="X1360" s="21"/>
      <c r="Y1360" s="1" t="s">
        <v>8</v>
      </c>
      <c r="AE1360" s="21">
        <f>+AA1362/2</f>
        <v>2.8</v>
      </c>
      <c r="AF1360" s="21"/>
      <c r="AG1360" s="1" t="s">
        <v>8</v>
      </c>
      <c r="AM1360" s="21">
        <f>+J1316+Z1314+AP1316-J1360-P1360-AA1362</f>
        <v>3.5</v>
      </c>
      <c r="AN1360" s="21"/>
      <c r="AO1360" s="1" t="s">
        <v>8</v>
      </c>
      <c r="BE1360" s="3"/>
    </row>
    <row r="1361" spans="2:57" x14ac:dyDescent="0.2">
      <c r="B1361" s="2"/>
      <c r="BE1361" s="3"/>
    </row>
    <row r="1362" spans="2:57" x14ac:dyDescent="0.2">
      <c r="B1362" s="2"/>
      <c r="AA1362" s="20">
        <v>5.6</v>
      </c>
      <c r="AB1362" s="20"/>
      <c r="AC1362" s="1" t="s">
        <v>8</v>
      </c>
      <c r="BE1362" s="3"/>
    </row>
    <row r="1363" spans="2:57" x14ac:dyDescent="0.2">
      <c r="B1363" s="2"/>
      <c r="BE1363" s="3"/>
    </row>
    <row r="1364" spans="2:57" ht="12" thickBot="1" x14ac:dyDescent="0.25">
      <c r="B1364" s="8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10"/>
    </row>
  </sheetData>
  <sheetProtection algorithmName="SHA-512" hashValue="uLOmJ5c4jnIFT17No3HL4BBtYu9iul5+eFpPGTiemPRCrPvwseE4/3Rt9vR94iSKI2UUObBZsBfo7UJwzKqrkg==" saltValue="6tkw37+ASvPl9jhxzaadOQ==" spinCount="100000" sheet="1" objects="1" scenarios="1"/>
  <mergeCells count="1174">
    <mergeCell ref="Z1156:AA1157"/>
    <mergeCell ref="AB1156:AB1157"/>
    <mergeCell ref="AG1113:AH1113"/>
    <mergeCell ref="N1113:O1113"/>
    <mergeCell ref="N1133:O1133"/>
    <mergeCell ref="Y1122:AA1122"/>
    <mergeCell ref="W1133:Y1133"/>
    <mergeCell ref="AP1153:AR1153"/>
    <mergeCell ref="AK1153:AM1153"/>
    <mergeCell ref="L1153:N1153"/>
    <mergeCell ref="I1097:J1097"/>
    <mergeCell ref="S1097:T1097"/>
    <mergeCell ref="B1103:BE1103"/>
    <mergeCell ref="P1106:Q1106"/>
    <mergeCell ref="V1106:W1106"/>
    <mergeCell ref="X1108:Y1108"/>
    <mergeCell ref="J1110:K1110"/>
    <mergeCell ref="O1110:P1110"/>
    <mergeCell ref="AH1110:AI1110"/>
    <mergeCell ref="AO1110:AP1110"/>
    <mergeCell ref="AT1110:AU1110"/>
    <mergeCell ref="T1110:U1110"/>
    <mergeCell ref="AB1110:AC1110"/>
    <mergeCell ref="C1152:C1154"/>
    <mergeCell ref="AG1121:AH1121"/>
    <mergeCell ref="AL1123:AM1123"/>
    <mergeCell ref="AL1132:AM1132"/>
    <mergeCell ref="BA1152:BA1154"/>
    <mergeCell ref="AY1148:AY1150"/>
    <mergeCell ref="AI1147:AK1147"/>
    <mergeCell ref="W1147:Y1147"/>
    <mergeCell ref="AC1149:AD1149"/>
    <mergeCell ref="I1172:J1172"/>
    <mergeCell ref="U1174:V1174"/>
    <mergeCell ref="AN1172:AO1172"/>
    <mergeCell ref="O1172:P1172"/>
    <mergeCell ref="AA1172:AB1172"/>
    <mergeCell ref="U1172:V1172"/>
    <mergeCell ref="AY1117:AY1119"/>
    <mergeCell ref="AY1129:AY1131"/>
    <mergeCell ref="E1122:E1124"/>
    <mergeCell ref="AY1139:AY1141"/>
    <mergeCell ref="E1139:E1141"/>
    <mergeCell ref="AG1171:AH1171"/>
    <mergeCell ref="H1170:I1170"/>
    <mergeCell ref="AD1146:AE1147"/>
    <mergeCell ref="AF1146:AF1147"/>
    <mergeCell ref="AY1156:AY1158"/>
    <mergeCell ref="AY1163:AY1165"/>
    <mergeCell ref="E1164:E1166"/>
    <mergeCell ref="E1148:E1150"/>
    <mergeCell ref="E1155:E1157"/>
    <mergeCell ref="Q1153:S1153"/>
    <mergeCell ref="AW1144:AX1144"/>
    <mergeCell ref="AV1161:AW1161"/>
    <mergeCell ref="AH1162:AI1162"/>
    <mergeCell ref="H1162:I1162"/>
    <mergeCell ref="F1161:G1161"/>
    <mergeCell ref="R1158:T1158"/>
    <mergeCell ref="W1158:Y1158"/>
    <mergeCell ref="W1156:Y1156"/>
    <mergeCell ref="U1149:W1149"/>
    <mergeCell ref="G1144:H1144"/>
    <mergeCell ref="AA1146:AC1146"/>
    <mergeCell ref="L1134:M1134"/>
    <mergeCell ref="AG1088:AI1088"/>
    <mergeCell ref="AG1085:AI1085"/>
    <mergeCell ref="M1073:O1073"/>
    <mergeCell ref="U1073:W1073"/>
    <mergeCell ref="AM1076:AO1076"/>
    <mergeCell ref="AB1076:AD1076"/>
    <mergeCell ref="V1078:X1078"/>
    <mergeCell ref="Z1078:AB1078"/>
    <mergeCell ref="AX1080:AY1080"/>
    <mergeCell ref="AX1090:AY1090"/>
    <mergeCell ref="AN1091:AO1091"/>
    <mergeCell ref="AM1096:AN1096"/>
    <mergeCell ref="X1096:Y1096"/>
    <mergeCell ref="X1094:Y1094"/>
    <mergeCell ref="AF1099:AG1099"/>
    <mergeCell ref="AQ1097:AR1097"/>
    <mergeCell ref="AB1097:AC1097"/>
    <mergeCell ref="AI1097:AJ1097"/>
    <mergeCell ref="AX1097:AY1097"/>
    <mergeCell ref="AT1132:AU1132"/>
    <mergeCell ref="B1054:BE1054"/>
    <mergeCell ref="P1057:Q1057"/>
    <mergeCell ref="V1057:W1057"/>
    <mergeCell ref="BD1070:BD1072"/>
    <mergeCell ref="BB1082:BB1084"/>
    <mergeCell ref="BB1091:BB1093"/>
    <mergeCell ref="B1073:B1075"/>
    <mergeCell ref="D1086:D1088"/>
    <mergeCell ref="D1092:D1094"/>
    <mergeCell ref="AV1061:AW1061"/>
    <mergeCell ref="BB1066:BB1068"/>
    <mergeCell ref="BB1073:BB1075"/>
    <mergeCell ref="D1068:D1070"/>
    <mergeCell ref="D1077:D1079"/>
    <mergeCell ref="AB1059:AC1059"/>
    <mergeCell ref="K1061:L1061"/>
    <mergeCell ref="R1061:S1061"/>
    <mergeCell ref="V1061:W1061"/>
    <mergeCell ref="AF1061:AG1061"/>
    <mergeCell ref="Y1061:Z1061"/>
    <mergeCell ref="AA1061:AB1061"/>
    <mergeCell ref="AN1061:AO1061"/>
    <mergeCell ref="AR1061:AS1061"/>
    <mergeCell ref="F1063:G1063"/>
    <mergeCell ref="BA1063:BB1063"/>
    <mergeCell ref="B931:BE931"/>
    <mergeCell ref="P934:Q934"/>
    <mergeCell ref="V934:W934"/>
    <mergeCell ref="Z958:AB958"/>
    <mergeCell ref="AL961:AN961"/>
    <mergeCell ref="X961:Z961"/>
    <mergeCell ref="S986:U986"/>
    <mergeCell ref="P973:R973"/>
    <mergeCell ref="S964:U964"/>
    <mergeCell ref="V970:X970"/>
    <mergeCell ref="T941:U941"/>
    <mergeCell ref="S950:T950"/>
    <mergeCell ref="I950:J950"/>
    <mergeCell ref="AH950:AI950"/>
    <mergeCell ref="AU950:AV950"/>
    <mergeCell ref="AU973:AV973"/>
    <mergeCell ref="AH974:AI974"/>
    <mergeCell ref="AH983:AI983"/>
    <mergeCell ref="AA984:AB984"/>
    <mergeCell ref="AY960:AY962"/>
    <mergeCell ref="AW976:AW978"/>
    <mergeCell ref="AW955:AW957"/>
    <mergeCell ref="AW965:AW967"/>
    <mergeCell ref="Z936:AA936"/>
    <mergeCell ref="BN825:BP825"/>
    <mergeCell ref="AT815:AV815"/>
    <mergeCell ref="AJ815:AL815"/>
    <mergeCell ref="AC808:AE808"/>
    <mergeCell ref="AC801:AE801"/>
    <mergeCell ref="AL784:AN784"/>
    <mergeCell ref="AL794:AN794"/>
    <mergeCell ref="Q797:S797"/>
    <mergeCell ref="AB796:AD796"/>
    <mergeCell ref="Q999:R999"/>
    <mergeCell ref="AC997:AD997"/>
    <mergeCell ref="AM997:AN997"/>
    <mergeCell ref="G945:G947"/>
    <mergeCell ref="E970:E972"/>
    <mergeCell ref="G957:G959"/>
    <mergeCell ref="G966:G968"/>
    <mergeCell ref="G970:G972"/>
    <mergeCell ref="G978:G980"/>
    <mergeCell ref="G989:G991"/>
    <mergeCell ref="H996:I996"/>
    <mergeCell ref="AW987:AW989"/>
    <mergeCell ref="AW945:AW947"/>
    <mergeCell ref="W938:X938"/>
    <mergeCell ref="AC938:AD938"/>
    <mergeCell ref="N997:O997"/>
    <mergeCell ref="V997:W997"/>
    <mergeCell ref="AH940:AI940"/>
    <mergeCell ref="Y948:AA948"/>
    <mergeCell ref="AA995:AB995"/>
    <mergeCell ref="V966:W966"/>
    <mergeCell ref="O938:P938"/>
    <mergeCell ref="AM938:AN938"/>
    <mergeCell ref="L774:M774"/>
    <mergeCell ref="AU774:AV774"/>
    <mergeCell ref="M823:N823"/>
    <mergeCell ref="AJ825:AK825"/>
    <mergeCell ref="Y823:Z823"/>
    <mergeCell ref="AH823:AI823"/>
    <mergeCell ref="AP823:AQ823"/>
    <mergeCell ref="AV823:AW823"/>
    <mergeCell ref="E791:E793"/>
    <mergeCell ref="E800:E802"/>
    <mergeCell ref="BB811:BB813"/>
    <mergeCell ref="BB817:BB819"/>
    <mergeCell ref="BB789:BB791"/>
    <mergeCell ref="BB797:BB799"/>
    <mergeCell ref="BB804:BB806"/>
    <mergeCell ref="Q822:R822"/>
    <mergeCell ref="AZ822:BA822"/>
    <mergeCell ref="AZ807:BA807"/>
    <mergeCell ref="AS807:AT807"/>
    <mergeCell ref="F707:F709"/>
    <mergeCell ref="F712:F714"/>
    <mergeCell ref="F718:F720"/>
    <mergeCell ref="F727:F729"/>
    <mergeCell ref="F754:F756"/>
    <mergeCell ref="F747:F749"/>
    <mergeCell ref="AM761:AN761"/>
    <mergeCell ref="AS761:AT761"/>
    <mergeCell ref="AH761:AI761"/>
    <mergeCell ref="AF760:AG760"/>
    <mergeCell ref="AF754:AG754"/>
    <mergeCell ref="AA761:AB761"/>
    <mergeCell ref="E781:E783"/>
    <mergeCell ref="C796:C798"/>
    <mergeCell ref="E813:E815"/>
    <mergeCell ref="BD814:BD816"/>
    <mergeCell ref="BD793:BD795"/>
    <mergeCell ref="BB780:BB782"/>
    <mergeCell ref="B767:BE767"/>
    <mergeCell ref="P770:Q770"/>
    <mergeCell ref="V770:W770"/>
    <mergeCell ref="AC776:AD776"/>
    <mergeCell ref="AS776:AT776"/>
    <mergeCell ref="F786:G786"/>
    <mergeCell ref="AC786:AD786"/>
    <mergeCell ref="F807:G807"/>
    <mergeCell ref="Q807:R807"/>
    <mergeCell ref="AK772:AL772"/>
    <mergeCell ref="R772:S772"/>
    <mergeCell ref="AG774:AH774"/>
    <mergeCell ref="AN774:AO774"/>
    <mergeCell ref="W774:X774"/>
    <mergeCell ref="G748:H748"/>
    <mergeCell ref="N748:O748"/>
    <mergeCell ref="O760:P760"/>
    <mergeCell ref="N741:P741"/>
    <mergeCell ref="AW753:AX753"/>
    <mergeCell ref="AW738:AX738"/>
    <mergeCell ref="AR738:AS738"/>
    <mergeCell ref="AQ709:AR709"/>
    <mergeCell ref="AE705:AF705"/>
    <mergeCell ref="Y711:AA711"/>
    <mergeCell ref="Z715:AB715"/>
    <mergeCell ref="AF722:AH722"/>
    <mergeCell ref="W740:Y740"/>
    <mergeCell ref="X751:Z751"/>
    <mergeCell ref="AQ746:AS746"/>
    <mergeCell ref="AI746:AK746"/>
    <mergeCell ref="X744:Z744"/>
    <mergeCell ref="AF740:AH740"/>
    <mergeCell ref="AC743:AE743"/>
    <mergeCell ref="AT669:AU669"/>
    <mergeCell ref="AC645:AD645"/>
    <mergeCell ref="R652:T652"/>
    <mergeCell ref="B696:BE696"/>
    <mergeCell ref="P699:Q699"/>
    <mergeCell ref="V699:W699"/>
    <mergeCell ref="N701:O701"/>
    <mergeCell ref="X701:Y701"/>
    <mergeCell ref="AJ703:AK703"/>
    <mergeCell ref="L761:M761"/>
    <mergeCell ref="W763:X763"/>
    <mergeCell ref="AN763:AO763"/>
    <mergeCell ref="AS703:AT703"/>
    <mergeCell ref="F736:F738"/>
    <mergeCell ref="F743:F745"/>
    <mergeCell ref="AY742:AY744"/>
    <mergeCell ref="AY748:AY750"/>
    <mergeCell ref="D718:D720"/>
    <mergeCell ref="D739:D741"/>
    <mergeCell ref="D752:D754"/>
    <mergeCell ref="AY707:AY709"/>
    <mergeCell ref="AY723:AY725"/>
    <mergeCell ref="BA745:BA747"/>
    <mergeCell ref="AY755:AY757"/>
    <mergeCell ref="V703:W703"/>
    <mergeCell ref="Z703:AA703"/>
    <mergeCell ref="S761:T761"/>
    <mergeCell ref="K703:L703"/>
    <mergeCell ref="Q703:R703"/>
    <mergeCell ref="R705:S705"/>
    <mergeCell ref="G733:H733"/>
    <mergeCell ref="R732:S732"/>
    <mergeCell ref="AE692:AF692"/>
    <mergeCell ref="AS690:AT690"/>
    <mergeCell ref="D650:D652"/>
    <mergeCell ref="D664:D666"/>
    <mergeCell ref="B674:B676"/>
    <mergeCell ref="D681:D683"/>
    <mergeCell ref="D671:D673"/>
    <mergeCell ref="D675:D677"/>
    <mergeCell ref="D685:D687"/>
    <mergeCell ref="K659:L659"/>
    <mergeCell ref="I660:J660"/>
    <mergeCell ref="I669:J669"/>
    <mergeCell ref="E669:F669"/>
    <mergeCell ref="F680:G680"/>
    <mergeCell ref="M680:N680"/>
    <mergeCell ref="M685:N685"/>
    <mergeCell ref="R656:T656"/>
    <mergeCell ref="I675:K675"/>
    <mergeCell ref="N675:P675"/>
    <mergeCell ref="AS675:AU675"/>
    <mergeCell ref="AN675:AP675"/>
    <mergeCell ref="AF677:AH677"/>
    <mergeCell ref="AF674:AH674"/>
    <mergeCell ref="AD663:AF663"/>
    <mergeCell ref="AJ690:AK690"/>
    <mergeCell ref="AA690:AB690"/>
    <mergeCell ref="AS659:AT659"/>
    <mergeCell ref="AT661:AU661"/>
    <mergeCell ref="U685:V685"/>
    <mergeCell ref="U688:V688"/>
    <mergeCell ref="AP688:AQ688"/>
    <mergeCell ref="AP680:AQ680"/>
    <mergeCell ref="AR640:AS640"/>
    <mergeCell ref="B633:BE633"/>
    <mergeCell ref="AU640:AV640"/>
    <mergeCell ref="L640:M640"/>
    <mergeCell ref="K690:L690"/>
    <mergeCell ref="S690:T690"/>
    <mergeCell ref="K642:L642"/>
    <mergeCell ref="X663:Z663"/>
    <mergeCell ref="Z665:AB665"/>
    <mergeCell ref="AC670:AE670"/>
    <mergeCell ref="U670:W670"/>
    <mergeCell ref="Q670:S670"/>
    <mergeCell ref="AL670:AN670"/>
    <mergeCell ref="AH669:AJ669"/>
    <mergeCell ref="AI663:AJ664"/>
    <mergeCell ref="AK663:AK664"/>
    <mergeCell ref="Y653:Z654"/>
    <mergeCell ref="AA653:AA654"/>
    <mergeCell ref="AB658:AC658"/>
    <mergeCell ref="AZ652:AZ654"/>
    <mergeCell ref="AZ664:AZ666"/>
    <mergeCell ref="BB674:BB676"/>
    <mergeCell ref="AZ671:AZ673"/>
    <mergeCell ref="AZ675:AZ677"/>
    <mergeCell ref="P640:Q640"/>
    <mergeCell ref="X640:Y640"/>
    <mergeCell ref="AZ682:AZ684"/>
    <mergeCell ref="AZ644:AZ646"/>
    <mergeCell ref="AC642:AD642"/>
    <mergeCell ref="AS646:AT646"/>
    <mergeCell ref="AX680:AY680"/>
    <mergeCell ref="AW669:AX669"/>
    <mergeCell ref="Y424:Z424"/>
    <mergeCell ref="AT423:AU423"/>
    <mergeCell ref="AT400:AU400"/>
    <mergeCell ref="AX399:AY399"/>
    <mergeCell ref="AD394:AE395"/>
    <mergeCell ref="AF394:AF395"/>
    <mergeCell ref="I425:J425"/>
    <mergeCell ref="R425:S425"/>
    <mergeCell ref="AI427:AJ427"/>
    <mergeCell ref="AD425:AE425"/>
    <mergeCell ref="AN425:AO425"/>
    <mergeCell ref="AY417:AY419"/>
    <mergeCell ref="AT425:AU425"/>
    <mergeCell ref="AY621:AY623"/>
    <mergeCell ref="E619:E621"/>
    <mergeCell ref="E612:E614"/>
    <mergeCell ref="E607:E609"/>
    <mergeCell ref="E601:E603"/>
    <mergeCell ref="E594:E596"/>
    <mergeCell ref="E585:E587"/>
    <mergeCell ref="E575:E577"/>
    <mergeCell ref="V602:W602"/>
    <mergeCell ref="AF599:AG599"/>
    <mergeCell ref="W594:X594"/>
    <mergeCell ref="AM584:AN584"/>
    <mergeCell ref="AX584:AY584"/>
    <mergeCell ref="L589:M589"/>
    <mergeCell ref="G589:H589"/>
    <mergeCell ref="G608:H608"/>
    <mergeCell ref="L608:M608"/>
    <mergeCell ref="AF621:AG621"/>
    <mergeCell ref="AW612:AX612"/>
    <mergeCell ref="M363:N363"/>
    <mergeCell ref="AA365:AB365"/>
    <mergeCell ref="AS365:AT365"/>
    <mergeCell ref="W363:X363"/>
    <mergeCell ref="AF363:AG363"/>
    <mergeCell ref="AW363:AX363"/>
    <mergeCell ref="C387:C389"/>
    <mergeCell ref="E401:E403"/>
    <mergeCell ref="E413:E415"/>
    <mergeCell ref="BA409:BA411"/>
    <mergeCell ref="BA387:BA389"/>
    <mergeCell ref="E383:E385"/>
    <mergeCell ref="E392:E394"/>
    <mergeCell ref="AY383:AY385"/>
    <mergeCell ref="AY392:AY394"/>
    <mergeCell ref="AY403:AY405"/>
    <mergeCell ref="AJ397:AL397"/>
    <mergeCell ref="AO388:AQ388"/>
    <mergeCell ref="AI388:AK388"/>
    <mergeCell ref="N389:P389"/>
    <mergeCell ref="S388:U388"/>
    <mergeCell ref="T393:V393"/>
    <mergeCell ref="AG393:AI393"/>
    <mergeCell ref="AQ363:AR363"/>
    <mergeCell ref="AL363:AM363"/>
    <mergeCell ref="B369:BE369"/>
    <mergeCell ref="P372:Q372"/>
    <mergeCell ref="V372:W372"/>
    <mergeCell ref="AH413:AJ413"/>
    <mergeCell ref="AA374:AB374"/>
    <mergeCell ref="AR376:AS376"/>
    <mergeCell ref="AL376:AM376"/>
    <mergeCell ref="L376:M376"/>
    <mergeCell ref="T376:U376"/>
    <mergeCell ref="AA376:AB376"/>
    <mergeCell ref="AH376:AI376"/>
    <mergeCell ref="Q376:R376"/>
    <mergeCell ref="AX378:AY378"/>
    <mergeCell ref="G378:H378"/>
    <mergeCell ref="G399:H399"/>
    <mergeCell ref="I408:J408"/>
    <mergeCell ref="X409:Y409"/>
    <mergeCell ref="BD351:BD353"/>
    <mergeCell ref="E355:E357"/>
    <mergeCell ref="BB318:BB320"/>
    <mergeCell ref="BB326:BB328"/>
    <mergeCell ref="E335:E337"/>
    <mergeCell ref="E344:E346"/>
    <mergeCell ref="BB333:BB335"/>
    <mergeCell ref="BB339:BB341"/>
    <mergeCell ref="BB356:BB358"/>
    <mergeCell ref="BB346:BB348"/>
    <mergeCell ref="N322:O322"/>
    <mergeCell ref="J322:K322"/>
    <mergeCell ref="F330:G330"/>
    <mergeCell ref="I330:J330"/>
    <mergeCell ref="G351:H351"/>
    <mergeCell ref="M341:O341"/>
    <mergeCell ref="AB340:AD340"/>
    <mergeCell ref="AJ332:AL332"/>
    <mergeCell ref="AA332:AC332"/>
    <mergeCell ref="Z336:AB336"/>
    <mergeCell ref="T336:V336"/>
    <mergeCell ref="E318:E320"/>
    <mergeCell ref="AX217:AY217"/>
    <mergeCell ref="AM218:AN218"/>
    <mergeCell ref="AL226:AM226"/>
    <mergeCell ref="M226:N226"/>
    <mergeCell ref="M218:N218"/>
    <mergeCell ref="H217:I217"/>
    <mergeCell ref="G208:H208"/>
    <mergeCell ref="BO199:BP199"/>
    <mergeCell ref="BO200:BP200"/>
    <mergeCell ref="AC203:AE203"/>
    <mergeCell ref="AB199:AD199"/>
    <mergeCell ref="V199:X199"/>
    <mergeCell ref="X213:Z213"/>
    <mergeCell ref="X203:Z203"/>
    <mergeCell ref="K200:M200"/>
    <mergeCell ref="E326:E328"/>
    <mergeCell ref="K295:L295"/>
    <mergeCell ref="BB260:BB262"/>
    <mergeCell ref="AC256:AE256"/>
    <mergeCell ref="P260:R260"/>
    <mergeCell ref="V260:X260"/>
    <mergeCell ref="Q312:R312"/>
    <mergeCell ref="V312:W312"/>
    <mergeCell ref="Y315:Z315"/>
    <mergeCell ref="C339:C341"/>
    <mergeCell ref="BD336:BD338"/>
    <mergeCell ref="B304:BE304"/>
    <mergeCell ref="P307:Q307"/>
    <mergeCell ref="V307:W307"/>
    <mergeCell ref="I312:J312"/>
    <mergeCell ref="M312:N312"/>
    <mergeCell ref="T310:U310"/>
    <mergeCell ref="AH310:AI310"/>
    <mergeCell ref="AV312:AW312"/>
    <mergeCell ref="AF312:AG312"/>
    <mergeCell ref="AN312:AO312"/>
    <mergeCell ref="N315:O315"/>
    <mergeCell ref="AE169:AF169"/>
    <mergeCell ref="Q119:R119"/>
    <mergeCell ref="AE119:AF119"/>
    <mergeCell ref="AV158:AV160"/>
    <mergeCell ref="AV138:AV140"/>
    <mergeCell ref="H161:H163"/>
    <mergeCell ref="F138:F140"/>
    <mergeCell ref="AN167:AO167"/>
    <mergeCell ref="AT155:AT157"/>
    <mergeCell ref="AT161:AT163"/>
    <mergeCell ref="H129:H131"/>
    <mergeCell ref="H140:H142"/>
    <mergeCell ref="H151:H153"/>
    <mergeCell ref="AT140:AT142"/>
    <mergeCell ref="AT128:AT130"/>
    <mergeCell ref="AT145:AT147"/>
    <mergeCell ref="AT150:AT152"/>
    <mergeCell ref="V167:W167"/>
    <mergeCell ref="AC167:AD167"/>
    <mergeCell ref="AH167:AI167"/>
    <mergeCell ref="J122:K122"/>
    <mergeCell ref="AL122:AM122"/>
    <mergeCell ref="AL151:AM151"/>
    <mergeCell ref="AR151:AS151"/>
    <mergeCell ref="AR166:AS166"/>
    <mergeCell ref="J160:K160"/>
    <mergeCell ref="P166:Q166"/>
    <mergeCell ref="P161:Q161"/>
    <mergeCell ref="Y136:AA136"/>
    <mergeCell ref="AL159:AN159"/>
    <mergeCell ref="AE159:AG159"/>
    <mergeCell ref="V145:X145"/>
    <mergeCell ref="AY105:AZ105"/>
    <mergeCell ref="AY89:AZ89"/>
    <mergeCell ref="AS89:AT89"/>
    <mergeCell ref="AT97:AV97"/>
    <mergeCell ref="K81:M81"/>
    <mergeCell ref="W91:Y91"/>
    <mergeCell ref="AB91:AD91"/>
    <mergeCell ref="AK98:AM98"/>
    <mergeCell ref="AB88:AD88"/>
    <mergeCell ref="AZ100:AZ102"/>
    <mergeCell ref="AH89:AI89"/>
    <mergeCell ref="B112:BE112"/>
    <mergeCell ref="P115:Q115"/>
    <mergeCell ref="V115:W115"/>
    <mergeCell ref="X117:Y117"/>
    <mergeCell ref="AN119:AO119"/>
    <mergeCell ref="N167:O167"/>
    <mergeCell ref="AA148:AC148"/>
    <mergeCell ref="AA154:AC154"/>
    <mergeCell ref="Y141:Z141"/>
    <mergeCell ref="E68:E70"/>
    <mergeCell ref="C80:C82"/>
    <mergeCell ref="C94:C96"/>
    <mergeCell ref="E78:E80"/>
    <mergeCell ref="E82:E84"/>
    <mergeCell ref="E96:E98"/>
    <mergeCell ref="E86:E88"/>
    <mergeCell ref="AZ70:AZ72"/>
    <mergeCell ref="AZ84:AZ86"/>
    <mergeCell ref="AZ93:AZ95"/>
    <mergeCell ref="G74:H74"/>
    <mergeCell ref="O74:P74"/>
    <mergeCell ref="F87:G87"/>
    <mergeCell ref="J87:K87"/>
    <mergeCell ref="AB79:AD79"/>
    <mergeCell ref="BB78:BB80"/>
    <mergeCell ref="BB96:BB98"/>
    <mergeCell ref="AR9:AS9"/>
    <mergeCell ref="AF9:AG9"/>
    <mergeCell ref="O9:P9"/>
    <mergeCell ref="W9:X9"/>
    <mergeCell ref="F15:F17"/>
    <mergeCell ref="H21:I21"/>
    <mergeCell ref="K21:L21"/>
    <mergeCell ref="AD59:AE59"/>
    <mergeCell ref="L59:M59"/>
    <mergeCell ref="I106:J106"/>
    <mergeCell ref="AU61:AV61"/>
    <mergeCell ref="AD108:AE108"/>
    <mergeCell ref="AK61:AL61"/>
    <mergeCell ref="W61:X61"/>
    <mergeCell ref="I61:J61"/>
    <mergeCell ref="N61:O61"/>
    <mergeCell ref="Q106:R106"/>
    <mergeCell ref="Z106:AA106"/>
    <mergeCell ref="AC106:AD106"/>
    <mergeCell ref="AH106:AI106"/>
    <mergeCell ref="AO106:AP106"/>
    <mergeCell ref="AU106:AV106"/>
    <mergeCell ref="J105:K105"/>
    <mergeCell ref="AT63:AU63"/>
    <mergeCell ref="O64:P64"/>
    <mergeCell ref="AZ21:AZ23"/>
    <mergeCell ref="AZ33:AZ35"/>
    <mergeCell ref="AR48:AS48"/>
    <mergeCell ref="Y48:Z48"/>
    <mergeCell ref="AI48:AJ48"/>
    <mergeCell ref="X26:Y26"/>
    <mergeCell ref="X30:Y30"/>
    <mergeCell ref="AE36:AG36"/>
    <mergeCell ref="AN40:AO40"/>
    <mergeCell ref="AN46:AO46"/>
    <mergeCell ref="AC30:AE30"/>
    <mergeCell ref="F21:F23"/>
    <mergeCell ref="AF29:AG29"/>
    <mergeCell ref="AX14:AY14"/>
    <mergeCell ref="T20:V20"/>
    <mergeCell ref="R25:T25"/>
    <mergeCell ref="AN28:AP28"/>
    <mergeCell ref="U28:W28"/>
    <mergeCell ref="BH4:BQ8"/>
    <mergeCell ref="P57:Q57"/>
    <mergeCell ref="V57:W57"/>
    <mergeCell ref="B2:BE2"/>
    <mergeCell ref="P5:Q5"/>
    <mergeCell ref="V5:W5"/>
    <mergeCell ref="AA10:AB10"/>
    <mergeCell ref="J10:K10"/>
    <mergeCell ref="S7:T7"/>
    <mergeCell ref="AL7:AM7"/>
    <mergeCell ref="J9:K9"/>
    <mergeCell ref="O50:P50"/>
    <mergeCell ref="AD50:AE50"/>
    <mergeCell ref="D16:D18"/>
    <mergeCell ref="D31:D33"/>
    <mergeCell ref="F42:F44"/>
    <mergeCell ref="T48:U48"/>
    <mergeCell ref="Q48:R48"/>
    <mergeCell ref="L48:M48"/>
    <mergeCell ref="F27:F29"/>
    <mergeCell ref="H40:I40"/>
    <mergeCell ref="T40:U40"/>
    <mergeCell ref="T46:U46"/>
    <mergeCell ref="F35:F37"/>
    <mergeCell ref="B54:BE54"/>
    <mergeCell ref="AZ13:AZ15"/>
    <mergeCell ref="BB28:BB30"/>
    <mergeCell ref="AZ42:AZ44"/>
    <mergeCell ref="AB14:AC14"/>
    <mergeCell ref="AX40:AY40"/>
    <mergeCell ref="N32:P32"/>
    <mergeCell ref="R32:T32"/>
    <mergeCell ref="H228:I228"/>
    <mergeCell ref="K228:L228"/>
    <mergeCell ref="Z230:AA230"/>
    <mergeCell ref="AQ228:AR228"/>
    <mergeCell ref="T228:U228"/>
    <mergeCell ref="AF228:AG228"/>
    <mergeCell ref="P180:Q180"/>
    <mergeCell ref="AI180:AJ180"/>
    <mergeCell ref="Y180:Z180"/>
    <mergeCell ref="O200:Q200"/>
    <mergeCell ref="H182:I182"/>
    <mergeCell ref="G192:H192"/>
    <mergeCell ref="AQ182:AR182"/>
    <mergeCell ref="AR186:AS186"/>
    <mergeCell ref="AZ194:AZ196"/>
    <mergeCell ref="AZ208:AZ210"/>
    <mergeCell ref="B173:BE173"/>
    <mergeCell ref="P176:Q176"/>
    <mergeCell ref="V176:W176"/>
    <mergeCell ref="C199:C201"/>
    <mergeCell ref="E187:E189"/>
    <mergeCell ref="E211:E213"/>
    <mergeCell ref="E221:E223"/>
    <mergeCell ref="AZ185:AZ187"/>
    <mergeCell ref="BB201:BB203"/>
    <mergeCell ref="AZ221:AZ223"/>
    <mergeCell ref="Y178:Z178"/>
    <mergeCell ref="AS180:AT180"/>
    <mergeCell ref="H180:I180"/>
    <mergeCell ref="E196:E198"/>
    <mergeCell ref="E203:E205"/>
    <mergeCell ref="AK202:AM202"/>
    <mergeCell ref="J298:K298"/>
    <mergeCell ref="V300:W300"/>
    <mergeCell ref="AK298:AL298"/>
    <mergeCell ref="Y241:Z241"/>
    <mergeCell ref="M241:N241"/>
    <mergeCell ref="T241:U241"/>
    <mergeCell ref="AJ241:AK241"/>
    <mergeCell ref="AR241:AS241"/>
    <mergeCell ref="AT298:AU298"/>
    <mergeCell ref="Q298:R298"/>
    <mergeCell ref="AA298:AB298"/>
    <mergeCell ref="AE241:AF241"/>
    <mergeCell ref="E246:E248"/>
    <mergeCell ref="B234:BE234"/>
    <mergeCell ref="P237:Q237"/>
    <mergeCell ref="V237:W237"/>
    <mergeCell ref="O239:P239"/>
    <mergeCell ref="AB239:AC239"/>
    <mergeCell ref="AP239:AQ239"/>
    <mergeCell ref="AG295:AH295"/>
    <mergeCell ref="C259:C261"/>
    <mergeCell ref="C282:C284"/>
    <mergeCell ref="AZ246:AZ248"/>
    <mergeCell ref="AZ254:AZ256"/>
    <mergeCell ref="AZ265:AZ267"/>
    <mergeCell ref="AJ243:AK243"/>
    <mergeCell ref="U244:V244"/>
    <mergeCell ref="U247:V247"/>
    <mergeCell ref="H248:I248"/>
    <mergeCell ref="AW248:AX248"/>
    <mergeCell ref="E254:E256"/>
    <mergeCell ref="E265:E267"/>
    <mergeCell ref="E277:E279"/>
    <mergeCell ref="E289:E291"/>
    <mergeCell ref="W284:Y284"/>
    <mergeCell ref="W268:Y268"/>
    <mergeCell ref="AM260:AO260"/>
    <mergeCell ref="AH260:AJ260"/>
    <mergeCell ref="G273:H273"/>
    <mergeCell ref="K273:L273"/>
    <mergeCell ref="AI280:AJ280"/>
    <mergeCell ref="AT280:AU280"/>
    <mergeCell ref="AT273:AU273"/>
    <mergeCell ref="X258:Y258"/>
    <mergeCell ref="AB258:AC258"/>
    <mergeCell ref="AF258:AG258"/>
    <mergeCell ref="AE264:AG264"/>
    <mergeCell ref="X264:Z264"/>
    <mergeCell ref="AZ287:AZ289"/>
    <mergeCell ref="AZ274:AZ276"/>
    <mergeCell ref="AX271:AY271"/>
    <mergeCell ref="AC250:AE250"/>
    <mergeCell ref="R362:S362"/>
    <mergeCell ref="AK362:AL362"/>
    <mergeCell ref="BA343:BB343"/>
    <mergeCell ref="AZ330:BA330"/>
    <mergeCell ref="Z352:AB352"/>
    <mergeCell ref="Z312:AA312"/>
    <mergeCell ref="T342:U342"/>
    <mergeCell ref="W330:X330"/>
    <mergeCell ref="Z330:AA330"/>
    <mergeCell ref="Y322:Z322"/>
    <mergeCell ref="AT322:AU322"/>
    <mergeCell ref="AT330:AU330"/>
    <mergeCell ref="Q351:R351"/>
    <mergeCell ref="AL345:AM345"/>
    <mergeCell ref="AU337:AW337"/>
    <mergeCell ref="AM337:AO337"/>
    <mergeCell ref="T320:V320"/>
    <mergeCell ref="T328:V328"/>
    <mergeCell ref="S340:U340"/>
    <mergeCell ref="AH335:AI335"/>
    <mergeCell ref="B431:BE431"/>
    <mergeCell ref="P434:Q434"/>
    <mergeCell ref="V434:W434"/>
    <mergeCell ref="AC436:AD436"/>
    <mergeCell ref="R489:S489"/>
    <mergeCell ref="AF489:AG489"/>
    <mergeCell ref="AQ487:AR487"/>
    <mergeCell ref="P438:Q438"/>
    <mergeCell ref="Z438:AA438"/>
    <mergeCell ref="AH438:AI438"/>
    <mergeCell ref="AQ438:AR438"/>
    <mergeCell ref="AI487:AJ487"/>
    <mergeCell ref="AD487:AE487"/>
    <mergeCell ref="Y487:Z487"/>
    <mergeCell ref="P487:Q487"/>
    <mergeCell ref="D458:D460"/>
    <mergeCell ref="F480:F482"/>
    <mergeCell ref="AZ450:AZ452"/>
    <mergeCell ref="AZ471:AZ473"/>
    <mergeCell ref="AX464:AX466"/>
    <mergeCell ref="AX474:AX476"/>
    <mergeCell ref="AX481:AX483"/>
    <mergeCell ref="AX454:AX456"/>
    <mergeCell ref="AX445:AX447"/>
    <mergeCell ref="F458:F460"/>
    <mergeCell ref="F466:F468"/>
    <mergeCell ref="F448:F450"/>
    <mergeCell ref="AW440:AX440"/>
    <mergeCell ref="H440:I440"/>
    <mergeCell ref="H478:I478"/>
    <mergeCell ref="Z478:AA478"/>
    <mergeCell ref="Z485:AA485"/>
    <mergeCell ref="AN485:AO485"/>
    <mergeCell ref="AN462:AO462"/>
    <mergeCell ref="AV461:AW461"/>
    <mergeCell ref="AN451:AP451"/>
    <mergeCell ref="AB451:AD451"/>
    <mergeCell ref="AH480:AJ480"/>
    <mergeCell ref="AE471:AG471"/>
    <mergeCell ref="X461:Z461"/>
    <mergeCell ref="X458:Z458"/>
    <mergeCell ref="AZ526:AZ528"/>
    <mergeCell ref="AX522:AX524"/>
    <mergeCell ref="AX530:AX532"/>
    <mergeCell ref="AX515:AX517"/>
    <mergeCell ref="AX506:AX508"/>
    <mergeCell ref="AZ509:AZ511"/>
    <mergeCell ref="AX546:AX548"/>
    <mergeCell ref="AX539:AX541"/>
    <mergeCell ref="AO527:AQ527"/>
    <mergeCell ref="B493:BE493"/>
    <mergeCell ref="P496:Q496"/>
    <mergeCell ref="V496:W496"/>
    <mergeCell ref="AL502:AM502"/>
    <mergeCell ref="Q502:R502"/>
    <mergeCell ref="Q517:R517"/>
    <mergeCell ref="F517:G517"/>
    <mergeCell ref="AL517:AM517"/>
    <mergeCell ref="AV517:AW517"/>
    <mergeCell ref="V500:W500"/>
    <mergeCell ref="AF500:AG500"/>
    <mergeCell ref="AA498:AB498"/>
    <mergeCell ref="L498:M498"/>
    <mergeCell ref="AP498:AQ498"/>
    <mergeCell ref="C509:C511"/>
    <mergeCell ref="J500:K500"/>
    <mergeCell ref="AR500:AS500"/>
    <mergeCell ref="AL500:AM500"/>
    <mergeCell ref="P500:Q500"/>
    <mergeCell ref="C526:C528"/>
    <mergeCell ref="E543:E545"/>
    <mergeCell ref="AV537:AW537"/>
    <mergeCell ref="AL537:AM537"/>
    <mergeCell ref="Q537:R537"/>
    <mergeCell ref="F537:G537"/>
    <mergeCell ref="AF545:AG545"/>
    <mergeCell ref="AK544:AL544"/>
    <mergeCell ref="AB513:AD513"/>
    <mergeCell ref="V562:W562"/>
    <mergeCell ref="Y564:Z564"/>
    <mergeCell ref="AD527:AF527"/>
    <mergeCell ref="M527:O527"/>
    <mergeCell ref="X527:Z527"/>
    <mergeCell ref="AB533:AD533"/>
    <mergeCell ref="Y545:AA545"/>
    <mergeCell ref="W537:Y537"/>
    <mergeCell ref="E507:E509"/>
    <mergeCell ref="E515:E517"/>
    <mergeCell ref="E522:E524"/>
    <mergeCell ref="E530:E532"/>
    <mergeCell ref="Q552:R552"/>
    <mergeCell ref="AE552:AF552"/>
    <mergeCell ref="L568:M568"/>
    <mergeCell ref="AM568:AN568"/>
    <mergeCell ref="L626:M626"/>
    <mergeCell ref="AF626:AG626"/>
    <mergeCell ref="AO620:AP620"/>
    <mergeCell ref="AO613:AP613"/>
    <mergeCell ref="AF566:AG566"/>
    <mergeCell ref="R627:S627"/>
    <mergeCell ref="Z627:AA627"/>
    <mergeCell ref="AR627:AS627"/>
    <mergeCell ref="AC598:AE598"/>
    <mergeCell ref="W616:Y616"/>
    <mergeCell ref="W610:Y610"/>
    <mergeCell ref="AB605:AD605"/>
    <mergeCell ref="Y600:AA600"/>
    <mergeCell ref="AA582:AC582"/>
    <mergeCell ref="X598:Z598"/>
    <mergeCell ref="M599:O599"/>
    <mergeCell ref="U599:W599"/>
    <mergeCell ref="AL598:AN598"/>
    <mergeCell ref="BL753:BN753"/>
    <mergeCell ref="Z736:AA736"/>
    <mergeCell ref="BH711:BJ711"/>
    <mergeCell ref="V743:X743"/>
    <mergeCell ref="AC745:AD745"/>
    <mergeCell ref="AH748:AI748"/>
    <mergeCell ref="P636:Q636"/>
    <mergeCell ref="V636:W636"/>
    <mergeCell ref="L553:M553"/>
    <mergeCell ref="X555:Y555"/>
    <mergeCell ref="U553:V553"/>
    <mergeCell ref="AA553:AB553"/>
    <mergeCell ref="AG553:AH553"/>
    <mergeCell ref="AP553:AQ553"/>
    <mergeCell ref="B559:BE559"/>
    <mergeCell ref="P562:Q562"/>
    <mergeCell ref="C577:C579"/>
    <mergeCell ref="C597:C599"/>
    <mergeCell ref="C613:C615"/>
    <mergeCell ref="BA597:BA599"/>
    <mergeCell ref="AY591:AY593"/>
    <mergeCell ref="AY604:AY606"/>
    <mergeCell ref="AY576:AY578"/>
    <mergeCell ref="AY614:AY616"/>
    <mergeCell ref="K566:L566"/>
    <mergeCell ref="AQ566:AR566"/>
    <mergeCell ref="V629:W629"/>
    <mergeCell ref="AI627:AJ627"/>
    <mergeCell ref="S566:T566"/>
    <mergeCell ref="I640:J640"/>
    <mergeCell ref="T638:U638"/>
    <mergeCell ref="AI640:AJ640"/>
    <mergeCell ref="B829:BE829"/>
    <mergeCell ref="P832:Q832"/>
    <mergeCell ref="V832:W832"/>
    <mergeCell ref="L839:M839"/>
    <mergeCell ref="AR839:AS839"/>
    <mergeCell ref="G856:H856"/>
    <mergeCell ref="L856:M856"/>
    <mergeCell ref="G868:H868"/>
    <mergeCell ref="AV868:AW868"/>
    <mergeCell ref="AV855:AW855"/>
    <mergeCell ref="AR854:AS854"/>
    <mergeCell ref="J836:K836"/>
    <mergeCell ref="AR836:AS836"/>
    <mergeCell ref="AB834:AC834"/>
    <mergeCell ref="S862:U862"/>
    <mergeCell ref="AB836:AC836"/>
    <mergeCell ref="AJ836:AK836"/>
    <mergeCell ref="S836:T836"/>
    <mergeCell ref="AB871:AC871"/>
    <mergeCell ref="C861:C863"/>
    <mergeCell ref="E847:E849"/>
    <mergeCell ref="AZ860:AZ862"/>
    <mergeCell ref="AZ845:AZ847"/>
    <mergeCell ref="AX845:AX847"/>
    <mergeCell ref="AW854:AX854"/>
    <mergeCell ref="AX857:AX859"/>
    <mergeCell ref="AX863:AX865"/>
    <mergeCell ref="E863:E865"/>
    <mergeCell ref="E859:E861"/>
    <mergeCell ref="J869:K869"/>
    <mergeCell ref="AR869:AS869"/>
    <mergeCell ref="AM869:AN869"/>
    <mergeCell ref="AG869:AH869"/>
    <mergeCell ref="AB869:AC869"/>
    <mergeCell ref="V869:W869"/>
    <mergeCell ref="O869:P869"/>
    <mergeCell ref="AE853:AG853"/>
    <mergeCell ref="X853:Z853"/>
    <mergeCell ref="AQ861:AS861"/>
    <mergeCell ref="AI861:AK861"/>
    <mergeCell ref="K862:M862"/>
    <mergeCell ref="F914:F916"/>
    <mergeCell ref="F893:F895"/>
    <mergeCell ref="F902:F904"/>
    <mergeCell ref="AY887:AY889"/>
    <mergeCell ref="AY892:AY894"/>
    <mergeCell ref="AY896:AY898"/>
    <mergeCell ref="AY902:AY904"/>
    <mergeCell ref="AD905:AE905"/>
    <mergeCell ref="AH905:AI905"/>
    <mergeCell ref="AY914:AY916"/>
    <mergeCell ref="N925:O925"/>
    <mergeCell ref="Z925:AA925"/>
    <mergeCell ref="AL925:AM925"/>
    <mergeCell ref="AF927:AG927"/>
    <mergeCell ref="AT925:AU925"/>
    <mergeCell ref="AS882:AT882"/>
    <mergeCell ref="AM882:AN882"/>
    <mergeCell ref="AG882:AH882"/>
    <mergeCell ref="V882:W882"/>
    <mergeCell ref="M882:N882"/>
    <mergeCell ref="S923:T923"/>
    <mergeCell ref="AS924:AT924"/>
    <mergeCell ref="B875:BE875"/>
    <mergeCell ref="P878:Q878"/>
    <mergeCell ref="V878:W878"/>
    <mergeCell ref="AO891:AQ891"/>
    <mergeCell ref="AG910:AI910"/>
    <mergeCell ref="Q899:S899"/>
    <mergeCell ref="AA898:AC898"/>
    <mergeCell ref="AG903:AI903"/>
    <mergeCell ref="AH899:AJ899"/>
    <mergeCell ref="AN899:AP899"/>
    <mergeCell ref="AQ896:AS896"/>
    <mergeCell ref="AW884:AX884"/>
    <mergeCell ref="AJ884:AK884"/>
    <mergeCell ref="AI888:AJ888"/>
    <mergeCell ref="H888:I888"/>
    <mergeCell ref="H909:I909"/>
    <mergeCell ref="S910:T910"/>
    <mergeCell ref="AT910:AU910"/>
    <mergeCell ref="F886:F888"/>
    <mergeCell ref="D897:D899"/>
    <mergeCell ref="BA895:BA897"/>
    <mergeCell ref="AP880:AQ880"/>
    <mergeCell ref="W880:X880"/>
    <mergeCell ref="AJ1048:AK1048"/>
    <mergeCell ref="AV1048:AW1048"/>
    <mergeCell ref="AA1048:AB1048"/>
    <mergeCell ref="BB1030:BB1032"/>
    <mergeCell ref="BB1040:BB1042"/>
    <mergeCell ref="X1030:X1032"/>
    <mergeCell ref="BA1047:BB1047"/>
    <mergeCell ref="F1047:G1047"/>
    <mergeCell ref="AS1008:AT1008"/>
    <mergeCell ref="AC1050:AD1050"/>
    <mergeCell ref="Z1010:AA1010"/>
    <mergeCell ref="AG1010:AH1010"/>
    <mergeCell ref="AU1010:AV1010"/>
    <mergeCell ref="AM1010:AN1010"/>
    <mergeCell ref="B1178:BE1178"/>
    <mergeCell ref="P1181:Q1181"/>
    <mergeCell ref="V1181:W1181"/>
    <mergeCell ref="AT1071:AV1071"/>
    <mergeCell ref="AO1071:AQ1071"/>
    <mergeCell ref="BB1017:BB1019"/>
    <mergeCell ref="E1015:E1017"/>
    <mergeCell ref="AC1008:AD1008"/>
    <mergeCell ref="N1010:O1010"/>
    <mergeCell ref="E1038:E1040"/>
    <mergeCell ref="M1048:N1048"/>
    <mergeCell ref="AT1144:AU1144"/>
    <mergeCell ref="L1144:M1144"/>
    <mergeCell ref="AA1135:AC1135"/>
    <mergeCell ref="S1148:T1148"/>
    <mergeCell ref="E1083:F1083"/>
    <mergeCell ref="J1085:K1085"/>
    <mergeCell ref="K1093:L1093"/>
    <mergeCell ref="BB1192:BB1194"/>
    <mergeCell ref="BD1211:BD1213"/>
    <mergeCell ref="C1200:C1202"/>
    <mergeCell ref="C1224:C1226"/>
    <mergeCell ref="AK1222:AK1224"/>
    <mergeCell ref="AG1225:AG1227"/>
    <mergeCell ref="N1183:O1183"/>
    <mergeCell ref="AG1183:AH1183"/>
    <mergeCell ref="F1188:G1188"/>
    <mergeCell ref="B1003:BE1003"/>
    <mergeCell ref="P1006:Q1006"/>
    <mergeCell ref="V1006:W1006"/>
    <mergeCell ref="AR1036:AT1036"/>
    <mergeCell ref="AA1036:AC1036"/>
    <mergeCell ref="AD1021:AF1021"/>
    <mergeCell ref="AD1029:AF1029"/>
    <mergeCell ref="P1033:R1033"/>
    <mergeCell ref="AA1033:AC1033"/>
    <mergeCell ref="AL1012:AM1012"/>
    <mergeCell ref="U1012:V1012"/>
    <mergeCell ref="T1020:U1020"/>
    <mergeCell ref="F1020:G1020"/>
    <mergeCell ref="AL1025:AM1025"/>
    <mergeCell ref="AZ1025:BA1025"/>
    <mergeCell ref="F1014:F1017"/>
    <mergeCell ref="BC1016:BC1019"/>
    <mergeCell ref="C1032:C1034"/>
    <mergeCell ref="E1026:E1028"/>
    <mergeCell ref="BD1035:BD1037"/>
    <mergeCell ref="O1205:Q1205"/>
    <mergeCell ref="P1208:R1208"/>
    <mergeCell ref="V1048:W1048"/>
    <mergeCell ref="L1236:M1236"/>
    <mergeCell ref="W1238:X1238"/>
    <mergeCell ref="AI1236:AJ1236"/>
    <mergeCell ref="K1185:L1185"/>
    <mergeCell ref="Q1185:R1185"/>
    <mergeCell ref="AT1238:AU1238"/>
    <mergeCell ref="AV1236:AW1236"/>
    <mergeCell ref="AQ1236:AR1236"/>
    <mergeCell ref="T1236:U1236"/>
    <mergeCell ref="Z1236:AA1236"/>
    <mergeCell ref="Y1185:Z1185"/>
    <mergeCell ref="AG1185:AH1185"/>
    <mergeCell ref="AT1185:AU1185"/>
    <mergeCell ref="V1185:W1185"/>
    <mergeCell ref="V1188:W1188"/>
    <mergeCell ref="AE1234:AF1234"/>
    <mergeCell ref="O1234:P1234"/>
    <mergeCell ref="W1208:Y1208"/>
    <mergeCell ref="X1227:Z1227"/>
    <mergeCell ref="U1213:W1213"/>
    <mergeCell ref="AT1222:AV1222"/>
    <mergeCell ref="AR1214:AT1214"/>
    <mergeCell ref="AN1210:AP1210"/>
    <mergeCell ref="Z1210:AB1210"/>
    <mergeCell ref="V1289:X1289"/>
    <mergeCell ref="AI1279:AK1279"/>
    <mergeCell ref="AC1279:AE1279"/>
    <mergeCell ref="Y1274:AA1274"/>
    <mergeCell ref="Y1276:AA1276"/>
    <mergeCell ref="Y1286:AA1286"/>
    <mergeCell ref="Y1283:AA1283"/>
    <mergeCell ref="AX1287:AY1287"/>
    <mergeCell ref="AX1272:AY1272"/>
    <mergeCell ref="AX1262:AY1262"/>
    <mergeCell ref="E1229:E1231"/>
    <mergeCell ref="BB1211:BB1213"/>
    <mergeCell ref="BB1203:BB1205"/>
    <mergeCell ref="BB1217:BB1219"/>
    <mergeCell ref="BB1223:BB1225"/>
    <mergeCell ref="E1199:E1201"/>
    <mergeCell ref="E1191:E1193"/>
    <mergeCell ref="D1206:E1207"/>
    <mergeCell ref="F1206:F1207"/>
    <mergeCell ref="E1211:E1213"/>
    <mergeCell ref="E1221:E1223"/>
    <mergeCell ref="AC1211:AD1211"/>
    <mergeCell ref="AC1208:AD1208"/>
    <mergeCell ref="G1218:H1218"/>
    <mergeCell ref="O1218:P1218"/>
    <mergeCell ref="V1197:W1197"/>
    <mergeCell ref="AZ1198:BA1198"/>
    <mergeCell ref="AZ1227:BA1227"/>
    <mergeCell ref="AN1227:AO1227"/>
    <mergeCell ref="AN1222:AO1222"/>
    <mergeCell ref="AF1221:AG1221"/>
    <mergeCell ref="O1195:Q1195"/>
    <mergeCell ref="B1242:BE1242"/>
    <mergeCell ref="P1245:Q1245"/>
    <mergeCell ref="V1245:W1245"/>
    <mergeCell ref="K1249:L1249"/>
    <mergeCell ref="R1249:S1249"/>
    <mergeCell ref="AD1247:AE1247"/>
    <mergeCell ref="AR1249:AS1249"/>
    <mergeCell ref="AW1249:AX1249"/>
    <mergeCell ref="E1255:E1257"/>
    <mergeCell ref="BA1256:BA1258"/>
    <mergeCell ref="E1265:E1267"/>
    <mergeCell ref="C1281:C1283"/>
    <mergeCell ref="BC1278:BC1280"/>
    <mergeCell ref="Y1277:AA1277"/>
    <mergeCell ref="AC1277:AE1277"/>
    <mergeCell ref="V1276:W1277"/>
    <mergeCell ref="X1276:X1277"/>
    <mergeCell ref="V1275:W1275"/>
    <mergeCell ref="AF1278:AG1278"/>
    <mergeCell ref="BA1267:BA1269"/>
    <mergeCell ref="BA1275:BA1277"/>
    <mergeCell ref="BA1281:BA1283"/>
    <mergeCell ref="AE1261:AG1261"/>
    <mergeCell ref="AE1270:AG1270"/>
    <mergeCell ref="N1282:P1282"/>
    <mergeCell ref="U1283:W1283"/>
    <mergeCell ref="AZ1299:BA1299"/>
    <mergeCell ref="E1295:E1297"/>
    <mergeCell ref="E1285:E1287"/>
    <mergeCell ref="E1277:E1279"/>
    <mergeCell ref="L1303:M1303"/>
    <mergeCell ref="AI1303:AJ1303"/>
    <mergeCell ref="X1305:Y1305"/>
    <mergeCell ref="AW1303:AX1303"/>
    <mergeCell ref="Z1249:AA1249"/>
    <mergeCell ref="AH1249:AI1249"/>
    <mergeCell ref="AR1303:AS1303"/>
    <mergeCell ref="T1303:U1303"/>
    <mergeCell ref="AB1303:AC1303"/>
    <mergeCell ref="AN1251:AO1251"/>
    <mergeCell ref="T1251:U1251"/>
    <mergeCell ref="T1259:U1259"/>
    <mergeCell ref="M1260:N1260"/>
    <mergeCell ref="M1272:N1272"/>
    <mergeCell ref="G1272:H1272"/>
    <mergeCell ref="G1292:H1292"/>
    <mergeCell ref="O1293:P1293"/>
    <mergeCell ref="O1302:P1302"/>
    <mergeCell ref="AG1301:AH1301"/>
    <mergeCell ref="AG1300:AH1300"/>
    <mergeCell ref="AN1297:AO1297"/>
    <mergeCell ref="AW1296:AX1296"/>
    <mergeCell ref="AN1260:AO1260"/>
    <mergeCell ref="AT1279:AV1279"/>
    <mergeCell ref="AP1279:AR1279"/>
    <mergeCell ref="BA1289:BA1291"/>
    <mergeCell ref="BA1295:BA1297"/>
    <mergeCell ref="V1293:X1293"/>
    <mergeCell ref="AV1351:AV1353"/>
    <mergeCell ref="C1335:C1337"/>
    <mergeCell ref="E1345:E1347"/>
    <mergeCell ref="Z1314:AA1314"/>
    <mergeCell ref="J1316:K1316"/>
    <mergeCell ref="AP1316:AQ1316"/>
    <mergeCell ref="AA1362:AB1362"/>
    <mergeCell ref="J1360:K1360"/>
    <mergeCell ref="P1360:Q1360"/>
    <mergeCell ref="E1333:E1335"/>
    <mergeCell ref="E1337:E1339"/>
    <mergeCell ref="E1354:E1356"/>
    <mergeCell ref="AV1331:AV1333"/>
    <mergeCell ref="AV1341:AV1343"/>
    <mergeCell ref="S1316:T1316"/>
    <mergeCell ref="AA1316:AB1316"/>
    <mergeCell ref="AI1316:AJ1316"/>
    <mergeCell ref="W1360:X1360"/>
    <mergeCell ref="AE1360:AF1360"/>
    <mergeCell ref="E1323:E1325"/>
    <mergeCell ref="AM1360:AN1360"/>
    <mergeCell ref="L1353:M1353"/>
    <mergeCell ref="Q1354:R1354"/>
    <mergeCell ref="R1359:S1359"/>
    <mergeCell ref="AJ1359:AK1359"/>
    <mergeCell ref="B1309:BE1309"/>
    <mergeCell ref="P1312:Q1312"/>
    <mergeCell ref="V1312:W1312"/>
    <mergeCell ref="AK1337:AM1337"/>
    <mergeCell ref="AD1337:AF1337"/>
    <mergeCell ref="L1336:N1336"/>
    <mergeCell ref="R1336:T1336"/>
    <mergeCell ref="AB1349:AD1349"/>
    <mergeCell ref="AB1342:AD1342"/>
    <mergeCell ref="Y1339:AA1339"/>
    <mergeCell ref="V1335:X1335"/>
    <mergeCell ref="AD1333:AF1333"/>
    <mergeCell ref="W1333:Y1333"/>
    <mergeCell ref="T1333:U1334"/>
    <mergeCell ref="V1333:V1334"/>
    <mergeCell ref="U1336:U1338"/>
    <mergeCell ref="L1319:M1319"/>
    <mergeCell ref="L1329:M1329"/>
    <mergeCell ref="G1330:H1330"/>
    <mergeCell ref="G1342:H1342"/>
    <mergeCell ref="K1342:L1342"/>
    <mergeCell ref="AJ1349:AK1349"/>
    <mergeCell ref="AT1348:AU1348"/>
    <mergeCell ref="AT1327:AU1327"/>
    <mergeCell ref="AP1326:AQ1326"/>
    <mergeCell ref="AO1318:AP1318"/>
    <mergeCell ref="AX1336:AX1338"/>
    <mergeCell ref="AV1322:AV1324"/>
  </mergeCells>
  <conditionalFormatting sqref="D1092:D1094">
    <cfRule type="cellIs" dxfId="92" priority="23" operator="lessThan">
      <formula>0</formula>
    </cfRule>
  </conditionalFormatting>
  <conditionalFormatting sqref="D1206:E1207">
    <cfRule type="cellIs" dxfId="91" priority="10" operator="lessThan">
      <formula>0</formula>
    </cfRule>
  </conditionalFormatting>
  <conditionalFormatting sqref="E277:E279">
    <cfRule type="cellIs" dxfId="90" priority="78" operator="lessThan">
      <formula>0</formula>
    </cfRule>
  </conditionalFormatting>
  <conditionalFormatting sqref="E585:E587">
    <cfRule type="cellIs" dxfId="89" priority="55" operator="lessThan">
      <formula>0</formula>
    </cfRule>
  </conditionalFormatting>
  <conditionalFormatting sqref="E607:E609">
    <cfRule type="cellIs" dxfId="88" priority="56" operator="lessThan">
      <formula>0</formula>
    </cfRule>
  </conditionalFormatting>
  <conditionalFormatting sqref="E612:E614">
    <cfRule type="cellIs" dxfId="87" priority="57" operator="lessThan">
      <formula>0</formula>
    </cfRule>
  </conditionalFormatting>
  <conditionalFormatting sqref="E1354:E1356">
    <cfRule type="cellIs" dxfId="86" priority="2" operator="lessThan">
      <formula>0</formula>
    </cfRule>
  </conditionalFormatting>
  <conditionalFormatting sqref="F458:F460">
    <cfRule type="cellIs" dxfId="85" priority="62" operator="lessThan">
      <formula>0</formula>
    </cfRule>
  </conditionalFormatting>
  <conditionalFormatting sqref="F712:F714">
    <cfRule type="cellIs" dxfId="84" priority="45" operator="lessThan">
      <formula>0</formula>
    </cfRule>
  </conditionalFormatting>
  <conditionalFormatting sqref="F727:F729">
    <cfRule type="cellIs" dxfId="83" priority="48" operator="lessThan">
      <formula>0</formula>
    </cfRule>
  </conditionalFormatting>
  <conditionalFormatting sqref="F747:F749">
    <cfRule type="cellIs" dxfId="82" priority="47" operator="lessThan">
      <formula>0</formula>
    </cfRule>
  </conditionalFormatting>
  <conditionalFormatting sqref="F914:F916">
    <cfRule type="cellIs" dxfId="81" priority="34" operator="lessThan">
      <formula>0</formula>
    </cfRule>
  </conditionalFormatting>
  <conditionalFormatting sqref="G966:G968">
    <cfRule type="cellIs" dxfId="80" priority="33" operator="lessThan">
      <formula>0</formula>
    </cfRule>
  </conditionalFormatting>
  <conditionalFormatting sqref="G970:G972">
    <cfRule type="cellIs" dxfId="79" priority="32" operator="lessThan">
      <formula>0</formula>
    </cfRule>
  </conditionalFormatting>
  <conditionalFormatting sqref="H140:H142">
    <cfRule type="cellIs" dxfId="78" priority="86" operator="lessThan">
      <formula>0</formula>
    </cfRule>
  </conditionalFormatting>
  <conditionalFormatting sqref="Q376:R376">
    <cfRule type="cellIs" dxfId="77" priority="63" operator="lessThan">
      <formula>0</formula>
    </cfRule>
  </conditionalFormatting>
  <conditionalFormatting sqref="S1148:T1148">
    <cfRule type="cellIs" dxfId="76" priority="16" operator="lessThan">
      <formula>0</formula>
    </cfRule>
  </conditionalFormatting>
  <conditionalFormatting sqref="T48:U48">
    <cfRule type="cellIs" dxfId="75" priority="95" operator="lessThan">
      <formula>0</formula>
    </cfRule>
  </conditionalFormatting>
  <conditionalFormatting sqref="T241:U241">
    <cfRule type="cellIs" dxfId="74" priority="80" operator="lessThan">
      <formula>0</formula>
    </cfRule>
  </conditionalFormatting>
  <conditionalFormatting sqref="T342:U342">
    <cfRule type="cellIs" dxfId="73" priority="73" operator="lessThan">
      <formula>0</formula>
    </cfRule>
  </conditionalFormatting>
  <conditionalFormatting sqref="T376:U376">
    <cfRule type="cellIs" dxfId="72" priority="64" operator="lessThan">
      <formula>0</formula>
    </cfRule>
  </conditionalFormatting>
  <conditionalFormatting sqref="T1333:U1334">
    <cfRule type="cellIs" dxfId="71" priority="3" operator="lessThan">
      <formula>0</formula>
    </cfRule>
  </conditionalFormatting>
  <conditionalFormatting sqref="U1336:U1338">
    <cfRule type="cellIs" dxfId="70" priority="4" operator="lessThan">
      <formula>0</formula>
    </cfRule>
  </conditionalFormatting>
  <conditionalFormatting sqref="V869:W869">
    <cfRule type="cellIs" dxfId="69" priority="37" operator="lessThan">
      <formula>0</formula>
    </cfRule>
  </conditionalFormatting>
  <conditionalFormatting sqref="V1048:W1048">
    <cfRule type="cellIs" dxfId="68" priority="27" operator="lessThan">
      <formula>0</formula>
    </cfRule>
  </conditionalFormatting>
  <conditionalFormatting sqref="V1061:W1061">
    <cfRule type="cellIs" dxfId="67" priority="20" operator="lessThan">
      <formula>0</formula>
    </cfRule>
  </conditionalFormatting>
  <conditionalFormatting sqref="V1185:W1185">
    <cfRule type="cellIs" dxfId="66" priority="13" operator="lessThan">
      <formula>0</formula>
    </cfRule>
  </conditionalFormatting>
  <conditionalFormatting sqref="V1275:W1277">
    <cfRule type="cellIs" dxfId="65" priority="5" operator="lessThan">
      <formula>0</formula>
    </cfRule>
  </conditionalFormatting>
  <conditionalFormatting sqref="W330:X330">
    <cfRule type="cellIs" dxfId="64" priority="75" operator="lessThan">
      <formula>0</formula>
    </cfRule>
  </conditionalFormatting>
  <conditionalFormatting sqref="X1030:X1032">
    <cfRule type="cellIs" dxfId="63" priority="26" operator="lessThan">
      <formula>0</formula>
    </cfRule>
  </conditionalFormatting>
  <conditionalFormatting sqref="X26:Y26">
    <cfRule type="cellIs" dxfId="62" priority="93" operator="lessThan">
      <formula>0</formula>
    </cfRule>
  </conditionalFormatting>
  <conditionalFormatting sqref="X30:Y30">
    <cfRule type="cellIs" dxfId="61" priority="94" operator="lessThan">
      <formula>0</formula>
    </cfRule>
  </conditionalFormatting>
  <conditionalFormatting sqref="X258:Y258">
    <cfRule type="cellIs" dxfId="60" priority="71" operator="lessThan">
      <formula>0</formula>
    </cfRule>
  </conditionalFormatting>
  <conditionalFormatting sqref="Y180:Z180">
    <cfRule type="cellIs" dxfId="59" priority="81" operator="lessThan">
      <formula>0</formula>
    </cfRule>
  </conditionalFormatting>
  <conditionalFormatting sqref="Y487:Z487">
    <cfRule type="cellIs" dxfId="58" priority="59" operator="lessThan">
      <formula>0</formula>
    </cfRule>
  </conditionalFormatting>
  <conditionalFormatting sqref="Y653:Z654">
    <cfRule type="cellIs" dxfId="57" priority="49" operator="lessThan">
      <formula>0</formula>
    </cfRule>
  </conditionalFormatting>
  <conditionalFormatting sqref="Y1185:Z1185">
    <cfRule type="cellIs" dxfId="56" priority="12" operator="lessThan">
      <formula>0</formula>
    </cfRule>
  </conditionalFormatting>
  <conditionalFormatting sqref="Y1061:AB1061">
    <cfRule type="cellIs" dxfId="55" priority="21" operator="lessThan">
      <formula>0</formula>
    </cfRule>
  </conditionalFormatting>
  <conditionalFormatting sqref="Z312:AA312">
    <cfRule type="cellIs" dxfId="54" priority="76" operator="lessThan">
      <formula>0</formula>
    </cfRule>
  </conditionalFormatting>
  <conditionalFormatting sqref="Z330:AA330">
    <cfRule type="cellIs" dxfId="53" priority="74" operator="lessThan">
      <formula>0</formula>
    </cfRule>
  </conditionalFormatting>
  <conditionalFormatting sqref="Z438:AA438">
    <cfRule type="cellIs" dxfId="52" priority="61" operator="lessThan">
      <formula>0</formula>
    </cfRule>
  </conditionalFormatting>
  <conditionalFormatting sqref="Z1156:AA1157">
    <cfRule type="cellIs" dxfId="51" priority="15" operator="lessThan">
      <formula>0</formula>
    </cfRule>
  </conditionalFormatting>
  <conditionalFormatting sqref="AA376:AB376">
    <cfRule type="cellIs" dxfId="50" priority="65" operator="lessThan">
      <formula>0</formula>
    </cfRule>
  </conditionalFormatting>
  <conditionalFormatting sqref="AA1048:AB1048">
    <cfRule type="cellIs" dxfId="49" priority="28" operator="lessThan">
      <formula>0</formula>
    </cfRule>
  </conditionalFormatting>
  <conditionalFormatting sqref="AB658:AC658">
    <cfRule type="cellIs" dxfId="48" priority="50" operator="lessThan">
      <formula>0</formula>
    </cfRule>
  </conditionalFormatting>
  <conditionalFormatting sqref="AB869:AC869">
    <cfRule type="cellIs" dxfId="47" priority="38" operator="lessThan">
      <formula>0</formula>
    </cfRule>
  </conditionalFormatting>
  <conditionalFormatting sqref="AC106:AD106">
    <cfRule type="cellIs" dxfId="46" priority="90" operator="lessThan">
      <formula>0</formula>
    </cfRule>
  </conditionalFormatting>
  <conditionalFormatting sqref="AC167:AD167">
    <cfRule type="cellIs" dxfId="45" priority="84" operator="lessThan">
      <formula>0</formula>
    </cfRule>
  </conditionalFormatting>
  <conditionalFormatting sqref="AC745:AD745">
    <cfRule type="cellIs" dxfId="44" priority="44" operator="lessThan">
      <formula>0</formula>
    </cfRule>
  </conditionalFormatting>
  <conditionalFormatting sqref="AC1149:AD1149">
    <cfRule type="cellIs" dxfId="43" priority="17" operator="lessThan">
      <formula>0</formula>
    </cfRule>
  </conditionalFormatting>
  <conditionalFormatting sqref="AC1211:AD1211">
    <cfRule type="cellIs" dxfId="42" priority="8" operator="lessThan">
      <formula>0</formula>
    </cfRule>
  </conditionalFormatting>
  <conditionalFormatting sqref="AD394:AE395">
    <cfRule type="cellIs" dxfId="41" priority="69" operator="lessThan">
      <formula>0</formula>
    </cfRule>
  </conditionalFormatting>
  <conditionalFormatting sqref="AD1146:AE1147">
    <cfRule type="cellIs" dxfId="40" priority="18" operator="lessThan">
      <formula>0</formula>
    </cfRule>
  </conditionalFormatting>
  <conditionalFormatting sqref="AF9:AG9">
    <cfRule type="cellIs" dxfId="39" priority="92" operator="lessThan">
      <formula>0</formula>
    </cfRule>
  </conditionalFormatting>
  <conditionalFormatting sqref="AF29:AG29">
    <cfRule type="cellIs" dxfId="38" priority="96" operator="lessThan">
      <formula>0</formula>
    </cfRule>
  </conditionalFormatting>
  <conditionalFormatting sqref="AF258:AG258">
    <cfRule type="cellIs" dxfId="37" priority="70" operator="lessThan">
      <formula>0</formula>
    </cfRule>
  </conditionalFormatting>
  <conditionalFormatting sqref="AF1278:AG1278">
    <cfRule type="cellIs" dxfId="36" priority="7" operator="lessThan">
      <formula>0</formula>
    </cfRule>
  </conditionalFormatting>
  <conditionalFormatting sqref="AG1225:AG1227">
    <cfRule type="cellIs" dxfId="35" priority="14" operator="lessThan">
      <formula>0</formula>
    </cfRule>
  </conditionalFormatting>
  <conditionalFormatting sqref="AG869:AH869">
    <cfRule type="cellIs" dxfId="34" priority="36" operator="lessThan">
      <formula>0</formula>
    </cfRule>
  </conditionalFormatting>
  <conditionalFormatting sqref="AG1185:AH1185">
    <cfRule type="cellIs" dxfId="33" priority="11" operator="lessThan">
      <formula>0</formula>
    </cfRule>
  </conditionalFormatting>
  <conditionalFormatting sqref="AH89:AI89">
    <cfRule type="cellIs" dxfId="32" priority="91" operator="lessThan">
      <formula>0</formula>
    </cfRule>
  </conditionalFormatting>
  <conditionalFormatting sqref="AH335:AI335">
    <cfRule type="cellIs" dxfId="31" priority="72" operator="lessThan">
      <formula>0</formula>
    </cfRule>
  </conditionalFormatting>
  <conditionalFormatting sqref="AH376:AI376">
    <cfRule type="cellIs" dxfId="30" priority="66" operator="lessThan">
      <formula>0</formula>
    </cfRule>
  </conditionalFormatting>
  <conditionalFormatting sqref="AH748:AI748">
    <cfRule type="cellIs" dxfId="29" priority="43" operator="lessThan">
      <formula>0</formula>
    </cfRule>
  </conditionalFormatting>
  <conditionalFormatting sqref="AH761:AI761">
    <cfRule type="cellIs" dxfId="28" priority="46" operator="lessThan">
      <formula>0</formula>
    </cfRule>
  </conditionalFormatting>
  <conditionalFormatting sqref="AH823:AI823">
    <cfRule type="cellIs" dxfId="27" priority="41" operator="lessThan">
      <formula>0</formula>
    </cfRule>
  </conditionalFormatting>
  <conditionalFormatting sqref="AI663:AJ664">
    <cfRule type="cellIs" dxfId="26" priority="51" operator="lessThan">
      <formula>0</formula>
    </cfRule>
  </conditionalFormatting>
  <conditionalFormatting sqref="AJ241:AK241">
    <cfRule type="cellIs" dxfId="25" priority="79" operator="lessThan">
      <formula>0</formula>
    </cfRule>
  </conditionalFormatting>
  <conditionalFormatting sqref="AJ1048:AK1048">
    <cfRule type="cellIs" dxfId="24" priority="25" operator="lessThan">
      <formula>0</formula>
    </cfRule>
  </conditionalFormatting>
  <conditionalFormatting sqref="AL363:AM363">
    <cfRule type="cellIs" dxfId="23" priority="77" operator="lessThan">
      <formula>0</formula>
    </cfRule>
  </conditionalFormatting>
  <conditionalFormatting sqref="AL376:AM376">
    <cfRule type="cellIs" dxfId="22" priority="67" operator="lessThan">
      <formula>0</formula>
    </cfRule>
  </conditionalFormatting>
  <conditionalFormatting sqref="AM997:AN997">
    <cfRule type="cellIs" dxfId="21" priority="31" operator="lessThan">
      <formula>0</formula>
    </cfRule>
  </conditionalFormatting>
  <conditionalFormatting sqref="AM1010:AN1010">
    <cfRule type="cellIs" dxfId="20" priority="29" operator="lessThan">
      <formula>0</formula>
    </cfRule>
  </conditionalFormatting>
  <conditionalFormatting sqref="AM1360:AN1360">
    <cfRule type="cellIs" dxfId="19" priority="1" operator="lessThan">
      <formula>0</formula>
    </cfRule>
  </conditionalFormatting>
  <conditionalFormatting sqref="AN1061:AO1061">
    <cfRule type="cellIs" dxfId="18" priority="19" operator="lessThan">
      <formula>0</formula>
    </cfRule>
  </conditionalFormatting>
  <conditionalFormatting sqref="AR48:AS48">
    <cfRule type="cellIs" dxfId="17" priority="88" operator="lessThan">
      <formula>0</formula>
    </cfRule>
  </conditionalFormatting>
  <conditionalFormatting sqref="AR627:AS627">
    <cfRule type="cellIs" dxfId="16" priority="58" operator="lessThan">
      <formula>0</formula>
    </cfRule>
  </conditionalFormatting>
  <conditionalFormatting sqref="AS690:AT690">
    <cfRule type="cellIs" dxfId="15" priority="52" operator="lessThan">
      <formula>0</formula>
    </cfRule>
  </conditionalFormatting>
  <conditionalFormatting sqref="AT140:AT142">
    <cfRule type="cellIs" dxfId="14" priority="85" operator="lessThan">
      <formula>0</formula>
    </cfRule>
  </conditionalFormatting>
  <conditionalFormatting sqref="AT145:AT147">
    <cfRule type="cellIs" dxfId="13" priority="82" operator="lessThan">
      <formula>0</formula>
    </cfRule>
  </conditionalFormatting>
  <conditionalFormatting sqref="AT150:AT152">
    <cfRule type="cellIs" dxfId="12" priority="83" operator="lessThan">
      <formula>0</formula>
    </cfRule>
  </conditionalFormatting>
  <conditionalFormatting sqref="AT925:AU925">
    <cfRule type="cellIs" dxfId="11" priority="35" operator="lessThan">
      <formula>0</formula>
    </cfRule>
  </conditionalFormatting>
  <conditionalFormatting sqref="AU106:AV106">
    <cfRule type="cellIs" dxfId="10" priority="89" operator="lessThan">
      <formula>0</formula>
    </cfRule>
  </conditionalFormatting>
  <conditionalFormatting sqref="AW987:AW989">
    <cfRule type="cellIs" dxfId="9" priority="30" operator="lessThan">
      <formula>0</formula>
    </cfRule>
  </conditionalFormatting>
  <conditionalFormatting sqref="AW854:AX854">
    <cfRule type="cellIs" dxfId="8" priority="39" operator="lessThan">
      <formula>0</formula>
    </cfRule>
  </conditionalFormatting>
  <conditionalFormatting sqref="AX464:AX466">
    <cfRule type="cellIs" dxfId="7" priority="60" operator="lessThan">
      <formula>0</formula>
    </cfRule>
  </conditionalFormatting>
  <conditionalFormatting sqref="AX1097:AY1097">
    <cfRule type="cellIs" dxfId="6" priority="24" operator="lessThan">
      <formula>0</formula>
    </cfRule>
  </conditionalFormatting>
  <conditionalFormatting sqref="AY403:AY405">
    <cfRule type="cellIs" dxfId="5" priority="68" operator="lessThan">
      <formula>0</formula>
    </cfRule>
  </conditionalFormatting>
  <conditionalFormatting sqref="AY621:AY623">
    <cfRule type="cellIs" dxfId="4" priority="54" operator="lessThan">
      <formula>0</formula>
    </cfRule>
  </conditionalFormatting>
  <conditionalFormatting sqref="AZ42:AZ44">
    <cfRule type="cellIs" dxfId="3" priority="87" operator="lessThan">
      <formula>0</formula>
    </cfRule>
  </conditionalFormatting>
  <conditionalFormatting sqref="BB797:BB799">
    <cfRule type="cellIs" dxfId="2" priority="40" operator="lessThan">
      <formula>0</formula>
    </cfRule>
  </conditionalFormatting>
  <conditionalFormatting sqref="BB804:BB806">
    <cfRule type="cellIs" dxfId="1" priority="42" operator="lessThan">
      <formula>0</formula>
    </cfRule>
  </conditionalFormatting>
  <conditionalFormatting sqref="BB1211:BB1213">
    <cfRule type="cellIs" dxfId="0" priority="9" operator="lessThan">
      <formula>0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Gurcan Berberoglu</dc:creator>
  <cp:lastModifiedBy>Gurcan Berberoglu</cp:lastModifiedBy>
  <dcterms:created xsi:type="dcterms:W3CDTF">2026-05-03T12:22:17Z</dcterms:created>
  <dcterms:modified xsi:type="dcterms:W3CDTF">2026-07-26T08:41:47Z</dcterms:modified>
</cp:coreProperties>
</file>