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cesitli_hesaplamalar\"/>
    </mc:Choice>
  </mc:AlternateContent>
  <xr:revisionPtr revIDLastSave="0" documentId="13_ncr:1_{59CCC973-31D5-4C99-A670-9E7784CBDBEE}" xr6:coauthVersionLast="47" xr6:coauthVersionMax="47" xr10:uidLastSave="{00000000-0000-0000-0000-000000000000}"/>
  <bookViews>
    <workbookView xWindow="-120" yWindow="-120" windowWidth="29040" windowHeight="15840" xr2:uid="{84DD2152-FC05-4E49-93CA-3F071F3A35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8" i="1"/>
  <c r="AT73" i="1"/>
  <c r="AP74" i="1" s="1"/>
  <c r="AR70" i="1" l="1"/>
  <c r="AS72" i="1" s="1"/>
  <c r="AY74" i="1" s="1"/>
  <c r="AX68" i="1"/>
  <c r="AS74" i="1" s="1"/>
  <c r="AE80" i="1"/>
  <c r="AB80" i="1"/>
  <c r="Y80" i="1"/>
  <c r="V80" i="1"/>
  <c r="S80" i="1"/>
  <c r="P80" i="1"/>
  <c r="M80" i="1"/>
  <c r="J80" i="1"/>
  <c r="G80" i="1"/>
  <c r="AE79" i="1"/>
  <c r="AB79" i="1"/>
  <c r="Y79" i="1"/>
  <c r="V79" i="1"/>
  <c r="S79" i="1"/>
  <c r="P79" i="1"/>
  <c r="M79" i="1"/>
  <c r="J79" i="1"/>
  <c r="G79" i="1"/>
  <c r="BB74" i="1" l="1"/>
  <c r="M48" i="1"/>
  <c r="M50" i="1" s="1"/>
  <c r="E55" i="1" s="1"/>
  <c r="K58" i="1" l="1"/>
  <c r="L59" i="1" s="1"/>
  <c r="H56" i="1"/>
  <c r="AE55" i="1"/>
  <c r="AE58" i="1" s="1"/>
  <c r="AE59" i="1" s="1"/>
  <c r="K55" i="1"/>
  <c r="N58" i="1" s="1"/>
  <c r="O59" i="1" s="1"/>
  <c r="H55" i="1"/>
  <c r="AH53" i="1"/>
  <c r="AE53" i="1"/>
  <c r="AE52" i="1"/>
  <c r="AL50" i="1"/>
  <c r="AR50" i="1" s="1"/>
  <c r="AH52" i="1" s="1"/>
  <c r="AR46" i="1"/>
  <c r="AH55" i="1" s="1"/>
  <c r="AN42" i="1"/>
  <c r="AI41" i="1"/>
  <c r="AI11" i="1"/>
  <c r="AN12" i="1"/>
  <c r="AR16" i="1"/>
  <c r="AH25" i="1" s="1"/>
  <c r="AH28" i="1" s="1"/>
  <c r="AH29" i="1" s="1"/>
  <c r="AL20" i="1"/>
  <c r="AR20" i="1" s="1"/>
  <c r="AH22" i="1" s="1"/>
  <c r="N18" i="1"/>
  <c r="N19" i="1" s="1"/>
  <c r="Q19" i="1" s="1"/>
  <c r="K25" i="1"/>
  <c r="N28" i="1" s="1"/>
  <c r="O29" i="1" s="1"/>
  <c r="K28" i="1"/>
  <c r="L29" i="1" s="1"/>
  <c r="H26" i="1"/>
  <c r="AE25" i="1"/>
  <c r="AE28" i="1" s="1"/>
  <c r="AE29" i="1" s="1"/>
  <c r="H25" i="1"/>
  <c r="AH23" i="1"/>
  <c r="AE23" i="1"/>
  <c r="AE22" i="1"/>
  <c r="AK53" i="1" l="1"/>
  <c r="AB58" i="1" s="1"/>
  <c r="AB59" i="1" s="1"/>
  <c r="AK23" i="1"/>
  <c r="AB28" i="1" s="1"/>
  <c r="AB29" i="1" s="1"/>
  <c r="AK29" i="1" s="1"/>
  <c r="AH58" i="1"/>
  <c r="AH59" i="1" s="1"/>
  <c r="AH56" i="1"/>
  <c r="AK52" i="1"/>
  <c r="AB55" i="1" s="1"/>
  <c r="AM35" i="1"/>
  <c r="AE56" i="1"/>
  <c r="K56" i="1"/>
  <c r="AM5" i="1"/>
  <c r="Q28" i="1"/>
  <c r="I29" i="1"/>
  <c r="T29" i="1" s="1"/>
  <c r="AK22" i="1"/>
  <c r="AB25" i="1" s="1"/>
  <c r="K26" i="1"/>
  <c r="Q18" i="1"/>
  <c r="Q22" i="1" s="1"/>
  <c r="E25" i="1" s="1"/>
  <c r="AE26" i="1"/>
  <c r="AH26" i="1"/>
  <c r="AM28" i="1" l="1"/>
  <c r="AM58" i="1"/>
  <c r="AK59" i="1"/>
  <c r="E56" i="1"/>
  <c r="N56" i="1" s="1"/>
  <c r="P55" i="1"/>
  <c r="AM55" i="1"/>
  <c r="AB56" i="1"/>
  <c r="AK56" i="1" s="1"/>
  <c r="E26" i="1"/>
  <c r="N26" i="1" s="1"/>
  <c r="P25" i="1"/>
  <c r="AM25" i="1"/>
  <c r="AB26" i="1"/>
  <c r="AK26" i="1" s="1"/>
  <c r="I59" i="1" l="1"/>
  <c r="T59" i="1" s="1"/>
  <c r="Q58" i="1"/>
</calcChain>
</file>

<file path=xl/sharedStrings.xml><?xml version="1.0" encoding="utf-8"?>
<sst xmlns="http://schemas.openxmlformats.org/spreadsheetml/2006/main" count="1359" uniqueCount="1104">
  <si>
    <t>Dikkat sadece sarı hücrelere data girilecek.</t>
  </si>
  <si>
    <t>kaplama ağırlığı</t>
  </si>
  <si>
    <t>rüzgar yükü hesabı   (TS 498 )</t>
  </si>
  <si>
    <t>°</t>
  </si>
  <si>
    <t>çatı örtüsü</t>
  </si>
  <si>
    <t>çatı eğimi</t>
  </si>
  <si>
    <t>özağırlık (Ç.D.) (KN/m²)</t>
  </si>
  <si>
    <t>rüzgar yükü qr  TS 498</t>
  </si>
  <si>
    <t>zeminden yükseklik h</t>
  </si>
  <si>
    <r>
      <t xml:space="preserve">rüzgar hızı </t>
    </r>
    <r>
      <rPr>
        <sz val="8"/>
        <rFont val="Symbol"/>
        <family val="1"/>
        <charset val="2"/>
      </rPr>
      <t>u</t>
    </r>
  </si>
  <si>
    <r>
      <t xml:space="preserve">rüzgar basıncı </t>
    </r>
    <r>
      <rPr>
        <b/>
        <sz val="8"/>
        <rFont val="Arial"/>
        <family val="2"/>
        <charset val="162"/>
      </rPr>
      <t>qr</t>
    </r>
  </si>
  <si>
    <t>alaturka kiremit</t>
  </si>
  <si>
    <r>
      <t>20</t>
    </r>
    <r>
      <rPr>
        <sz val="8"/>
        <color theme="1"/>
        <rFont val="Symbol"/>
        <family val="1"/>
        <charset val="2"/>
      </rPr>
      <t>°</t>
    </r>
    <r>
      <rPr>
        <sz val="8"/>
        <color theme="1"/>
        <rFont val="Arial"/>
        <family val="2"/>
        <charset val="162"/>
      </rPr>
      <t>~30</t>
    </r>
    <r>
      <rPr>
        <sz val="8"/>
        <color theme="1"/>
        <rFont val="Symbol"/>
        <family val="1"/>
        <charset val="2"/>
      </rPr>
      <t>°</t>
    </r>
  </si>
  <si>
    <t>KN/m²</t>
  </si>
  <si>
    <t>(**)</t>
  </si>
  <si>
    <t>marsilya kiremit</t>
  </si>
  <si>
    <r>
      <t>25</t>
    </r>
    <r>
      <rPr>
        <sz val="8"/>
        <color theme="1"/>
        <rFont val="Symbol"/>
        <family val="1"/>
        <charset val="2"/>
      </rPr>
      <t>°</t>
    </r>
    <r>
      <rPr>
        <sz val="8"/>
        <color theme="1"/>
        <rFont val="Arial"/>
        <family val="2"/>
        <charset val="162"/>
      </rPr>
      <t>~65</t>
    </r>
    <r>
      <rPr>
        <sz val="8"/>
        <color theme="1"/>
        <rFont val="Symbol"/>
        <family val="1"/>
        <charset val="2"/>
      </rPr>
      <t>°</t>
    </r>
  </si>
  <si>
    <t>düz eternit</t>
  </si>
  <si>
    <r>
      <t>33</t>
    </r>
    <r>
      <rPr>
        <sz val="8"/>
        <color theme="1"/>
        <rFont val="Symbol"/>
        <family val="1"/>
        <charset val="2"/>
      </rPr>
      <t>°</t>
    </r>
  </si>
  <si>
    <t>(m)</t>
  </si>
  <si>
    <t>(m/s)</t>
  </si>
  <si>
    <t>(KN/m²)</t>
  </si>
  <si>
    <t>oluklu eternit</t>
  </si>
  <si>
    <r>
      <t>15</t>
    </r>
    <r>
      <rPr>
        <sz val="8"/>
        <color theme="1"/>
        <rFont val="Symbol"/>
        <family val="1"/>
        <charset val="2"/>
      </rPr>
      <t>°</t>
    </r>
  </si>
  <si>
    <t>0 =&lt; h =&lt; 8</t>
  </si>
  <si>
    <t>çinko</t>
  </si>
  <si>
    <r>
      <t>10</t>
    </r>
    <r>
      <rPr>
        <sz val="8"/>
        <color theme="1"/>
        <rFont val="Symbol"/>
        <family val="1"/>
        <charset val="2"/>
      </rPr>
      <t>°</t>
    </r>
  </si>
  <si>
    <t>8  =&lt; h =&lt; 20</t>
  </si>
  <si>
    <t>oluklu saç</t>
  </si>
  <si>
    <t>20 =&lt; h =&lt; 100</t>
  </si>
  <si>
    <t>birümlü karton</t>
  </si>
  <si>
    <r>
      <t>5</t>
    </r>
    <r>
      <rPr>
        <sz val="8"/>
        <color theme="1"/>
        <rFont val="Symbol"/>
        <family val="1"/>
        <charset val="2"/>
      </rPr>
      <t>°</t>
    </r>
  </si>
  <si>
    <t>110 =&lt; h</t>
  </si>
  <si>
    <t>(**) örtü altı kaplama tahtası ağırlığı dahildir.</t>
  </si>
  <si>
    <t>mertek ağırlığı  0,08 ~ 0,10 KN/m²</t>
  </si>
  <si>
    <t>aşık ağırlığı 0,08 ~ 0,12 KN/m²</t>
  </si>
  <si>
    <t>Yükler</t>
  </si>
  <si>
    <t>kaplama</t>
  </si>
  <si>
    <t>/cos (</t>
  </si>
  <si>
    <t>)=</t>
  </si>
  <si>
    <t>(Y.D.)</t>
  </si>
  <si>
    <t>rüzgar kuvveti</t>
  </si>
  <si>
    <t>mertek</t>
  </si>
  <si>
    <t>qr =</t>
  </si>
  <si>
    <t>tablodan</t>
  </si>
  <si>
    <t>aşık</t>
  </si>
  <si>
    <t>=</t>
  </si>
  <si>
    <r>
      <t>cp</t>
    </r>
    <r>
      <rPr>
        <vertAlign val="subscript"/>
        <sz val="8"/>
        <color theme="1"/>
        <rFont val="Arial"/>
        <family val="2"/>
        <charset val="162"/>
      </rPr>
      <t>sol</t>
    </r>
    <r>
      <rPr>
        <sz val="8"/>
        <color theme="1"/>
        <rFont val="Arial"/>
        <family val="2"/>
        <charset val="162"/>
      </rPr>
      <t xml:space="preserve"> = 1,2 * sin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- 0,4 =</t>
    </r>
  </si>
  <si>
    <t>* sin (</t>
  </si>
  <si>
    <t>) -</t>
  </si>
  <si>
    <t>(Ç.D.)</t>
  </si>
  <si>
    <t>makas</t>
  </si>
  <si>
    <r>
      <t>cp</t>
    </r>
    <r>
      <rPr>
        <vertAlign val="subscript"/>
        <sz val="8"/>
        <color theme="1"/>
        <rFont val="Arial"/>
        <family val="2"/>
        <charset val="162"/>
      </rPr>
      <t>sağ</t>
    </r>
    <r>
      <rPr>
        <sz val="8"/>
        <color theme="1"/>
        <rFont val="Arial"/>
        <family val="2"/>
        <charset val="162"/>
      </rPr>
      <t xml:space="preserve"> =</t>
    </r>
  </si>
  <si>
    <t>toplam =</t>
  </si>
  <si>
    <r>
      <t>Pre = qr *  cp</t>
    </r>
    <r>
      <rPr>
        <vertAlign val="subscript"/>
        <sz val="8"/>
        <color theme="1"/>
        <rFont val="Arial"/>
        <family val="2"/>
        <charset val="162"/>
      </rPr>
      <t>sol</t>
    </r>
    <r>
      <rPr>
        <sz val="8"/>
        <color theme="1"/>
        <rFont val="Arial"/>
        <family val="2"/>
        <charset val="162"/>
      </rPr>
      <t>=</t>
    </r>
  </si>
  <si>
    <t>*</t>
  </si>
  <si>
    <t>makas aralığı = e =</t>
  </si>
  <si>
    <t>m</t>
  </si>
  <si>
    <r>
      <t>Prf = qr * cp</t>
    </r>
    <r>
      <rPr>
        <vertAlign val="subscript"/>
        <sz val="8"/>
        <color theme="1"/>
        <rFont val="Arial"/>
        <family val="2"/>
        <charset val="162"/>
      </rPr>
      <t>sağ</t>
    </r>
    <r>
      <rPr>
        <sz val="8"/>
        <color theme="1"/>
        <rFont val="Arial"/>
        <family val="2"/>
        <charset val="162"/>
      </rPr>
      <t xml:space="preserve"> =</t>
    </r>
  </si>
  <si>
    <t>öz ağırlık  kuvvet</t>
  </si>
  <si>
    <t>soldan</t>
  </si>
  <si>
    <t>Po =</t>
  </si>
  <si>
    <t xml:space="preserve"> /</t>
  </si>
  <si>
    <t>KN</t>
  </si>
  <si>
    <t>Pre1 =</t>
  </si>
  <si>
    <t>P1 =</t>
  </si>
  <si>
    <t>Pre2 =</t>
  </si>
  <si>
    <t>kar kuvveti</t>
  </si>
  <si>
    <t>sağdan</t>
  </si>
  <si>
    <t>KN/m².</t>
  </si>
  <si>
    <t>Pk = pk * e * a =</t>
  </si>
  <si>
    <t>Prf1 =</t>
  </si>
  <si>
    <t>Pk = pk * e * a / 2 =</t>
  </si>
  <si>
    <t>KN (Y.D.)</t>
  </si>
  <si>
    <t>Prf2 =</t>
  </si>
  <si>
    <r>
      <t xml:space="preserve">çatı eğimi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=</t>
    </r>
  </si>
  <si>
    <t>a=</t>
  </si>
  <si>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>=</t>
    </r>
  </si>
  <si>
    <t>çatı makası</t>
  </si>
  <si>
    <r>
      <rPr>
        <b/>
        <sz val="12"/>
        <color theme="7" tint="-0.499984740745262"/>
        <rFont val="Arial"/>
        <family val="2"/>
        <charset val="162"/>
      </rPr>
      <t xml:space="preserve">AHŞAP ÇATI MAKASI DÜĞÜM NOKTALARINA GELEN YÜK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</si>
  <si>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ÇELİK ÇATI MAKASI DÜĞÜM NOKTALARINA GELEN YÜK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</si>
  <si>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eternit</t>
  </si>
  <si>
    <t>aliminyum veya saç tarapezaidal levhalar</t>
  </si>
  <si>
    <t>ytong çatı 10cm</t>
  </si>
  <si>
    <t>ytong çatı 12,5cm</t>
  </si>
  <si>
    <t>ytong çatı 15cm</t>
  </si>
  <si>
    <t xml:space="preserve">aşık öz ağırlığı </t>
  </si>
  <si>
    <t>çatı makası öz ağırlığı</t>
  </si>
  <si>
    <t>Yük analizi</t>
  </si>
  <si>
    <t>çatı örtüsü öz ağırlığı</t>
  </si>
  <si>
    <t>aşıklar öz ağırlığı</t>
  </si>
  <si>
    <t>g1 =</t>
  </si>
  <si>
    <t>makaslar öz ağırlığı</t>
  </si>
  <si>
    <t>kar yükü</t>
  </si>
  <si>
    <t>pk =</t>
  </si>
  <si>
    <t>Kaplama ağırlıkları</t>
  </si>
  <si>
    <t>Not : Örnek trapez makas tipi seçilerek aşağıda yükler onun üzerinde gösterilmiştir.</t>
  </si>
  <si>
    <t>Aşıklar çatıda düğüm noktaşarına yerleştirilecektir.</t>
  </si>
  <si>
    <r>
      <t xml:space="preserve">aşığın çatı düzleminde aralığı   a / cos 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=</t>
    </r>
  </si>
  <si>
    <t>aşığın yatay düzlemde aralığı   a =</t>
  </si>
  <si>
    <t>aşığın yatay düzlemde aralığı  a =</t>
  </si>
  <si>
    <t>Çizelge MA.1 - Karakteristik zemin kar yükü (Sk) değerleri kN/m² (*)</t>
  </si>
  <si>
    <t>Yapı yerinin denizden yüksekliği</t>
  </si>
  <si>
    <t>bölgeler</t>
  </si>
  <si>
    <t xml:space="preserve"> =&lt;200</t>
  </si>
  <si>
    <t>1000&lt;1500</t>
  </si>
  <si>
    <t>1500&gt;=</t>
  </si>
  <si>
    <t>&gt;1000 değerleri için :1000 m’ye tekabül eden değerler, 1500 m’ye kadar %10   ,  1500 m’den yukarı yüksekliklerde % 15 artırılır.</t>
  </si>
  <si>
    <t>* Kar yağmayan yerlerde kar yükü hesap değeri sıfır alınır.</t>
  </si>
  <si>
    <t>Yapının olduğu il veya ilçe =</t>
  </si>
  <si>
    <t>DÜZCE merkez</t>
  </si>
  <si>
    <t>Topografik bölge</t>
  </si>
  <si>
    <t>Ce</t>
  </si>
  <si>
    <t>Yük bölgeleri =</t>
  </si>
  <si>
    <r>
      <t xml:space="preserve">Rüzgara açık </t>
    </r>
    <r>
      <rPr>
        <vertAlign val="superscript"/>
        <sz val="8"/>
        <color theme="1"/>
        <rFont val="Arial"/>
        <family val="2"/>
        <charset val="162"/>
      </rPr>
      <t>a</t>
    </r>
  </si>
  <si>
    <t>yapı yerinin denizden yüksekliği =</t>
  </si>
  <si>
    <r>
      <t xml:space="preserve">Normal </t>
    </r>
    <r>
      <rPr>
        <vertAlign val="superscript"/>
        <sz val="8"/>
        <color theme="1"/>
        <rFont val="Arial"/>
        <family val="2"/>
        <charset val="162"/>
      </rPr>
      <t>b</t>
    </r>
  </si>
  <si>
    <t>Normal</t>
  </si>
  <si>
    <t>Ce =</t>
  </si>
  <si>
    <t>karakteristik zemin kar yükü  sk =</t>
  </si>
  <si>
    <t>ADANA</t>
  </si>
  <si>
    <t>Aladağ</t>
  </si>
  <si>
    <t>Ceyhan</t>
  </si>
  <si>
    <t>Çukurova</t>
  </si>
  <si>
    <t>Feke</t>
  </si>
  <si>
    <t>İmamoğlu</t>
  </si>
  <si>
    <t>Karaisalı</t>
  </si>
  <si>
    <t>Karataş</t>
  </si>
  <si>
    <t>Kozan</t>
  </si>
  <si>
    <t>Pozantı</t>
  </si>
  <si>
    <t>Salimbeyli</t>
  </si>
  <si>
    <t>Sarıçam</t>
  </si>
  <si>
    <t>Seyhan</t>
  </si>
  <si>
    <t>Tufanbeyli</t>
  </si>
  <si>
    <t>Yumurtalık</t>
  </si>
  <si>
    <t>Yüreğir</t>
  </si>
  <si>
    <t>ADIYAMAN</t>
  </si>
  <si>
    <t>Merkez</t>
  </si>
  <si>
    <t>Besni</t>
  </si>
  <si>
    <t>Çelikhan</t>
  </si>
  <si>
    <t>Gerger</t>
  </si>
  <si>
    <t>Gölbaşı</t>
  </si>
  <si>
    <t>Kahta</t>
  </si>
  <si>
    <t>Samsat</t>
  </si>
  <si>
    <t>Sincik</t>
  </si>
  <si>
    <t>Tut</t>
  </si>
  <si>
    <t>AFYONKARAHİSAR</t>
  </si>
  <si>
    <t>Başmakçı</t>
  </si>
  <si>
    <t>Bayat</t>
  </si>
  <si>
    <t>Bolvadin</t>
  </si>
  <si>
    <t>Çay</t>
  </si>
  <si>
    <t>Çobanlar</t>
  </si>
  <si>
    <t>Dazkırı</t>
  </si>
  <si>
    <t>Dinar</t>
  </si>
  <si>
    <t>Emirdağ</t>
  </si>
  <si>
    <t>Evciler</t>
  </si>
  <si>
    <t>Hocalar</t>
  </si>
  <si>
    <t>İhsaniye</t>
  </si>
  <si>
    <t>İscehisar</t>
  </si>
  <si>
    <t>Kızılören</t>
  </si>
  <si>
    <t>Sandıklı</t>
  </si>
  <si>
    <t>Sinanpaşa</t>
  </si>
  <si>
    <t>Sultandağı</t>
  </si>
  <si>
    <t>Şuhut</t>
  </si>
  <si>
    <t>AĞRI</t>
  </si>
  <si>
    <t>Diyadin</t>
  </si>
  <si>
    <t>Doğubeyazıt</t>
  </si>
  <si>
    <t>Eleşkirt</t>
  </si>
  <si>
    <t>Hamur</t>
  </si>
  <si>
    <t>Patnos</t>
  </si>
  <si>
    <t>Taşlıçay</t>
  </si>
  <si>
    <t>Tutak</t>
  </si>
  <si>
    <t>AMASYA</t>
  </si>
  <si>
    <t>Göynüçek</t>
  </si>
  <si>
    <t>Gümüşhacıköy</t>
  </si>
  <si>
    <t>Hamamözü</t>
  </si>
  <si>
    <t>Merzifon</t>
  </si>
  <si>
    <t>Sulovaarı</t>
  </si>
  <si>
    <t>Taşova</t>
  </si>
  <si>
    <t>ANKARA</t>
  </si>
  <si>
    <t>Akyurt</t>
  </si>
  <si>
    <t>Altındağ</t>
  </si>
  <si>
    <t>Ayaş</t>
  </si>
  <si>
    <t>Bala</t>
  </si>
  <si>
    <t>Beypazarı</t>
  </si>
  <si>
    <t>Çamlıdere</t>
  </si>
  <si>
    <t>Çankaya</t>
  </si>
  <si>
    <t>Çubuk</t>
  </si>
  <si>
    <t>Elmadağı</t>
  </si>
  <si>
    <t>Etimesgut</t>
  </si>
  <si>
    <t>Evren</t>
  </si>
  <si>
    <t>Güdül</t>
  </si>
  <si>
    <t>Haymana</t>
  </si>
  <si>
    <t>Kahramankazan</t>
  </si>
  <si>
    <t>Kalecik</t>
  </si>
  <si>
    <t>Keçiören</t>
  </si>
  <si>
    <t>Kızılcahamam</t>
  </si>
  <si>
    <t>Mamak</t>
  </si>
  <si>
    <t>Nallıhan</t>
  </si>
  <si>
    <t>Polatlı</t>
  </si>
  <si>
    <t>Pursaklar</t>
  </si>
  <si>
    <t>Sincan</t>
  </si>
  <si>
    <t>Şereflikoçhisar</t>
  </si>
  <si>
    <t>Yenimahalle</t>
  </si>
  <si>
    <t>ANTALYA</t>
  </si>
  <si>
    <t>Akseki</t>
  </si>
  <si>
    <t>Aksu</t>
  </si>
  <si>
    <t>Alanya</t>
  </si>
  <si>
    <t>Demre</t>
  </si>
  <si>
    <t>Döşemealtı</t>
  </si>
  <si>
    <t xml:space="preserve">Elmalı </t>
  </si>
  <si>
    <t>Finike</t>
  </si>
  <si>
    <t>Gazipaşa</t>
  </si>
  <si>
    <t>Gündoğmuş</t>
  </si>
  <si>
    <t>İbradi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</si>
  <si>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</si>
  <si>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</si>
  <si>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</si>
  <si>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</si>
  <si>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</si>
  <si>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</si>
  <si>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</si>
  <si>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</si>
  <si>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</si>
  <si>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ARTVİN merkez</t>
  </si>
  <si>
    <t>Ardanuç</t>
  </si>
  <si>
    <t>Arhavi</t>
  </si>
  <si>
    <t>Borçka</t>
  </si>
  <si>
    <t xml:space="preserve">Hopa </t>
  </si>
  <si>
    <t>Kemalpaşa</t>
  </si>
  <si>
    <t>Murgul</t>
  </si>
  <si>
    <t>Şavşat</t>
  </si>
  <si>
    <t>Yusufeli</t>
  </si>
  <si>
    <t>AYDIN</t>
  </si>
  <si>
    <t>Bozdoğan</t>
  </si>
  <si>
    <t>Buharkent</t>
  </si>
  <si>
    <t>Çine</t>
  </si>
  <si>
    <t>Didem</t>
  </si>
  <si>
    <t>Efeler</t>
  </si>
  <si>
    <t>Germencik</t>
  </si>
  <si>
    <t>İncirliova</t>
  </si>
  <si>
    <t>Karacasu</t>
  </si>
  <si>
    <t>Karpuzlu</t>
  </si>
  <si>
    <t>Koçarlı</t>
  </si>
  <si>
    <t>Köşk</t>
  </si>
  <si>
    <t>Kuşadası</t>
  </si>
  <si>
    <t>Kuyucak</t>
  </si>
  <si>
    <t>Nazilli</t>
  </si>
  <si>
    <t>Söke</t>
  </si>
  <si>
    <t>Sultanhisar</t>
  </si>
  <si>
    <t>Yenipazar</t>
  </si>
  <si>
    <t>BALIKESİR</t>
  </si>
  <si>
    <t>Altıeylül</t>
  </si>
  <si>
    <t>Ayvalık</t>
  </si>
  <si>
    <t>Balya</t>
  </si>
  <si>
    <t>Bandırma</t>
  </si>
  <si>
    <t>Bigadiç</t>
  </si>
  <si>
    <t>Burhaniye</t>
  </si>
  <si>
    <t>Dursunbey</t>
  </si>
  <si>
    <t>Edremit</t>
  </si>
  <si>
    <t>Erdek</t>
  </si>
  <si>
    <t>Gömeç</t>
  </si>
  <si>
    <t>Gönen</t>
  </si>
  <si>
    <t>Havran</t>
  </si>
  <si>
    <t>İvrindi</t>
  </si>
  <si>
    <t>Karesi</t>
  </si>
  <si>
    <t>Kepsut</t>
  </si>
  <si>
    <t>Manyas</t>
  </si>
  <si>
    <t>Marmara</t>
  </si>
  <si>
    <t>Savaştepe</t>
  </si>
  <si>
    <t>Sındırgı</t>
  </si>
  <si>
    <t>Susurluk</t>
  </si>
  <si>
    <t>BİLECİK merkez</t>
  </si>
  <si>
    <t>Bozüyük</t>
  </si>
  <si>
    <t>Gölpazarı</t>
  </si>
  <si>
    <t>İnhisar</t>
  </si>
  <si>
    <t>Osmaneli</t>
  </si>
  <si>
    <t>Pazaryeri</t>
  </si>
  <si>
    <t>Söğüt</t>
  </si>
  <si>
    <t>BİNGÖL merkez</t>
  </si>
  <si>
    <t>Adaklı</t>
  </si>
  <si>
    <t>Genç</t>
  </si>
  <si>
    <t>Karlıova</t>
  </si>
  <si>
    <t>Kiğı</t>
  </si>
  <si>
    <t>Solhan</t>
  </si>
  <si>
    <t>Yayladere</t>
  </si>
  <si>
    <t>Yedisu</t>
  </si>
  <si>
    <t>BİTLİS merkez</t>
  </si>
  <si>
    <t>Adilcevaz</t>
  </si>
  <si>
    <t>Ahlat</t>
  </si>
  <si>
    <t>Güroymak</t>
  </si>
  <si>
    <t>Hizan</t>
  </si>
  <si>
    <t>Mutki</t>
  </si>
  <si>
    <t>Tatvan</t>
  </si>
  <si>
    <t>BOLU merkez</t>
  </si>
  <si>
    <t>Dötdivan</t>
  </si>
  <si>
    <t>Gerede</t>
  </si>
  <si>
    <t>Göynük</t>
  </si>
  <si>
    <t>Kıbrısçık</t>
  </si>
  <si>
    <t>Mengen</t>
  </si>
  <si>
    <t>Mudurnu</t>
  </si>
  <si>
    <t>Seben</t>
  </si>
  <si>
    <t>Yeniçağa</t>
  </si>
  <si>
    <t>BURDUR merkez</t>
  </si>
  <si>
    <t>Ağlasun</t>
  </si>
  <si>
    <t>Altınyayla</t>
  </si>
  <si>
    <t>Bucak</t>
  </si>
  <si>
    <t>Çavdır</t>
  </si>
  <si>
    <t>Çeltikçi</t>
  </si>
  <si>
    <t>Gölhisar</t>
  </si>
  <si>
    <t>Karamanlı</t>
  </si>
  <si>
    <t>kemer</t>
  </si>
  <si>
    <t>Tefenni</t>
  </si>
  <si>
    <t>Yeşilova</t>
  </si>
  <si>
    <t>BURSA</t>
  </si>
  <si>
    <t>Büyükorhan</t>
  </si>
  <si>
    <t>Gemlik</t>
  </si>
  <si>
    <t>Gürsu</t>
  </si>
  <si>
    <t>Harmancık</t>
  </si>
  <si>
    <t>İnegöl</t>
  </si>
  <si>
    <t>İznik</t>
  </si>
  <si>
    <t>Karacabey</t>
  </si>
  <si>
    <t>Keles</t>
  </si>
  <si>
    <t>Kestel</t>
  </si>
  <si>
    <t>Mudanya</t>
  </si>
  <si>
    <t>M.Kemalpaşa</t>
  </si>
  <si>
    <t>Nilüfer</t>
  </si>
  <si>
    <t>Orhaneli</t>
  </si>
  <si>
    <t>Orhangazi</t>
  </si>
  <si>
    <t>Osmangazi</t>
  </si>
  <si>
    <t>Yenişehir</t>
  </si>
  <si>
    <t>Yıldırım</t>
  </si>
  <si>
    <t>ÇANAKKALE merkez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</si>
  <si>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</si>
  <si>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</si>
  <si>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</si>
  <si>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</si>
  <si>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</si>
  <si>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</si>
  <si>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</si>
  <si>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</si>
  <si>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</si>
  <si>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Lapseki</t>
  </si>
  <si>
    <t>Yenice</t>
  </si>
  <si>
    <t>ÇANKIRI merkez</t>
  </si>
  <si>
    <t>Atkaracalar</t>
  </si>
  <si>
    <t>Bayramören</t>
  </si>
  <si>
    <t>Çerkeş</t>
  </si>
  <si>
    <t>Eldivan</t>
  </si>
  <si>
    <t>Ilgaz</t>
  </si>
  <si>
    <t>Kızılırmak</t>
  </si>
  <si>
    <t>Korgun</t>
  </si>
  <si>
    <t>Kurşunlu</t>
  </si>
  <si>
    <t>Orta</t>
  </si>
  <si>
    <t>Şabanözü</t>
  </si>
  <si>
    <t>Yapraklı</t>
  </si>
  <si>
    <t>ÇORUM merkez</t>
  </si>
  <si>
    <t>Alaca</t>
  </si>
  <si>
    <t>Boğazkale</t>
  </si>
  <si>
    <t>Dodurga</t>
  </si>
  <si>
    <t>İskilip</t>
  </si>
  <si>
    <t>Kargı</t>
  </si>
  <si>
    <t>Laçin</t>
  </si>
  <si>
    <t>Mecitözü</t>
  </si>
  <si>
    <t>Oğuzlar</t>
  </si>
  <si>
    <t>Ortaköy</t>
  </si>
  <si>
    <t>Osmancık</t>
  </si>
  <si>
    <t>Sungurlu</t>
  </si>
  <si>
    <t>Uğurludağ</t>
  </si>
  <si>
    <t>DENİZLİ</t>
  </si>
  <si>
    <t>Acıpayam</t>
  </si>
  <si>
    <t>Babadağ</t>
  </si>
  <si>
    <t>Baklan</t>
  </si>
  <si>
    <t>Bekili</t>
  </si>
  <si>
    <t>Beyağaç</t>
  </si>
  <si>
    <t>Bozkurt</t>
  </si>
  <si>
    <t>Buldan</t>
  </si>
  <si>
    <t>Çal</t>
  </si>
  <si>
    <t>Çameli</t>
  </si>
  <si>
    <t>Çardak</t>
  </si>
  <si>
    <t>Çivril</t>
  </si>
  <si>
    <t>Güney</t>
  </si>
  <si>
    <t>Honaz</t>
  </si>
  <si>
    <t>Kale</t>
  </si>
  <si>
    <t>Merkezefendi</t>
  </si>
  <si>
    <t>Pamukkale</t>
  </si>
  <si>
    <t>Sarayköy</t>
  </si>
  <si>
    <t>Serinhisar</t>
  </si>
  <si>
    <t>Tavas</t>
  </si>
  <si>
    <t>DİYARBAKIR</t>
  </si>
  <si>
    <t>Bağlar</t>
  </si>
  <si>
    <t>Bismil</t>
  </si>
  <si>
    <t>Çermik</t>
  </si>
  <si>
    <t>Çınar</t>
  </si>
  <si>
    <t>Çüngüş</t>
  </si>
  <si>
    <t>Dicle</t>
  </si>
  <si>
    <t>Eğil</t>
  </si>
  <si>
    <t>Ergani</t>
  </si>
  <si>
    <t>Hani</t>
  </si>
  <si>
    <t>Hazro</t>
  </si>
  <si>
    <t>Kayapınar</t>
  </si>
  <si>
    <t>Kocaköy</t>
  </si>
  <si>
    <t>Kulp</t>
  </si>
  <si>
    <t>Lice</t>
  </si>
  <si>
    <t>Silvan</t>
  </si>
  <si>
    <t>Sur</t>
  </si>
  <si>
    <t>EDİRNE merkez</t>
  </si>
  <si>
    <t>Enez</t>
  </si>
  <si>
    <t>Havşa</t>
  </si>
  <si>
    <t>İpsala</t>
  </si>
  <si>
    <t>Keşan</t>
  </si>
  <si>
    <t>Lalapaşa</t>
  </si>
  <si>
    <t>Meriç</t>
  </si>
  <si>
    <t>Süloğlu</t>
  </si>
  <si>
    <t>Uzunköprü</t>
  </si>
  <si>
    <t>ELAZIĞ merkez</t>
  </si>
  <si>
    <t>Ağın</t>
  </si>
  <si>
    <t>Alacakay</t>
  </si>
  <si>
    <t>Arıcak</t>
  </si>
  <si>
    <t>Başkil</t>
  </si>
  <si>
    <t>Karakoçan</t>
  </si>
  <si>
    <t>Keban</t>
  </si>
  <si>
    <t>Kovancılar</t>
  </si>
  <si>
    <t>Maden</t>
  </si>
  <si>
    <t>Palu</t>
  </si>
  <si>
    <t>Sivrice</t>
  </si>
  <si>
    <t>ERZİNCAN merkez</t>
  </si>
  <si>
    <t>Çayırlı</t>
  </si>
  <si>
    <t>İliç</t>
  </si>
  <si>
    <t>Kemah</t>
  </si>
  <si>
    <t>Kemaliye</t>
  </si>
  <si>
    <t>Otlukbeli</t>
  </si>
  <si>
    <t>Refahiye</t>
  </si>
  <si>
    <t>Tercan</t>
  </si>
  <si>
    <t>Üzümlü</t>
  </si>
  <si>
    <t>ERZURUM</t>
  </si>
  <si>
    <t>Aşkale</t>
  </si>
  <si>
    <t>Aziziye</t>
  </si>
  <si>
    <t>Çat</t>
  </si>
  <si>
    <t>Hınıs</t>
  </si>
  <si>
    <t>Horosan</t>
  </si>
  <si>
    <t>İspir</t>
  </si>
  <si>
    <t>Karaçoban</t>
  </si>
  <si>
    <t>Karayazı</t>
  </si>
  <si>
    <t>Köprüköy</t>
  </si>
  <si>
    <t>Narman</t>
  </si>
  <si>
    <t>Oltu</t>
  </si>
  <si>
    <t>Olur</t>
  </si>
  <si>
    <t>Palandöken</t>
  </si>
  <si>
    <t>Pasinler</t>
  </si>
  <si>
    <t>Pazaryolu</t>
  </si>
  <si>
    <t>Şenkaya</t>
  </si>
  <si>
    <t>Tekman</t>
  </si>
  <si>
    <t>Tortum</t>
  </si>
  <si>
    <t>Uzundere</t>
  </si>
  <si>
    <t>Yakutiye</t>
  </si>
  <si>
    <t>ESKİŞEHİR</t>
  </si>
  <si>
    <t>Alpu</t>
  </si>
  <si>
    <t>Beylikova</t>
  </si>
  <si>
    <t>Çifteler</t>
  </si>
  <si>
    <t>Günyüzü</t>
  </si>
  <si>
    <t>İnönü</t>
  </si>
  <si>
    <t>Mahmudiye</t>
  </si>
  <si>
    <t>Mihalgazi</t>
  </si>
  <si>
    <t>Mihalıççık</t>
  </si>
  <si>
    <t>Odunpazarı</t>
  </si>
  <si>
    <t>Sarıcakaya</t>
  </si>
  <si>
    <t>Seyitgazi</t>
  </si>
  <si>
    <t>Sivrihisar</t>
  </si>
  <si>
    <t>Tepebaşı</t>
  </si>
  <si>
    <t>GAZİANTEP</t>
  </si>
  <si>
    <t>Araban</t>
  </si>
  <si>
    <t>İslahiye</t>
  </si>
  <si>
    <t>Karkamış</t>
  </si>
  <si>
    <t>Kilis</t>
  </si>
  <si>
    <t>Nizip</t>
  </si>
  <si>
    <t>Nurdağı</t>
  </si>
  <si>
    <t>Oğuzeli</t>
  </si>
  <si>
    <t>Şahinbet</t>
  </si>
  <si>
    <t>Şehitkamil</t>
  </si>
  <si>
    <t>Yavuzeli</t>
  </si>
  <si>
    <t>GİRESUN merkez</t>
  </si>
  <si>
    <t>Alucra</t>
  </si>
  <si>
    <t>Bulancak</t>
  </si>
  <si>
    <t>Çamoluk</t>
  </si>
  <si>
    <t>Çanakçı</t>
  </si>
  <si>
    <t>Dereli</t>
  </si>
  <si>
    <t>Doğankent</t>
  </si>
  <si>
    <t>Esbiye</t>
  </si>
  <si>
    <t>Eynesil</t>
  </si>
  <si>
    <t>Görele</t>
  </si>
  <si>
    <t>Güce</t>
  </si>
  <si>
    <t>Keşap</t>
  </si>
  <si>
    <t>Piraziz</t>
  </si>
  <si>
    <t>Şebinkarahisar</t>
  </si>
  <si>
    <t>Tirebolu</t>
  </si>
  <si>
    <t>Yağlıdere</t>
  </si>
  <si>
    <t>GÜMÜŞHANE merkez</t>
  </si>
  <si>
    <t>Kelkit</t>
  </si>
  <si>
    <t>Köse</t>
  </si>
  <si>
    <t>Kürtün</t>
  </si>
  <si>
    <t>Şiran</t>
  </si>
  <si>
    <t>Torul</t>
  </si>
  <si>
    <t>HAKKARİ merkez</t>
  </si>
  <si>
    <t>Çukurca</t>
  </si>
  <si>
    <t>Derecik</t>
  </si>
  <si>
    <t>Şenmdinli</t>
  </si>
  <si>
    <t>Yüksekova</t>
  </si>
  <si>
    <t>HATAY</t>
  </si>
  <si>
    <t>Altınözü</t>
  </si>
  <si>
    <t>Antakya</t>
  </si>
  <si>
    <t>Arsuz</t>
  </si>
  <si>
    <t>Belen</t>
  </si>
  <si>
    <t>Defne</t>
  </si>
  <si>
    <t>Dörtyol</t>
  </si>
  <si>
    <t>Erzin</t>
  </si>
  <si>
    <t>Hassa</t>
  </si>
  <si>
    <t>İskenderun</t>
  </si>
  <si>
    <t>Kırıkhan</t>
  </si>
  <si>
    <t>Kumlu</t>
  </si>
  <si>
    <t>Payas</t>
  </si>
  <si>
    <t>Reyhanlı</t>
  </si>
  <si>
    <t>Samandağı</t>
  </si>
  <si>
    <t>Yayladağı</t>
  </si>
  <si>
    <t>ISPARTA merkez</t>
  </si>
  <si>
    <t>Atabey</t>
  </si>
  <si>
    <t>Eğridir</t>
  </si>
  <si>
    <t>Gelendost</t>
  </si>
  <si>
    <t>Keçiborlu</t>
  </si>
  <si>
    <t>Senirkent</t>
  </si>
  <si>
    <t>Sütçüler</t>
  </si>
  <si>
    <t>Şarkikaraağaç</t>
  </si>
  <si>
    <t>Uluborlu</t>
  </si>
  <si>
    <t>Yalvaç</t>
  </si>
  <si>
    <t>Yenişarbademli</t>
  </si>
  <si>
    <t>MERSİN</t>
  </si>
  <si>
    <t>Akdeniz</t>
  </si>
  <si>
    <t>Anamur</t>
  </si>
  <si>
    <t>Aydıncık</t>
  </si>
  <si>
    <t>Bozyazı</t>
  </si>
  <si>
    <t>Çamlıyayla</t>
  </si>
  <si>
    <t>Erdemli</t>
  </si>
  <si>
    <t>Gülnar</t>
  </si>
  <si>
    <t>Mezitli</t>
  </si>
  <si>
    <t>Silifke</t>
  </si>
  <si>
    <t>Tarsus</t>
  </si>
  <si>
    <t>Toroslar</t>
  </si>
  <si>
    <t>İSTANBUL</t>
  </si>
  <si>
    <t>Adalar</t>
  </si>
  <si>
    <t>Arnavutköy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</si>
  <si>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</si>
  <si>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</si>
  <si>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</si>
  <si>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</si>
  <si>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</si>
  <si>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</si>
  <si>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</si>
  <si>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</si>
  <si>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</si>
  <si>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</si>
  <si>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</si>
  <si>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</si>
  <si>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</si>
  <si>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Çekmeköy</t>
  </si>
  <si>
    <t>Esenler</t>
  </si>
  <si>
    <t>Esenyurt</t>
  </si>
  <si>
    <t>Eyüpsultan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</si>
  <si>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</si>
  <si>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</si>
  <si>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</si>
  <si>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</si>
  <si>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</si>
  <si>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</si>
  <si>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</si>
  <si>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</si>
  <si>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</si>
  <si>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Sancaktepe</t>
  </si>
  <si>
    <t>Sarıyer</t>
  </si>
  <si>
    <t>Silivri</t>
  </si>
  <si>
    <t>Sultanbeyli</t>
  </si>
  <si>
    <t>Sultangazi</t>
  </si>
  <si>
    <t>Şile</t>
  </si>
  <si>
    <t>Şişli</t>
  </si>
  <si>
    <t>Tuzla</t>
  </si>
  <si>
    <t>Ümraniye</t>
  </si>
  <si>
    <t>Üsküdar</t>
  </si>
  <si>
    <t>Zeytinburnu</t>
  </si>
  <si>
    <t>İZMİR</t>
  </si>
  <si>
    <t>Aliağa</t>
  </si>
  <si>
    <t>Balçova</t>
  </si>
  <si>
    <t>Bayındır</t>
  </si>
  <si>
    <t>Bayraklı</t>
  </si>
  <si>
    <t>Bergama</t>
  </si>
  <si>
    <t>Beydağ</t>
  </si>
  <si>
    <t>Bornova</t>
  </si>
  <si>
    <t>Buca</t>
  </si>
  <si>
    <t>Çeşme</t>
  </si>
  <si>
    <t>Çiğli</t>
  </si>
  <si>
    <t>Dikili</t>
  </si>
  <si>
    <t>Foça</t>
  </si>
  <si>
    <t>Gaziemir</t>
  </si>
  <si>
    <t>Güzelbahçe</t>
  </si>
  <si>
    <t>Karabağlar</t>
  </si>
  <si>
    <t>Karaburun</t>
  </si>
  <si>
    <t>Karşıyaka</t>
  </si>
  <si>
    <t>Kınık</t>
  </si>
  <si>
    <t>Kiraz</t>
  </si>
  <si>
    <t>Konak</t>
  </si>
  <si>
    <t>Menderes</t>
  </si>
  <si>
    <t>Menemen</t>
  </si>
  <si>
    <t>Narlıdere</t>
  </si>
  <si>
    <t>Ödemiş</t>
  </si>
  <si>
    <t>Seferhisar</t>
  </si>
  <si>
    <t>Selçuk</t>
  </si>
  <si>
    <t>Tire</t>
  </si>
  <si>
    <t>Torbalı</t>
  </si>
  <si>
    <t>Urla</t>
  </si>
  <si>
    <t>KOCAELİ</t>
  </si>
  <si>
    <t>Başiskele</t>
  </si>
  <si>
    <t>Çayırova</t>
  </si>
  <si>
    <t>Darıca</t>
  </si>
  <si>
    <t>Derince</t>
  </si>
  <si>
    <t>Dilovası</t>
  </si>
  <si>
    <t>Gebze</t>
  </si>
  <si>
    <t>Gölcük</t>
  </si>
  <si>
    <t>İzmit</t>
  </si>
  <si>
    <t>Kandıra</t>
  </si>
  <si>
    <t>Karamürsel</t>
  </si>
  <si>
    <t>Kartepe</t>
  </si>
  <si>
    <t>Körfez</t>
  </si>
  <si>
    <t>KARS merkez</t>
  </si>
  <si>
    <t>Akyaka</t>
  </si>
  <si>
    <t>Arpaçay</t>
  </si>
  <si>
    <t>Digor</t>
  </si>
  <si>
    <t>Kağızman</t>
  </si>
  <si>
    <t>Sarıkamış</t>
  </si>
  <si>
    <t>Selim</t>
  </si>
  <si>
    <t>Susuz</t>
  </si>
  <si>
    <t>KASTAMONU merkez</t>
  </si>
  <si>
    <t>Abana</t>
  </si>
  <si>
    <t>Ağlı</t>
  </si>
  <si>
    <t>Araç</t>
  </si>
  <si>
    <t>Azdavay</t>
  </si>
  <si>
    <t>Cide</t>
  </si>
  <si>
    <t>Çatalzeytin</t>
  </si>
  <si>
    <t>Daday</t>
  </si>
  <si>
    <t>Devrekani</t>
  </si>
  <si>
    <t>Doğanyurt</t>
  </si>
  <si>
    <t>Hanönü</t>
  </si>
  <si>
    <t>İhsangazi</t>
  </si>
  <si>
    <t>İnebolu</t>
  </si>
  <si>
    <t>Küre</t>
  </si>
  <si>
    <t>Pınarbaşı</t>
  </si>
  <si>
    <t>Seydiler</t>
  </si>
  <si>
    <t>Şenpazar</t>
  </si>
  <si>
    <t>Taşköprü</t>
  </si>
  <si>
    <t>Tosya</t>
  </si>
  <si>
    <t>KAYSERİ</t>
  </si>
  <si>
    <t>Akkışla</t>
  </si>
  <si>
    <t>Bünyan</t>
  </si>
  <si>
    <t>Develi</t>
  </si>
  <si>
    <t>Felahiye</t>
  </si>
  <si>
    <t>Hacılar</t>
  </si>
  <si>
    <t>İncesu</t>
  </si>
  <si>
    <t>Kocasinan</t>
  </si>
  <si>
    <t>Melikgazi</t>
  </si>
  <si>
    <t>Özvatan</t>
  </si>
  <si>
    <t>Sarıoğlan</t>
  </si>
  <si>
    <t>Sarız</t>
  </si>
  <si>
    <t>Talas</t>
  </si>
  <si>
    <t>Tomarza</t>
  </si>
  <si>
    <t>Yahyalı</t>
  </si>
  <si>
    <t>Yeşilhisar</t>
  </si>
  <si>
    <t>KIRKLARELİ merkez</t>
  </si>
  <si>
    <t>Babaeski</t>
  </si>
  <si>
    <t>Demirköy</t>
  </si>
  <si>
    <t>Kofcaz</t>
  </si>
  <si>
    <t>Lüleburgaz</t>
  </si>
  <si>
    <t>Pehlivanköy</t>
  </si>
  <si>
    <t>Pınarhisar</t>
  </si>
  <si>
    <t>Vize</t>
  </si>
  <si>
    <t>KIRŞEHİR merkez</t>
  </si>
  <si>
    <t>Akçakent</t>
  </si>
  <si>
    <t>Akpınar</t>
  </si>
  <si>
    <t>Boztepe</t>
  </si>
  <si>
    <t>Çiçekdağı</t>
  </si>
  <si>
    <t>Kaman</t>
  </si>
  <si>
    <t>Mucur</t>
  </si>
  <si>
    <t>KONYA</t>
  </si>
  <si>
    <t>Ahırlı</t>
  </si>
  <si>
    <t>Akören</t>
  </si>
  <si>
    <t>Akşehir</t>
  </si>
  <si>
    <t>Altınekin</t>
  </si>
  <si>
    <t>Beyşehir</t>
  </si>
  <si>
    <t>Bozkır</t>
  </si>
  <si>
    <t>Cihanbeyli</t>
  </si>
  <si>
    <t>Çeltik</t>
  </si>
  <si>
    <t>Çumra</t>
  </si>
  <si>
    <t>Derbent</t>
  </si>
  <si>
    <t>Derebucak</t>
  </si>
  <si>
    <t>Doğanhisar</t>
  </si>
  <si>
    <t>Emirgazi</t>
  </si>
  <si>
    <t>Ereğli</t>
  </si>
  <si>
    <t>Güneysınır</t>
  </si>
  <si>
    <t>Hadim</t>
  </si>
  <si>
    <t>Halkapınar</t>
  </si>
  <si>
    <t>Hüyük</t>
  </si>
  <si>
    <t>Ilgın</t>
  </si>
  <si>
    <t>Kadınhanı</t>
  </si>
  <si>
    <t>Karapınar</t>
  </si>
  <si>
    <t>Karatay</t>
  </si>
  <si>
    <t>Kulu</t>
  </si>
  <si>
    <t>Meram</t>
  </si>
  <si>
    <t>Sarayönü</t>
  </si>
  <si>
    <t>Selçuklu</t>
  </si>
  <si>
    <t>Seydişehir</t>
  </si>
  <si>
    <t>Taşkent</t>
  </si>
  <si>
    <t>Tuzlukçu</t>
  </si>
  <si>
    <t>Yalıhüyük</t>
  </si>
  <si>
    <t>Yunak</t>
  </si>
  <si>
    <t>KÜTAHYA merkez</t>
  </si>
  <si>
    <t>Altıntaş</t>
  </si>
  <si>
    <t>Aslanapa</t>
  </si>
  <si>
    <t>Çavdarhisar</t>
  </si>
  <si>
    <t>Domaniç</t>
  </si>
  <si>
    <t>Dumlupınar</t>
  </si>
  <si>
    <t>Emet</t>
  </si>
  <si>
    <t>Gediz</t>
  </si>
  <si>
    <t>Hisarcık</t>
  </si>
  <si>
    <t>Pazarlar</t>
  </si>
  <si>
    <t>Simav</t>
  </si>
  <si>
    <t>Şaphane</t>
  </si>
  <si>
    <t>Tavşanlı</t>
  </si>
  <si>
    <t>MALATYA</t>
  </si>
  <si>
    <t>Akçadağ</t>
  </si>
  <si>
    <t>Arapkir</t>
  </si>
  <si>
    <t>Arguvan</t>
  </si>
  <si>
    <t>Battalgazi</t>
  </si>
  <si>
    <t>Darende</t>
  </si>
  <si>
    <t>Doğanşehir</t>
  </si>
  <si>
    <t>Doğanyol</t>
  </si>
  <si>
    <t>Hekimhan</t>
  </si>
  <si>
    <t>Kuluncak</t>
  </si>
  <si>
    <t>Pötürge</t>
  </si>
  <si>
    <t>Yazıhan</t>
  </si>
  <si>
    <t>Yeşilyurt</t>
  </si>
  <si>
    <t>MANİSA</t>
  </si>
  <si>
    <t>Ahmetli</t>
  </si>
  <si>
    <t>Akhisar</t>
  </si>
  <si>
    <t>Alaşehir</t>
  </si>
  <si>
    <t>Demirci</t>
  </si>
  <si>
    <t>Gölmarmara</t>
  </si>
  <si>
    <t>Gördes</t>
  </si>
  <si>
    <t>Kırkağaç</t>
  </si>
  <si>
    <t>Köprübaşı</t>
  </si>
  <si>
    <t>Kula</t>
  </si>
  <si>
    <t>Salihli</t>
  </si>
  <si>
    <t>Sarıgöl</t>
  </si>
  <si>
    <t>Saruhanlı</t>
  </si>
  <si>
    <t>Selendi</t>
  </si>
  <si>
    <t>Soma</t>
  </si>
  <si>
    <t>Şahzedeler</t>
  </si>
  <si>
    <t>Turgutlu</t>
  </si>
  <si>
    <t>Yunusemre</t>
  </si>
  <si>
    <t>KAHRAMANMARAŞ</t>
  </si>
  <si>
    <t>Afşin</t>
  </si>
  <si>
    <t>Andırın</t>
  </si>
  <si>
    <t>Çağlayancerit</t>
  </si>
  <si>
    <t>Dulkadiroğlu</t>
  </si>
  <si>
    <t>Ekinözü</t>
  </si>
  <si>
    <t>Elbistan</t>
  </si>
  <si>
    <t>Göksun</t>
  </si>
  <si>
    <t>Nurhak</t>
  </si>
  <si>
    <t>Onikişubat</t>
  </si>
  <si>
    <t>Pazarcık</t>
  </si>
  <si>
    <t>Türkoğlu</t>
  </si>
  <si>
    <t>MARDİN</t>
  </si>
  <si>
    <t>Artuklu</t>
  </si>
  <si>
    <t>Dargeçit</t>
  </si>
  <si>
    <t>Derik</t>
  </si>
  <si>
    <t>Kızıltepe</t>
  </si>
  <si>
    <t>Mazıdağı</t>
  </si>
  <si>
    <t>Midyat</t>
  </si>
  <si>
    <t>Nusaybin</t>
  </si>
  <si>
    <t>Ömerli</t>
  </si>
  <si>
    <t>Savur</t>
  </si>
  <si>
    <t>Yeşilli</t>
  </si>
  <si>
    <t>MUĞLA</t>
  </si>
  <si>
    <t>Bodrum</t>
  </si>
  <si>
    <t>Dalaman</t>
  </si>
  <si>
    <t>Datça</t>
  </si>
  <si>
    <t>Fethiye</t>
  </si>
  <si>
    <t>Kavaklıdere</t>
  </si>
  <si>
    <t>Köyçeyiz</t>
  </si>
  <si>
    <t>Marmaris</t>
  </si>
  <si>
    <t>Menteşe</t>
  </si>
  <si>
    <t>Milas</t>
  </si>
  <si>
    <t>Ortaca</t>
  </si>
  <si>
    <t>Seydikemer</t>
  </si>
  <si>
    <t>Ula</t>
  </si>
  <si>
    <t>Yatağan</t>
  </si>
  <si>
    <t>MUŞ merkez</t>
  </si>
  <si>
    <t>Bulanık</t>
  </si>
  <si>
    <t>Hasköy</t>
  </si>
  <si>
    <t>Korkut</t>
  </si>
  <si>
    <t>Malazgirt</t>
  </si>
  <si>
    <t>Varto</t>
  </si>
  <si>
    <t>NEVŞEHİR merkez</t>
  </si>
  <si>
    <t>Acıgöl</t>
  </si>
  <si>
    <t>Avanos</t>
  </si>
  <si>
    <t>Derinkuyu</t>
  </si>
  <si>
    <t>Gülşehir</t>
  </si>
  <si>
    <t>Hacıbektaş</t>
  </si>
  <si>
    <t>Kozaklı</t>
  </si>
  <si>
    <t>Ürgüp</t>
  </si>
  <si>
    <t>NİĞDE merkez</t>
  </si>
  <si>
    <t>Altunhisar</t>
  </si>
  <si>
    <t>Bor</t>
  </si>
  <si>
    <t>Çamardı</t>
  </si>
  <si>
    <t>Çiftlik</t>
  </si>
  <si>
    <t>Ulukışla</t>
  </si>
  <si>
    <t>ORDU</t>
  </si>
  <si>
    <t>Akkuş</t>
  </si>
  <si>
    <t>Altınordu</t>
  </si>
  <si>
    <t>Aybastı</t>
  </si>
  <si>
    <t>Çamaş</t>
  </si>
  <si>
    <t>Çatalpınar</t>
  </si>
  <si>
    <t>Çaybaşı</t>
  </si>
  <si>
    <t>Fatsa</t>
  </si>
  <si>
    <t>Gölköy</t>
  </si>
  <si>
    <t>Gülyalı</t>
  </si>
  <si>
    <t>Gürgentepe</t>
  </si>
  <si>
    <t>İkizce</t>
  </si>
  <si>
    <t>Kabadüz</t>
  </si>
  <si>
    <t>Kabataş</t>
  </si>
  <si>
    <t>Korgan</t>
  </si>
  <si>
    <t>Kumru</t>
  </si>
  <si>
    <t>Mesudiye</t>
  </si>
  <si>
    <t>Perşembe</t>
  </si>
  <si>
    <t>Ulubey</t>
  </si>
  <si>
    <t>Ünye</t>
  </si>
  <si>
    <t>RİZE merkez</t>
  </si>
  <si>
    <t>Ardeşen</t>
  </si>
  <si>
    <t>Çamlıhemşin</t>
  </si>
  <si>
    <t>Çayeli</t>
  </si>
  <si>
    <t>Derepazarı</t>
  </si>
  <si>
    <t>Fındıklı</t>
  </si>
  <si>
    <t>Güneysu</t>
  </si>
  <si>
    <t>Hemşin</t>
  </si>
  <si>
    <t>İkizdere</t>
  </si>
  <si>
    <t>İyidere</t>
  </si>
  <si>
    <t>Kalkandere</t>
  </si>
  <si>
    <t>Pazar</t>
  </si>
  <si>
    <t>SAKARYA</t>
  </si>
  <si>
    <t>Adapazarı</t>
  </si>
  <si>
    <t>Akyazı</t>
  </si>
  <si>
    <t>Arifiye</t>
  </si>
  <si>
    <t>Erenler</t>
  </si>
  <si>
    <t>Ferizli</t>
  </si>
  <si>
    <t>Geyve</t>
  </si>
  <si>
    <t>Hendek</t>
  </si>
  <si>
    <t>Karapürçek</t>
  </si>
  <si>
    <t>Karasu</t>
  </si>
  <si>
    <t>Kaynarca</t>
  </si>
  <si>
    <t>Kocaali</t>
  </si>
  <si>
    <t>Pamukova</t>
  </si>
  <si>
    <t>Sapanca</t>
  </si>
  <si>
    <t>Serdivan</t>
  </si>
  <si>
    <t>Söğütlü</t>
  </si>
  <si>
    <t>Traklı</t>
  </si>
  <si>
    <t>SAMSUN</t>
  </si>
  <si>
    <t>Alaçam</t>
  </si>
  <si>
    <t>Asarcık</t>
  </si>
  <si>
    <t>Atakum</t>
  </si>
  <si>
    <t>Bafra</t>
  </si>
  <si>
    <t>Canik</t>
  </si>
  <si>
    <t>Çarşamba</t>
  </si>
  <si>
    <t>Havza</t>
  </si>
  <si>
    <t>İlkadım</t>
  </si>
  <si>
    <t>Kavak</t>
  </si>
  <si>
    <t>Ladik</t>
  </si>
  <si>
    <t>19.may.</t>
  </si>
  <si>
    <t>Salıpazarı</t>
  </si>
  <si>
    <t>Tekkeköy</t>
  </si>
  <si>
    <t>Terme</t>
  </si>
  <si>
    <t>Vezirköprü</t>
  </si>
  <si>
    <t>Yakakent</t>
  </si>
  <si>
    <t>SİİRT merkez</t>
  </si>
  <si>
    <t>Baykan</t>
  </si>
  <si>
    <t>Eruh</t>
  </si>
  <si>
    <t>Kurtalan</t>
  </si>
  <si>
    <t>Pervari</t>
  </si>
  <si>
    <t>Şirvan</t>
  </si>
  <si>
    <t>Tilo</t>
  </si>
  <si>
    <t>SİNOP merkez</t>
  </si>
  <si>
    <t>Ayancık</t>
  </si>
  <si>
    <t>Boyabat</t>
  </si>
  <si>
    <t>Dikmen</t>
  </si>
  <si>
    <t>Durağan</t>
  </si>
  <si>
    <t>Erfelek</t>
  </si>
  <si>
    <t>Gerze</t>
  </si>
  <si>
    <t>Saraydüzü</t>
  </si>
  <si>
    <t>Türkeli</t>
  </si>
  <si>
    <t>SİVAS merkez</t>
  </si>
  <si>
    <t>Akıncılar</t>
  </si>
  <si>
    <t>Divriği</t>
  </si>
  <si>
    <t>Doğanşar</t>
  </si>
  <si>
    <t>Gemerek</t>
  </si>
  <si>
    <t>Gülova</t>
  </si>
  <si>
    <t>Gürün</t>
  </si>
  <si>
    <t>Hafik</t>
  </si>
  <si>
    <t>İmranlı</t>
  </si>
  <si>
    <t>Kangal</t>
  </si>
  <si>
    <t>Koyulhisar</t>
  </si>
  <si>
    <t>Suşehri</t>
  </si>
  <si>
    <t>Şarkışla</t>
  </si>
  <si>
    <t>Ulaş</t>
  </si>
  <si>
    <t>Yıldızeli</t>
  </si>
  <si>
    <t>Zara</t>
  </si>
  <si>
    <t>TEKİRDAĞ</t>
  </si>
  <si>
    <t>Çerkezköy</t>
  </si>
  <si>
    <t>Çorlu</t>
  </si>
  <si>
    <t>Ergene</t>
  </si>
  <si>
    <t>Hayrabolu</t>
  </si>
  <si>
    <t>Kapaklı</t>
  </si>
  <si>
    <t>Malkara</t>
  </si>
  <si>
    <t>Marmara ereğlisi</t>
  </si>
  <si>
    <t>Muratlı</t>
  </si>
  <si>
    <t>Saray</t>
  </si>
  <si>
    <t>Süleymanpaşa</t>
  </si>
  <si>
    <t>Şarköy</t>
  </si>
  <si>
    <t>TOKAT merkez</t>
  </si>
  <si>
    <t>Almus</t>
  </si>
  <si>
    <t>Artova</t>
  </si>
  <si>
    <t>Başçiftlik</t>
  </si>
  <si>
    <t>Erbaa</t>
  </si>
  <si>
    <t>Niksar</t>
  </si>
  <si>
    <t>Reşadiye</t>
  </si>
  <si>
    <t>Sulusaray</t>
  </si>
  <si>
    <t>Turhal</t>
  </si>
  <si>
    <t>Zile</t>
  </si>
  <si>
    <t>TRABZON</t>
  </si>
  <si>
    <t>Akçabat</t>
  </si>
  <si>
    <t>Araklı</t>
  </si>
  <si>
    <t>Arsin</t>
  </si>
  <si>
    <t>Beşikdüzü</t>
  </si>
  <si>
    <t>Çarşıbaşı</t>
  </si>
  <si>
    <t>Çaykara</t>
  </si>
  <si>
    <t>Dernekpazarı</t>
  </si>
  <si>
    <t>Düzköy</t>
  </si>
  <si>
    <t>Hayrat</t>
  </si>
  <si>
    <t>Maçka</t>
  </si>
  <si>
    <t>Of</t>
  </si>
  <si>
    <t>Ortahisar</t>
  </si>
  <si>
    <t>Sürmene</t>
  </si>
  <si>
    <t>Şalpazarı</t>
  </si>
  <si>
    <t>Tonya</t>
  </si>
  <si>
    <t>Vakfıkebir</t>
  </si>
  <si>
    <t>Yomra</t>
  </si>
  <si>
    <t>TUNCELİ merkez</t>
  </si>
  <si>
    <t>Çemişkezek</t>
  </si>
  <si>
    <t>Hozat</t>
  </si>
  <si>
    <t>Mazgirt</t>
  </si>
  <si>
    <t>Nazımiye</t>
  </si>
  <si>
    <t>Ovacık</t>
  </si>
  <si>
    <t>Pertek</t>
  </si>
  <si>
    <t>Pülümür</t>
  </si>
  <si>
    <t>ŞANLI URFA</t>
  </si>
  <si>
    <t>Akçakale</t>
  </si>
  <si>
    <t>Birecik</t>
  </si>
  <si>
    <t>Bozova</t>
  </si>
  <si>
    <t>Ceylanpınar</t>
  </si>
  <si>
    <t>Eyyübiye</t>
  </si>
  <si>
    <t>Halfeti</t>
  </si>
  <si>
    <t>Haliliye</t>
  </si>
  <si>
    <t>Harran</t>
  </si>
  <si>
    <t>Hilvan</t>
  </si>
  <si>
    <t>Karaköprü</t>
  </si>
  <si>
    <t>Siverek</t>
  </si>
  <si>
    <t>Suruç</t>
  </si>
  <si>
    <t>Viranşehir</t>
  </si>
  <si>
    <t>UŞAK merkez</t>
  </si>
  <si>
    <t>Banaz</t>
  </si>
  <si>
    <t>Eşme</t>
  </si>
  <si>
    <t>Karahallı</t>
  </si>
  <si>
    <t>Sivaslı</t>
  </si>
  <si>
    <t>VAN</t>
  </si>
  <si>
    <t>Bahçesaray</t>
  </si>
  <si>
    <t>Başkale</t>
  </si>
  <si>
    <t>Çaldıran</t>
  </si>
  <si>
    <t>Çatak</t>
  </si>
  <si>
    <t>Erciş</t>
  </si>
  <si>
    <t>Gevaş</t>
  </si>
  <si>
    <t>Gürpınar</t>
  </si>
  <si>
    <t>İpekyolu</t>
  </si>
  <si>
    <t>Muradiye</t>
  </si>
  <si>
    <t>Özalp</t>
  </si>
  <si>
    <t>Tuşba</t>
  </si>
  <si>
    <t>YOZGAT merkez</t>
  </si>
  <si>
    <t>Akdağmadeni</t>
  </si>
  <si>
    <t>Boğazlıyan</t>
  </si>
  <si>
    <t>Çandır</t>
  </si>
  <si>
    <t>Çayıralan</t>
  </si>
  <si>
    <t>Çekerek</t>
  </si>
  <si>
    <t>Kadışehri</t>
  </si>
  <si>
    <t>Saraykent</t>
  </si>
  <si>
    <t>Sarıkaya</t>
  </si>
  <si>
    <t>Sorgun</t>
  </si>
  <si>
    <t>Şefaatli</t>
  </si>
  <si>
    <t>Yenifakılı</t>
  </si>
  <si>
    <t>Yerköy</t>
  </si>
  <si>
    <t>ZONGULDAK merkez</t>
  </si>
  <si>
    <t>Alaplı</t>
  </si>
  <si>
    <t>Çaycuma</t>
  </si>
  <si>
    <t>Devrek</t>
  </si>
  <si>
    <t>Gökçebey</t>
  </si>
  <si>
    <t>Kilimli</t>
  </si>
  <si>
    <t>Kozlu</t>
  </si>
  <si>
    <t>AKSARAY merkez</t>
  </si>
  <si>
    <t>Ağaçören</t>
  </si>
  <si>
    <t>Eskil</t>
  </si>
  <si>
    <t>Gülağaç</t>
  </si>
  <si>
    <t>Güzelyurt</t>
  </si>
  <si>
    <t>Sarıyahşi</t>
  </si>
  <si>
    <t>Sultanhanı</t>
  </si>
  <si>
    <t>BAYBURT merkez</t>
  </si>
  <si>
    <t>Aydıntepe</t>
  </si>
  <si>
    <t>Demirözü</t>
  </si>
  <si>
    <t>KARAMAN merkez</t>
  </si>
  <si>
    <t>Ayrancı</t>
  </si>
  <si>
    <t>Başyayla</t>
  </si>
  <si>
    <t>Ermenek</t>
  </si>
  <si>
    <t>Kazımkarabekir</t>
  </si>
  <si>
    <t>Sarıveliler</t>
  </si>
  <si>
    <t>KIRIKKALE merkez</t>
  </si>
  <si>
    <t>Bahşılı</t>
  </si>
  <si>
    <t>Balışeyh</t>
  </si>
  <si>
    <t>Çelebi</t>
  </si>
  <si>
    <t>Delice</t>
  </si>
  <si>
    <t>Karakeçili</t>
  </si>
  <si>
    <t>Keskin</t>
  </si>
  <si>
    <t>Sulakyurt</t>
  </si>
  <si>
    <t>Yahşihan</t>
  </si>
  <si>
    <t>BATMAN merkez</t>
  </si>
  <si>
    <t>Beşiri</t>
  </si>
  <si>
    <t>Gercüş</t>
  </si>
  <si>
    <t>Hasankeyf</t>
  </si>
  <si>
    <t>Kozluk</t>
  </si>
  <si>
    <t>Sason</t>
  </si>
  <si>
    <t>ŞIRNAK merkez</t>
  </si>
  <si>
    <t>Beytüşşebap</t>
  </si>
  <si>
    <t>Cizre</t>
  </si>
  <si>
    <t>Güçlükonak</t>
  </si>
  <si>
    <t>İdil</t>
  </si>
  <si>
    <t>Silopi</t>
  </si>
  <si>
    <t>Uludere</t>
  </si>
  <si>
    <t>BARTIN merkez</t>
  </si>
  <si>
    <t>Amasya</t>
  </si>
  <si>
    <t>Kurucaşile</t>
  </si>
  <si>
    <t>Ulus</t>
  </si>
  <si>
    <t>ARDAHAN merkez</t>
  </si>
  <si>
    <t>Çıldır</t>
  </si>
  <si>
    <t>Damal</t>
  </si>
  <si>
    <t>Göle</t>
  </si>
  <si>
    <t>Hanak</t>
  </si>
  <si>
    <t>Posof</t>
  </si>
  <si>
    <t>IĞDIR merkez</t>
  </si>
  <si>
    <t>Aralık</t>
  </si>
  <si>
    <t>Karakoyunlu</t>
  </si>
  <si>
    <t>Tuzluca</t>
  </si>
  <si>
    <t>YALOVA merkez</t>
  </si>
  <si>
    <t>Altınova</t>
  </si>
  <si>
    <t>Armutlu</t>
  </si>
  <si>
    <t>Çınarcık</t>
  </si>
  <si>
    <t>Çiftlikköy</t>
  </si>
  <si>
    <t>Termal</t>
  </si>
  <si>
    <t>KARABÜK merkez</t>
  </si>
  <si>
    <t>Eflani</t>
  </si>
  <si>
    <t>Eskipazar</t>
  </si>
  <si>
    <t>Safranbolu</t>
  </si>
  <si>
    <t>KİLİS merkez</t>
  </si>
  <si>
    <t>Elbeyli</t>
  </si>
  <si>
    <t>Musabeyli</t>
  </si>
  <si>
    <t>Polateli</t>
  </si>
  <si>
    <t>OSMANİYE merkez</t>
  </si>
  <si>
    <t>Düziçi</t>
  </si>
  <si>
    <t>Hsanbeyli</t>
  </si>
  <si>
    <t>Kadirli</t>
  </si>
  <si>
    <t>Sumbas</t>
  </si>
  <si>
    <t>Toprakkale</t>
  </si>
  <si>
    <t>Akçakoca</t>
  </si>
  <si>
    <t>Cumayeri</t>
  </si>
  <si>
    <t>Çilimli</t>
  </si>
  <si>
    <t>Gölyaka</t>
  </si>
  <si>
    <t>Gümüşova</t>
  </si>
  <si>
    <t>Kaynaşlı</t>
  </si>
  <si>
    <t>Yığılca</t>
  </si>
  <si>
    <r>
      <rPr>
        <sz val="8"/>
        <color theme="1"/>
        <rFont val="Symbol"/>
        <family val="1"/>
        <charset val="2"/>
      </rPr>
      <t>m</t>
    </r>
    <r>
      <rPr>
        <sz val="8"/>
        <color theme="1"/>
        <rFont val="Arial"/>
        <family val="2"/>
        <charset val="162"/>
      </rPr>
      <t>1(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>1) =</t>
    </r>
  </si>
  <si>
    <r>
      <t xml:space="preserve">S = </t>
    </r>
    <r>
      <rPr>
        <sz val="8"/>
        <color theme="1"/>
        <rFont val="Symbol"/>
        <family val="1"/>
        <charset val="2"/>
      </rPr>
      <t>m</t>
    </r>
    <r>
      <rPr>
        <sz val="8"/>
        <color theme="1"/>
        <rFont val="Arial"/>
        <family val="2"/>
        <charset val="162"/>
      </rPr>
      <t>i * Ce * Ct * sk =</t>
    </r>
  </si>
  <si>
    <t>KAR YÜKÜ HESABI (TS EN 1991-1-3 'e göre) (TS 498 Eylül 2021 'e göre)</t>
  </si>
  <si>
    <t>Çizelge 5.1 - Farklı topografik alanlar için tavsiye edilen Ce değerleri</t>
  </si>
  <si>
    <t>kar yükü =</t>
  </si>
  <si>
    <t xml:space="preserve">İl ve ilçelere göre zati kar yükü bölgeleri yeni çıkan TS 498 Eylül 2021 dekinin aynısı alınmıştır. </t>
  </si>
  <si>
    <t>(aşağıdaki hesaptan)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</si>
</sst>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17">
    <font>
      <sz val="8"/>
      <color theme="1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i/>
      <u/>
      <sz val="8"/>
      <color theme="1"/>
      <name val="Arial"/>
      <family val="2"/>
      <charset val="162"/>
    </font>
    <font>
      <sz val="8"/>
      <name val="Arial"/>
      <family val="2"/>
      <charset val="162"/>
    </font>
    <font>
      <sz val="8"/>
      <name val="Symbol"/>
      <family val="1"/>
      <charset val="2"/>
    </font>
    <font>
      <b/>
      <sz val="8"/>
      <name val="Arial"/>
      <family val="2"/>
      <charset val="162"/>
    </font>
    <font>
      <sz val="8"/>
      <color theme="1"/>
      <name val="Symbol"/>
      <family val="1"/>
      <charset val="2"/>
    </font>
    <font>
      <sz val="8"/>
      <color theme="1"/>
      <name val="Arial"/>
      <family val="1"/>
      <charset val="2"/>
    </font>
    <font>
      <vertAlign val="subscript"/>
      <sz val="8"/>
      <color theme="1"/>
      <name val="Arial"/>
      <family val="2"/>
      <charset val="162"/>
    </font>
    <font>
      <i/>
      <u/>
      <sz val="8"/>
      <color theme="1"/>
      <name val="Arial"/>
      <family val="2"/>
      <charset val="162"/>
    </font>
    <font>
      <i/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vertAlign val="superscript"/>
      <sz val="8"/>
      <color theme="1"/>
      <name val="Arial"/>
      <family val="2"/>
      <charset val="162"/>
    </font>
    <font>
      <b/>
      <i/>
      <u/>
      <sz val="8"/>
      <name val="Arial"/>
      <family val="2"/>
      <charset val="162"/>
    </font>
    <font>
      <sz val="8"/>
      <name val="Symbol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164" fontId="0" fillId="0" borderId="8" xfId="0" applyNumberFormat="1" applyBorder="1" applyAlignment="1" applyProtection="1">
      <alignment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11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15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5" fillId="0" borderId="19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13" fillId="0" borderId="0" xfId="0" applyFont="1" applyAlignment="1">
      <alignment vertical="center"/>
    </xf>
    <xf numFmtId="0" fontId="0" fillId="3" borderId="13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2" fontId="0" fillId="0" borderId="14" xfId="0" applyNumberFormat="1" applyBorder="1" applyAlignment="1" applyProtection="1">
      <alignment horizontal="center" vertical="center" wrapText="1"/>
      <protection hidden="1"/>
    </xf>
    <xf numFmtId="2" fontId="0" fillId="0" borderId="8" xfId="0" applyNumberFormat="1" applyBorder="1" applyAlignment="1" applyProtection="1">
      <alignment horizontal="center" vertical="center" wrapText="1"/>
      <protection hidden="1"/>
    </xf>
    <xf numFmtId="2" fontId="0" fillId="0" borderId="15" xfId="0" applyNumberForma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0" fillId="0" borderId="21" xfId="0" applyBorder="1" applyAlignment="1" applyProtection="1">
      <alignment horizontal="left" vertical="center" wrapText="1"/>
      <protection hidden="1"/>
    </xf>
    <xf numFmtId="0" fontId="0" fillId="0" borderId="22" xfId="0" applyBorder="1" applyAlignment="1" applyProtection="1">
      <alignment horizontal="left" vertical="center" wrapText="1"/>
      <protection hidden="1"/>
    </xf>
    <xf numFmtId="0" fontId="0" fillId="0" borderId="29" xfId="0" applyBorder="1" applyAlignment="1" applyProtection="1">
      <alignment horizontal="left" vertical="center" wrapText="1"/>
      <protection hidden="1"/>
    </xf>
    <xf numFmtId="0" fontId="0" fillId="0" borderId="17" xfId="0" applyBorder="1" applyAlignment="1" applyProtection="1">
      <alignment horizontal="left" vertical="center" wrapText="1"/>
      <protection hidden="1"/>
    </xf>
    <xf numFmtId="0" fontId="0" fillId="0" borderId="23" xfId="0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left" vertical="center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15" xfId="0" applyBorder="1" applyAlignment="1" applyProtection="1">
      <alignment horizontal="left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3" borderId="24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0" fontId="0" fillId="3" borderId="15" xfId="0" applyFill="1" applyBorder="1" applyAlignment="1" applyProtection="1">
      <alignment horizontal="center" vertical="center" wrapText="1"/>
      <protection hidden="1"/>
    </xf>
    <xf numFmtId="0" fontId="0" fillId="3" borderId="25" xfId="0" applyFill="1" applyBorder="1" applyAlignment="1" applyProtection="1">
      <alignment horizontal="center" vertical="center" wrapText="1"/>
      <protection hidden="1"/>
    </xf>
    <xf numFmtId="0" fontId="0" fillId="3" borderId="7" xfId="0" applyFill="1" applyBorder="1" applyAlignment="1" applyProtection="1">
      <alignment horizontal="center" vertical="center" wrapText="1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26" xfId="0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0" fillId="5" borderId="17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4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83084</xdr:colOff>
      <xdr:row>18</xdr:row>
      <xdr:rowOff>95250</xdr:rowOff>
    </xdr:from>
    <xdr:to>
      <xdr:col>89</xdr:col>
      <xdr:colOff>130586</xdr:colOff>
      <xdr:row>27</xdr:row>
      <xdr:rowOff>79991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D4933244-26C1-44E1-A0C7-9FB2C2F3AB92}"/>
            </a:ext>
          </a:extLst>
        </xdr:cNvPr>
        <xdr:cNvGrpSpPr/>
      </xdr:nvGrpSpPr>
      <xdr:grpSpPr>
        <a:xfrm>
          <a:off x="10608209" y="3238500"/>
          <a:ext cx="3933702" cy="1270616"/>
          <a:chOff x="9115008" y="4748629"/>
          <a:chExt cx="3931606" cy="1357820"/>
        </a:xfrm>
      </xdr:grpSpPr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68D3EFD6-C23B-4BCB-8B36-2AF12E2F8538}"/>
              </a:ext>
            </a:extLst>
          </xdr:cNvPr>
          <xdr:cNvSpPr txBox="1"/>
        </xdr:nvSpPr>
        <xdr:spPr>
          <a:xfrm>
            <a:off x="9115008" y="5149049"/>
            <a:ext cx="675905" cy="372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0,5*Pk</a:t>
            </a:r>
          </a:p>
        </xdr:txBody>
      </xdr:sp>
      <xdr:grpSp>
        <xdr:nvGrpSpPr>
          <xdr:cNvPr id="94" name="Group 93">
            <a:extLst>
              <a:ext uri="{FF2B5EF4-FFF2-40B4-BE49-F238E27FC236}">
                <a16:creationId xmlns:a16="http://schemas.microsoft.com/office/drawing/2014/main" id="{D104C332-810D-45C3-AC47-6CF15F06996C}"/>
              </a:ext>
            </a:extLst>
          </xdr:cNvPr>
          <xdr:cNvGrpSpPr/>
        </xdr:nvGrpSpPr>
        <xdr:grpSpPr>
          <a:xfrm>
            <a:off x="9486298" y="5498051"/>
            <a:ext cx="3160451" cy="608398"/>
            <a:chOff x="9391650" y="4119562"/>
            <a:chExt cx="4857750" cy="933450"/>
          </a:xfrm>
        </xdr:grpSpPr>
        <xdr:sp macro="" textlink="">
          <xdr:nvSpPr>
            <xdr:cNvPr id="117" name="Freeform: Shape 116">
              <a:extLst>
                <a:ext uri="{FF2B5EF4-FFF2-40B4-BE49-F238E27FC236}">
                  <a16:creationId xmlns:a16="http://schemas.microsoft.com/office/drawing/2014/main" id="{B1956CE7-A917-452B-BECD-6A6233C399CE}"/>
                </a:ext>
              </a:extLst>
            </xdr:cNvPr>
            <xdr:cNvSpPr/>
          </xdr:nvSpPr>
          <xdr:spPr>
            <a:xfrm>
              <a:off x="9396412" y="4191000"/>
              <a:ext cx="4852988" cy="862012"/>
            </a:xfrm>
            <a:custGeom>
              <a:avLst/>
              <a:gdLst>
                <a:gd name="connsiteX0" fmla="*/ 0 w 4852988"/>
                <a:gd name="connsiteY0" fmla="*/ 852487 h 862012"/>
                <a:gd name="connsiteX1" fmla="*/ 0 w 4852988"/>
                <a:gd name="connsiteY1" fmla="*/ 252412 h 862012"/>
                <a:gd name="connsiteX2" fmla="*/ 490538 w 4852988"/>
                <a:gd name="connsiteY2" fmla="*/ 857250 h 862012"/>
                <a:gd name="connsiteX3" fmla="*/ 490538 w 4852988"/>
                <a:gd name="connsiteY3" fmla="*/ 185737 h 862012"/>
                <a:gd name="connsiteX4" fmla="*/ 976313 w 4852988"/>
                <a:gd name="connsiteY4" fmla="*/ 857250 h 862012"/>
                <a:gd name="connsiteX5" fmla="*/ 976313 w 4852988"/>
                <a:gd name="connsiteY5" fmla="*/ 123825 h 862012"/>
                <a:gd name="connsiteX6" fmla="*/ 1457325 w 4852988"/>
                <a:gd name="connsiteY6" fmla="*/ 852487 h 862012"/>
                <a:gd name="connsiteX7" fmla="*/ 1457325 w 4852988"/>
                <a:gd name="connsiteY7" fmla="*/ 61912 h 862012"/>
                <a:gd name="connsiteX8" fmla="*/ 1957388 w 4852988"/>
                <a:gd name="connsiteY8" fmla="*/ 857250 h 862012"/>
                <a:gd name="connsiteX9" fmla="*/ 1957388 w 4852988"/>
                <a:gd name="connsiteY9" fmla="*/ 0 h 862012"/>
                <a:gd name="connsiteX10" fmla="*/ 2428875 w 4852988"/>
                <a:gd name="connsiteY10" fmla="*/ 852487 h 862012"/>
                <a:gd name="connsiteX11" fmla="*/ 2924175 w 4852988"/>
                <a:gd name="connsiteY11" fmla="*/ 4762 h 862012"/>
                <a:gd name="connsiteX12" fmla="*/ 2924175 w 4852988"/>
                <a:gd name="connsiteY12" fmla="*/ 852487 h 862012"/>
                <a:gd name="connsiteX13" fmla="*/ 3390900 w 4852988"/>
                <a:gd name="connsiteY13" fmla="*/ 66675 h 862012"/>
                <a:gd name="connsiteX14" fmla="*/ 3390900 w 4852988"/>
                <a:gd name="connsiteY14" fmla="*/ 862012 h 862012"/>
                <a:gd name="connsiteX15" fmla="*/ 3886200 w 4852988"/>
                <a:gd name="connsiteY15" fmla="*/ 133350 h 862012"/>
                <a:gd name="connsiteX16" fmla="*/ 3886200 w 4852988"/>
                <a:gd name="connsiteY16" fmla="*/ 857250 h 862012"/>
                <a:gd name="connsiteX17" fmla="*/ 4367213 w 4852988"/>
                <a:gd name="connsiteY17" fmla="*/ 190500 h 862012"/>
                <a:gd name="connsiteX18" fmla="*/ 4367213 w 4852988"/>
                <a:gd name="connsiteY18" fmla="*/ 852487 h 862012"/>
                <a:gd name="connsiteX19" fmla="*/ 4852988 w 4852988"/>
                <a:gd name="connsiteY19" fmla="*/ 261937 h 862012"/>
                <a:gd name="connsiteX20" fmla="*/ 4852988 w 4852988"/>
                <a:gd name="connsiteY20" fmla="*/ 852487 h 862012"/>
                <a:gd name="connsiteX21" fmla="*/ 0 w 4852988"/>
                <a:gd name="connsiteY21" fmla="*/ 852487 h 8620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</a:cxnLst>
              <a:rect l="l" t="t" r="r" b="b"/>
              <a:pathLst>
                <a:path w="4852988" h="862012">
                  <a:moveTo>
                    <a:pt x="0" y="852487"/>
                  </a:moveTo>
                  <a:lnTo>
                    <a:pt x="0" y="252412"/>
                  </a:lnTo>
                  <a:lnTo>
                    <a:pt x="490538" y="857250"/>
                  </a:lnTo>
                  <a:lnTo>
                    <a:pt x="490538" y="185737"/>
                  </a:lnTo>
                  <a:lnTo>
                    <a:pt x="976313" y="857250"/>
                  </a:lnTo>
                  <a:lnTo>
                    <a:pt x="976313" y="123825"/>
                  </a:lnTo>
                  <a:lnTo>
                    <a:pt x="1457325" y="852487"/>
                  </a:lnTo>
                  <a:lnTo>
                    <a:pt x="1457325" y="61912"/>
                  </a:lnTo>
                  <a:lnTo>
                    <a:pt x="1957388" y="857250"/>
                  </a:lnTo>
                  <a:lnTo>
                    <a:pt x="1957388" y="0"/>
                  </a:lnTo>
                  <a:lnTo>
                    <a:pt x="2428875" y="852487"/>
                  </a:lnTo>
                  <a:lnTo>
                    <a:pt x="2924175" y="4762"/>
                  </a:lnTo>
                  <a:lnTo>
                    <a:pt x="2924175" y="852487"/>
                  </a:lnTo>
                  <a:lnTo>
                    <a:pt x="3390900" y="66675"/>
                  </a:lnTo>
                  <a:lnTo>
                    <a:pt x="3390900" y="862012"/>
                  </a:lnTo>
                  <a:lnTo>
                    <a:pt x="3886200" y="133350"/>
                  </a:lnTo>
                  <a:lnTo>
                    <a:pt x="3886200" y="857250"/>
                  </a:lnTo>
                  <a:lnTo>
                    <a:pt x="4367213" y="190500"/>
                  </a:lnTo>
                  <a:lnTo>
                    <a:pt x="4367213" y="852487"/>
                  </a:lnTo>
                  <a:lnTo>
                    <a:pt x="4852988" y="261937"/>
                  </a:lnTo>
                  <a:lnTo>
                    <a:pt x="4852988" y="852487"/>
                  </a:lnTo>
                  <a:lnTo>
                    <a:pt x="0" y="852487"/>
                  </a:lnTo>
                  <a:close/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18" name="Freeform: Shape 117">
              <a:extLst>
                <a:ext uri="{FF2B5EF4-FFF2-40B4-BE49-F238E27FC236}">
                  <a16:creationId xmlns:a16="http://schemas.microsoft.com/office/drawing/2014/main" id="{5A871CA8-B578-429A-A07A-7B530E97C168}"/>
                </a:ext>
              </a:extLst>
            </xdr:cNvPr>
            <xdr:cNvSpPr/>
          </xdr:nvSpPr>
          <xdr:spPr>
            <a:xfrm>
              <a:off x="9391650" y="4119562"/>
              <a:ext cx="4857750" cy="323850"/>
            </a:xfrm>
            <a:custGeom>
              <a:avLst/>
              <a:gdLst>
                <a:gd name="connsiteX0" fmla="*/ 0 w 4857750"/>
                <a:gd name="connsiteY0" fmla="*/ 309563 h 323850"/>
                <a:gd name="connsiteX1" fmla="*/ 2433638 w 4857750"/>
                <a:gd name="connsiteY1" fmla="*/ 0 h 323850"/>
                <a:gd name="connsiteX2" fmla="*/ 4857750 w 4857750"/>
                <a:gd name="connsiteY2" fmla="*/ 323850 h 3238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57750" h="323850">
                  <a:moveTo>
                    <a:pt x="0" y="309563"/>
                  </a:moveTo>
                  <a:lnTo>
                    <a:pt x="2433638" y="0"/>
                  </a:lnTo>
                  <a:lnTo>
                    <a:pt x="4857750" y="323850"/>
                  </a:lnTo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119" name="Straight Connector 118">
              <a:extLst>
                <a:ext uri="{FF2B5EF4-FFF2-40B4-BE49-F238E27FC236}">
                  <a16:creationId xmlns:a16="http://schemas.microsoft.com/office/drawing/2014/main" id="{2F3B2CC1-018F-406C-B5BD-396EFD3D3F4D}"/>
                </a:ext>
              </a:extLst>
            </xdr:cNvPr>
            <xdr:cNvCxnSpPr>
              <a:stCxn id="117" idx="10"/>
              <a:endCxn id="118" idx="1"/>
            </xdr:cNvCxnSpPr>
          </xdr:nvCxnSpPr>
          <xdr:spPr>
            <a:xfrm flipV="1">
              <a:off x="11825287" y="4119562"/>
              <a:ext cx="1" cy="923925"/>
            </a:xfrm>
            <a:prstGeom prst="lin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</xdr:grpSp>
      <xdr:cxnSp macro="">
        <xdr:nvCxnSpPr>
          <xdr:cNvPr id="95" name="Straight Arrow Connector 94">
            <a:extLst>
              <a:ext uri="{FF2B5EF4-FFF2-40B4-BE49-F238E27FC236}">
                <a16:creationId xmlns:a16="http://schemas.microsoft.com/office/drawing/2014/main" id="{C124BFDF-B15C-4154-8A52-E4E15749FA96}"/>
              </a:ext>
            </a:extLst>
          </xdr:cNvPr>
          <xdr:cNvCxnSpPr/>
        </xdr:nvCxnSpPr>
        <xdr:spPr>
          <a:xfrm>
            <a:off x="9491061" y="5439931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Arrow Connector 95">
            <a:extLst>
              <a:ext uri="{FF2B5EF4-FFF2-40B4-BE49-F238E27FC236}">
                <a16:creationId xmlns:a16="http://schemas.microsoft.com/office/drawing/2014/main" id="{D9082964-2CAB-4135-9B6E-139198B14DE1}"/>
              </a:ext>
            </a:extLst>
          </xdr:cNvPr>
          <xdr:cNvCxnSpPr/>
        </xdr:nvCxnSpPr>
        <xdr:spPr>
          <a:xfrm>
            <a:off x="9805201" y="5406594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Arrow Connector 96">
            <a:extLst>
              <a:ext uri="{FF2B5EF4-FFF2-40B4-BE49-F238E27FC236}">
                <a16:creationId xmlns:a16="http://schemas.microsoft.com/office/drawing/2014/main" id="{97235AA1-CF77-4703-82E1-051C7525E2F8}"/>
              </a:ext>
            </a:extLst>
          </xdr:cNvPr>
          <xdr:cNvCxnSpPr/>
        </xdr:nvCxnSpPr>
        <xdr:spPr>
          <a:xfrm>
            <a:off x="10133630" y="5363731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Straight Arrow Connector 97">
            <a:extLst>
              <a:ext uri="{FF2B5EF4-FFF2-40B4-BE49-F238E27FC236}">
                <a16:creationId xmlns:a16="http://schemas.microsoft.com/office/drawing/2014/main" id="{CD61EADE-190D-4A7F-A9B8-60EDEBB0CD16}"/>
              </a:ext>
            </a:extLst>
          </xdr:cNvPr>
          <xdr:cNvCxnSpPr/>
        </xdr:nvCxnSpPr>
        <xdr:spPr>
          <a:xfrm>
            <a:off x="10443007" y="5325446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3D35CAE1-17A8-4B0F-9E10-8A02F066C76F}"/>
              </a:ext>
            </a:extLst>
          </xdr:cNvPr>
          <xdr:cNvCxnSpPr/>
        </xdr:nvCxnSpPr>
        <xdr:spPr>
          <a:xfrm>
            <a:off x="11076050" y="5249246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Arrow Connector 99">
            <a:extLst>
              <a:ext uri="{FF2B5EF4-FFF2-40B4-BE49-F238E27FC236}">
                <a16:creationId xmlns:a16="http://schemas.microsoft.com/office/drawing/2014/main" id="{C0339336-D8F3-4EDD-8B1E-65633CE6F4DB}"/>
              </a:ext>
            </a:extLst>
          </xdr:cNvPr>
          <xdr:cNvCxnSpPr/>
        </xdr:nvCxnSpPr>
        <xdr:spPr>
          <a:xfrm>
            <a:off x="10761910" y="5282583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Arrow Connector 100">
            <a:extLst>
              <a:ext uri="{FF2B5EF4-FFF2-40B4-BE49-F238E27FC236}">
                <a16:creationId xmlns:a16="http://schemas.microsoft.com/office/drawing/2014/main" id="{EF4767FE-6FBF-45D4-B7B6-E435E6FC20CD}"/>
              </a:ext>
            </a:extLst>
          </xdr:cNvPr>
          <xdr:cNvCxnSpPr/>
        </xdr:nvCxnSpPr>
        <xdr:spPr>
          <a:xfrm>
            <a:off x="11399715" y="5282583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94EE81E0-53F4-4F24-8F9B-6D7BDADA0799}"/>
              </a:ext>
            </a:extLst>
          </xdr:cNvPr>
          <xdr:cNvCxnSpPr/>
        </xdr:nvCxnSpPr>
        <xdr:spPr>
          <a:xfrm>
            <a:off x="11694805" y="5330208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4EAA79BD-94FE-414A-AB67-9C369934238D}"/>
              </a:ext>
            </a:extLst>
          </xdr:cNvPr>
          <xdr:cNvCxnSpPr/>
        </xdr:nvCxnSpPr>
        <xdr:spPr>
          <a:xfrm>
            <a:off x="12023233" y="5368493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Arrow Connector 103">
            <a:extLst>
              <a:ext uri="{FF2B5EF4-FFF2-40B4-BE49-F238E27FC236}">
                <a16:creationId xmlns:a16="http://schemas.microsoft.com/office/drawing/2014/main" id="{B276F1B9-4102-408F-8D8E-386C22E11B9A}"/>
              </a:ext>
            </a:extLst>
          </xdr:cNvPr>
          <xdr:cNvCxnSpPr/>
        </xdr:nvCxnSpPr>
        <xdr:spPr>
          <a:xfrm>
            <a:off x="12337373" y="5416118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Arrow Connector 104">
            <a:extLst>
              <a:ext uri="{FF2B5EF4-FFF2-40B4-BE49-F238E27FC236}">
                <a16:creationId xmlns:a16="http://schemas.microsoft.com/office/drawing/2014/main" id="{63560812-BFB1-4DAE-A531-554756C4F7D4}"/>
              </a:ext>
            </a:extLst>
          </xdr:cNvPr>
          <xdr:cNvCxnSpPr/>
        </xdr:nvCxnSpPr>
        <xdr:spPr>
          <a:xfrm>
            <a:off x="12646750" y="5458980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6" name="TextBox 105">
            <a:extLst>
              <a:ext uri="{FF2B5EF4-FFF2-40B4-BE49-F238E27FC236}">
                <a16:creationId xmlns:a16="http://schemas.microsoft.com/office/drawing/2014/main" id="{302FE1BD-7A71-4F0D-94D3-B3FA5C180CD0}"/>
              </a:ext>
            </a:extLst>
          </xdr:cNvPr>
          <xdr:cNvSpPr txBox="1"/>
        </xdr:nvSpPr>
        <xdr:spPr>
          <a:xfrm>
            <a:off x="9467249" y="5110950"/>
            <a:ext cx="675906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07" name="TextBox 106">
            <a:extLst>
              <a:ext uri="{FF2B5EF4-FFF2-40B4-BE49-F238E27FC236}">
                <a16:creationId xmlns:a16="http://schemas.microsoft.com/office/drawing/2014/main" id="{C656ED4F-0A12-4494-A26E-C4DFF8AD861A}"/>
              </a:ext>
            </a:extLst>
          </xdr:cNvPr>
          <xdr:cNvSpPr txBox="1"/>
        </xdr:nvSpPr>
        <xdr:spPr>
          <a:xfrm>
            <a:off x="10428719" y="5005989"/>
            <a:ext cx="675905" cy="372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08" name="TextBox 107">
            <a:extLst>
              <a:ext uri="{FF2B5EF4-FFF2-40B4-BE49-F238E27FC236}">
                <a16:creationId xmlns:a16="http://schemas.microsoft.com/office/drawing/2014/main" id="{660815AA-1FC9-45D1-B856-FDB5844393B5}"/>
              </a:ext>
            </a:extLst>
          </xdr:cNvPr>
          <xdr:cNvSpPr txBox="1"/>
        </xdr:nvSpPr>
        <xdr:spPr>
          <a:xfrm>
            <a:off x="10114579" y="5044089"/>
            <a:ext cx="675905" cy="372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09" name="TextBox 108">
            <a:extLst>
              <a:ext uri="{FF2B5EF4-FFF2-40B4-BE49-F238E27FC236}">
                <a16:creationId xmlns:a16="http://schemas.microsoft.com/office/drawing/2014/main" id="{D3E6FA06-4594-4C75-B8E0-1B584872BC22}"/>
              </a:ext>
            </a:extLst>
          </xdr:cNvPr>
          <xdr:cNvSpPr txBox="1"/>
        </xdr:nvSpPr>
        <xdr:spPr>
          <a:xfrm>
            <a:off x="10752385" y="4953601"/>
            <a:ext cx="675905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10" name="TextBox 109">
            <a:extLst>
              <a:ext uri="{FF2B5EF4-FFF2-40B4-BE49-F238E27FC236}">
                <a16:creationId xmlns:a16="http://schemas.microsoft.com/office/drawing/2014/main" id="{0EF586F3-C0BA-4871-BA69-7DD76B906B44}"/>
              </a:ext>
            </a:extLst>
          </xdr:cNvPr>
          <xdr:cNvSpPr txBox="1"/>
        </xdr:nvSpPr>
        <xdr:spPr>
          <a:xfrm>
            <a:off x="11066524" y="4982177"/>
            <a:ext cx="675905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11" name="TextBox 110">
            <a:extLst>
              <a:ext uri="{FF2B5EF4-FFF2-40B4-BE49-F238E27FC236}">
                <a16:creationId xmlns:a16="http://schemas.microsoft.com/office/drawing/2014/main" id="{F4788FC2-DF1C-4626-BA52-313AD88BCD77}"/>
              </a:ext>
            </a:extLst>
          </xdr:cNvPr>
          <xdr:cNvSpPr txBox="1"/>
        </xdr:nvSpPr>
        <xdr:spPr>
          <a:xfrm>
            <a:off x="11366377" y="5025039"/>
            <a:ext cx="675905" cy="372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12" name="TextBox 111">
            <a:extLst>
              <a:ext uri="{FF2B5EF4-FFF2-40B4-BE49-F238E27FC236}">
                <a16:creationId xmlns:a16="http://schemas.microsoft.com/office/drawing/2014/main" id="{59DB9834-E24F-49CF-A58F-379DCBD17D05}"/>
              </a:ext>
            </a:extLst>
          </xdr:cNvPr>
          <xdr:cNvSpPr txBox="1"/>
        </xdr:nvSpPr>
        <xdr:spPr>
          <a:xfrm>
            <a:off x="11685279" y="5087136"/>
            <a:ext cx="675905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13" name="TextBox 112">
            <a:extLst>
              <a:ext uri="{FF2B5EF4-FFF2-40B4-BE49-F238E27FC236}">
                <a16:creationId xmlns:a16="http://schemas.microsoft.com/office/drawing/2014/main" id="{CFAA4C2A-56B0-4719-B5D3-3035BC08F18A}"/>
              </a:ext>
            </a:extLst>
          </xdr:cNvPr>
          <xdr:cNvSpPr txBox="1"/>
        </xdr:nvSpPr>
        <xdr:spPr>
          <a:xfrm>
            <a:off x="12004181" y="5125237"/>
            <a:ext cx="675905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14" name="TextBox 113">
            <a:extLst>
              <a:ext uri="{FF2B5EF4-FFF2-40B4-BE49-F238E27FC236}">
                <a16:creationId xmlns:a16="http://schemas.microsoft.com/office/drawing/2014/main" id="{2B70FA0A-5446-4D58-9FA4-D45B8722E62D}"/>
              </a:ext>
            </a:extLst>
          </xdr:cNvPr>
          <xdr:cNvSpPr txBox="1"/>
        </xdr:nvSpPr>
        <xdr:spPr>
          <a:xfrm>
            <a:off x="9795676" y="5077611"/>
            <a:ext cx="675906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15" name="TextBox 114">
            <a:extLst>
              <a:ext uri="{FF2B5EF4-FFF2-40B4-BE49-F238E27FC236}">
                <a16:creationId xmlns:a16="http://schemas.microsoft.com/office/drawing/2014/main" id="{5A08B839-32B7-4B3E-B3CA-6E2B9A6F218E}"/>
              </a:ext>
            </a:extLst>
          </xdr:cNvPr>
          <xdr:cNvSpPr txBox="1"/>
        </xdr:nvSpPr>
        <xdr:spPr>
          <a:xfrm>
            <a:off x="12370709" y="5172861"/>
            <a:ext cx="675905" cy="372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0,5*Pk</a:t>
            </a:r>
          </a:p>
        </xdr:txBody>
      </xdr:sp>
      <xdr:sp macro="" textlink="">
        <xdr:nvSpPr>
          <xdr:cNvPr id="116" name="TextBox 115">
            <a:extLst>
              <a:ext uri="{FF2B5EF4-FFF2-40B4-BE49-F238E27FC236}">
                <a16:creationId xmlns:a16="http://schemas.microsoft.com/office/drawing/2014/main" id="{D0C7E324-9132-48FA-B1FB-8ACDB0EE32E9}"/>
              </a:ext>
            </a:extLst>
          </xdr:cNvPr>
          <xdr:cNvSpPr txBox="1"/>
        </xdr:nvSpPr>
        <xdr:spPr>
          <a:xfrm>
            <a:off x="10223192" y="4748629"/>
            <a:ext cx="1687682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tam kar yüklemesi</a:t>
            </a:r>
          </a:p>
        </xdr:txBody>
      </xdr:sp>
    </xdr:grpSp>
    <xdr:clientData/>
  </xdr:twoCellAnchor>
  <xdr:twoCellAnchor>
    <xdr:from>
      <xdr:col>65</xdr:col>
      <xdr:colOff>79531</xdr:colOff>
      <xdr:row>29</xdr:row>
      <xdr:rowOff>76200</xdr:rowOff>
    </xdr:from>
    <xdr:to>
      <xdr:col>87</xdr:col>
      <xdr:colOff>45520</xdr:colOff>
      <xdr:row>34</xdr:row>
      <xdr:rowOff>89516</xdr:rowOff>
    </xdr:to>
    <xdr:grpSp>
      <xdr:nvGrpSpPr>
        <xdr:cNvPr id="120" name="Group 119">
          <a:extLst>
            <a:ext uri="{FF2B5EF4-FFF2-40B4-BE49-F238E27FC236}">
              <a16:creationId xmlns:a16="http://schemas.microsoft.com/office/drawing/2014/main" id="{54DB0B11-3E81-4128-B3EB-700729A71288}"/>
            </a:ext>
          </a:extLst>
        </xdr:cNvPr>
        <xdr:cNvGrpSpPr/>
      </xdr:nvGrpSpPr>
      <xdr:grpSpPr>
        <a:xfrm>
          <a:off x="10604656" y="4791075"/>
          <a:ext cx="3528339" cy="1270616"/>
          <a:chOff x="9386286" y="6732233"/>
          <a:chExt cx="3531833" cy="1357821"/>
        </a:xfrm>
      </xdr:grpSpPr>
      <xdr:sp macro="" textlink="">
        <xdr:nvSpPr>
          <xdr:cNvPr id="121" name="TextBox 120">
            <a:extLst>
              <a:ext uri="{FF2B5EF4-FFF2-40B4-BE49-F238E27FC236}">
                <a16:creationId xmlns:a16="http://schemas.microsoft.com/office/drawing/2014/main" id="{2C985825-A9F1-4E0E-96D6-CD38A9617A0D}"/>
              </a:ext>
            </a:extLst>
          </xdr:cNvPr>
          <xdr:cNvSpPr txBox="1"/>
        </xdr:nvSpPr>
        <xdr:spPr>
          <a:xfrm>
            <a:off x="9386286" y="7132653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0,5*Pk</a:t>
            </a:r>
          </a:p>
        </xdr:txBody>
      </xdr:sp>
      <xdr:grpSp>
        <xdr:nvGrpSpPr>
          <xdr:cNvPr id="122" name="Group 121">
            <a:extLst>
              <a:ext uri="{FF2B5EF4-FFF2-40B4-BE49-F238E27FC236}">
                <a16:creationId xmlns:a16="http://schemas.microsoft.com/office/drawing/2014/main" id="{49E12285-54D4-4009-A4A1-3846180FC452}"/>
              </a:ext>
            </a:extLst>
          </xdr:cNvPr>
          <xdr:cNvGrpSpPr/>
        </xdr:nvGrpSpPr>
        <xdr:grpSpPr>
          <a:xfrm>
            <a:off x="9757576" y="7481656"/>
            <a:ext cx="3160543" cy="608398"/>
            <a:chOff x="9391650" y="4119562"/>
            <a:chExt cx="4857750" cy="933450"/>
          </a:xfrm>
        </xdr:grpSpPr>
        <xdr:sp macro="" textlink="">
          <xdr:nvSpPr>
            <xdr:cNvPr id="135" name="Freeform: Shape 134">
              <a:extLst>
                <a:ext uri="{FF2B5EF4-FFF2-40B4-BE49-F238E27FC236}">
                  <a16:creationId xmlns:a16="http://schemas.microsoft.com/office/drawing/2014/main" id="{E0BEF327-E286-43E5-8328-3996C0F27B7F}"/>
                </a:ext>
              </a:extLst>
            </xdr:cNvPr>
            <xdr:cNvSpPr/>
          </xdr:nvSpPr>
          <xdr:spPr>
            <a:xfrm>
              <a:off x="9396412" y="4191000"/>
              <a:ext cx="4852988" cy="862012"/>
            </a:xfrm>
            <a:custGeom>
              <a:avLst/>
              <a:gdLst>
                <a:gd name="connsiteX0" fmla="*/ 0 w 4852988"/>
                <a:gd name="connsiteY0" fmla="*/ 852487 h 862012"/>
                <a:gd name="connsiteX1" fmla="*/ 0 w 4852988"/>
                <a:gd name="connsiteY1" fmla="*/ 252412 h 862012"/>
                <a:gd name="connsiteX2" fmla="*/ 490538 w 4852988"/>
                <a:gd name="connsiteY2" fmla="*/ 857250 h 862012"/>
                <a:gd name="connsiteX3" fmla="*/ 490538 w 4852988"/>
                <a:gd name="connsiteY3" fmla="*/ 185737 h 862012"/>
                <a:gd name="connsiteX4" fmla="*/ 976313 w 4852988"/>
                <a:gd name="connsiteY4" fmla="*/ 857250 h 862012"/>
                <a:gd name="connsiteX5" fmla="*/ 976313 w 4852988"/>
                <a:gd name="connsiteY5" fmla="*/ 123825 h 862012"/>
                <a:gd name="connsiteX6" fmla="*/ 1457325 w 4852988"/>
                <a:gd name="connsiteY6" fmla="*/ 852487 h 862012"/>
                <a:gd name="connsiteX7" fmla="*/ 1457325 w 4852988"/>
                <a:gd name="connsiteY7" fmla="*/ 61912 h 862012"/>
                <a:gd name="connsiteX8" fmla="*/ 1957388 w 4852988"/>
                <a:gd name="connsiteY8" fmla="*/ 857250 h 862012"/>
                <a:gd name="connsiteX9" fmla="*/ 1957388 w 4852988"/>
                <a:gd name="connsiteY9" fmla="*/ 0 h 862012"/>
                <a:gd name="connsiteX10" fmla="*/ 2428875 w 4852988"/>
                <a:gd name="connsiteY10" fmla="*/ 852487 h 862012"/>
                <a:gd name="connsiteX11" fmla="*/ 2924175 w 4852988"/>
                <a:gd name="connsiteY11" fmla="*/ 4762 h 862012"/>
                <a:gd name="connsiteX12" fmla="*/ 2924175 w 4852988"/>
                <a:gd name="connsiteY12" fmla="*/ 852487 h 862012"/>
                <a:gd name="connsiteX13" fmla="*/ 3390900 w 4852988"/>
                <a:gd name="connsiteY13" fmla="*/ 66675 h 862012"/>
                <a:gd name="connsiteX14" fmla="*/ 3390900 w 4852988"/>
                <a:gd name="connsiteY14" fmla="*/ 862012 h 862012"/>
                <a:gd name="connsiteX15" fmla="*/ 3886200 w 4852988"/>
                <a:gd name="connsiteY15" fmla="*/ 133350 h 862012"/>
                <a:gd name="connsiteX16" fmla="*/ 3886200 w 4852988"/>
                <a:gd name="connsiteY16" fmla="*/ 857250 h 862012"/>
                <a:gd name="connsiteX17" fmla="*/ 4367213 w 4852988"/>
                <a:gd name="connsiteY17" fmla="*/ 190500 h 862012"/>
                <a:gd name="connsiteX18" fmla="*/ 4367213 w 4852988"/>
                <a:gd name="connsiteY18" fmla="*/ 852487 h 862012"/>
                <a:gd name="connsiteX19" fmla="*/ 4852988 w 4852988"/>
                <a:gd name="connsiteY19" fmla="*/ 261937 h 862012"/>
                <a:gd name="connsiteX20" fmla="*/ 4852988 w 4852988"/>
                <a:gd name="connsiteY20" fmla="*/ 852487 h 862012"/>
                <a:gd name="connsiteX21" fmla="*/ 0 w 4852988"/>
                <a:gd name="connsiteY21" fmla="*/ 852487 h 8620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</a:cxnLst>
              <a:rect l="l" t="t" r="r" b="b"/>
              <a:pathLst>
                <a:path w="4852988" h="862012">
                  <a:moveTo>
                    <a:pt x="0" y="852487"/>
                  </a:moveTo>
                  <a:lnTo>
                    <a:pt x="0" y="252412"/>
                  </a:lnTo>
                  <a:lnTo>
                    <a:pt x="490538" y="857250"/>
                  </a:lnTo>
                  <a:lnTo>
                    <a:pt x="490538" y="185737"/>
                  </a:lnTo>
                  <a:lnTo>
                    <a:pt x="976313" y="857250"/>
                  </a:lnTo>
                  <a:lnTo>
                    <a:pt x="976313" y="123825"/>
                  </a:lnTo>
                  <a:lnTo>
                    <a:pt x="1457325" y="852487"/>
                  </a:lnTo>
                  <a:lnTo>
                    <a:pt x="1457325" y="61912"/>
                  </a:lnTo>
                  <a:lnTo>
                    <a:pt x="1957388" y="857250"/>
                  </a:lnTo>
                  <a:lnTo>
                    <a:pt x="1957388" y="0"/>
                  </a:lnTo>
                  <a:lnTo>
                    <a:pt x="2428875" y="852487"/>
                  </a:lnTo>
                  <a:lnTo>
                    <a:pt x="2924175" y="4762"/>
                  </a:lnTo>
                  <a:lnTo>
                    <a:pt x="2924175" y="852487"/>
                  </a:lnTo>
                  <a:lnTo>
                    <a:pt x="3390900" y="66675"/>
                  </a:lnTo>
                  <a:lnTo>
                    <a:pt x="3390900" y="862012"/>
                  </a:lnTo>
                  <a:lnTo>
                    <a:pt x="3886200" y="133350"/>
                  </a:lnTo>
                  <a:lnTo>
                    <a:pt x="3886200" y="857250"/>
                  </a:lnTo>
                  <a:lnTo>
                    <a:pt x="4367213" y="190500"/>
                  </a:lnTo>
                  <a:lnTo>
                    <a:pt x="4367213" y="852487"/>
                  </a:lnTo>
                  <a:lnTo>
                    <a:pt x="4852988" y="261937"/>
                  </a:lnTo>
                  <a:lnTo>
                    <a:pt x="4852988" y="852487"/>
                  </a:lnTo>
                  <a:lnTo>
                    <a:pt x="0" y="852487"/>
                  </a:lnTo>
                  <a:close/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6" name="Freeform: Shape 135">
              <a:extLst>
                <a:ext uri="{FF2B5EF4-FFF2-40B4-BE49-F238E27FC236}">
                  <a16:creationId xmlns:a16="http://schemas.microsoft.com/office/drawing/2014/main" id="{6BCA124F-4D46-4DC2-98F0-803E78A3EEDE}"/>
                </a:ext>
              </a:extLst>
            </xdr:cNvPr>
            <xdr:cNvSpPr/>
          </xdr:nvSpPr>
          <xdr:spPr>
            <a:xfrm>
              <a:off x="9391650" y="4119562"/>
              <a:ext cx="4857750" cy="323850"/>
            </a:xfrm>
            <a:custGeom>
              <a:avLst/>
              <a:gdLst>
                <a:gd name="connsiteX0" fmla="*/ 0 w 4857750"/>
                <a:gd name="connsiteY0" fmla="*/ 309563 h 323850"/>
                <a:gd name="connsiteX1" fmla="*/ 2433638 w 4857750"/>
                <a:gd name="connsiteY1" fmla="*/ 0 h 323850"/>
                <a:gd name="connsiteX2" fmla="*/ 4857750 w 4857750"/>
                <a:gd name="connsiteY2" fmla="*/ 323850 h 3238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57750" h="323850">
                  <a:moveTo>
                    <a:pt x="0" y="309563"/>
                  </a:moveTo>
                  <a:lnTo>
                    <a:pt x="2433638" y="0"/>
                  </a:lnTo>
                  <a:lnTo>
                    <a:pt x="4857750" y="323850"/>
                  </a:lnTo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137" name="Straight Connector 136">
              <a:extLst>
                <a:ext uri="{FF2B5EF4-FFF2-40B4-BE49-F238E27FC236}">
                  <a16:creationId xmlns:a16="http://schemas.microsoft.com/office/drawing/2014/main" id="{E008624D-08C5-429A-87DC-F5E5ABF514D7}"/>
                </a:ext>
              </a:extLst>
            </xdr:cNvPr>
            <xdr:cNvCxnSpPr>
              <a:stCxn id="135" idx="10"/>
              <a:endCxn id="136" idx="1"/>
            </xdr:cNvCxnSpPr>
          </xdr:nvCxnSpPr>
          <xdr:spPr>
            <a:xfrm flipV="1">
              <a:off x="11825287" y="4119562"/>
              <a:ext cx="1" cy="923925"/>
            </a:xfrm>
            <a:prstGeom prst="lin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</xdr:grpSp>
      <xdr:cxnSp macro="">
        <xdr:nvCxnSpPr>
          <xdr:cNvPr id="123" name="Straight Arrow Connector 122">
            <a:extLst>
              <a:ext uri="{FF2B5EF4-FFF2-40B4-BE49-F238E27FC236}">
                <a16:creationId xmlns:a16="http://schemas.microsoft.com/office/drawing/2014/main" id="{1D34956A-A647-4AF4-84B0-2F83E45E5DD5}"/>
              </a:ext>
            </a:extLst>
          </xdr:cNvPr>
          <xdr:cNvCxnSpPr/>
        </xdr:nvCxnSpPr>
        <xdr:spPr>
          <a:xfrm>
            <a:off x="9762339" y="7423536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Arrow Connector 123">
            <a:extLst>
              <a:ext uri="{FF2B5EF4-FFF2-40B4-BE49-F238E27FC236}">
                <a16:creationId xmlns:a16="http://schemas.microsoft.com/office/drawing/2014/main" id="{752D78C8-1D23-4A5E-B496-8B6DE0B8BE66}"/>
              </a:ext>
            </a:extLst>
          </xdr:cNvPr>
          <xdr:cNvCxnSpPr/>
        </xdr:nvCxnSpPr>
        <xdr:spPr>
          <a:xfrm>
            <a:off x="10076480" y="7390199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Arrow Connector 124">
            <a:extLst>
              <a:ext uri="{FF2B5EF4-FFF2-40B4-BE49-F238E27FC236}">
                <a16:creationId xmlns:a16="http://schemas.microsoft.com/office/drawing/2014/main" id="{36905378-7EBE-4135-AB70-4FA1EDD294AA}"/>
              </a:ext>
            </a:extLst>
          </xdr:cNvPr>
          <xdr:cNvCxnSpPr/>
        </xdr:nvCxnSpPr>
        <xdr:spPr>
          <a:xfrm>
            <a:off x="10404908" y="7347336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Arrow Connector 125">
            <a:extLst>
              <a:ext uri="{FF2B5EF4-FFF2-40B4-BE49-F238E27FC236}">
                <a16:creationId xmlns:a16="http://schemas.microsoft.com/office/drawing/2014/main" id="{90B97DBC-BAAC-43B3-9D1D-A53BBE08D34B}"/>
              </a:ext>
            </a:extLst>
          </xdr:cNvPr>
          <xdr:cNvCxnSpPr/>
        </xdr:nvCxnSpPr>
        <xdr:spPr>
          <a:xfrm>
            <a:off x="10714285" y="7309051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Arrow Connector 126">
            <a:extLst>
              <a:ext uri="{FF2B5EF4-FFF2-40B4-BE49-F238E27FC236}">
                <a16:creationId xmlns:a16="http://schemas.microsoft.com/office/drawing/2014/main" id="{2A8D3413-871F-4E57-AF90-DB2477B3F5CA}"/>
              </a:ext>
            </a:extLst>
          </xdr:cNvPr>
          <xdr:cNvCxnSpPr/>
        </xdr:nvCxnSpPr>
        <xdr:spPr>
          <a:xfrm>
            <a:off x="11347328" y="7232851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Arrow Connector 127">
            <a:extLst>
              <a:ext uri="{FF2B5EF4-FFF2-40B4-BE49-F238E27FC236}">
                <a16:creationId xmlns:a16="http://schemas.microsoft.com/office/drawing/2014/main" id="{91FF8084-68B9-43E7-91B1-E58D7C46C79A}"/>
              </a:ext>
            </a:extLst>
          </xdr:cNvPr>
          <xdr:cNvCxnSpPr/>
        </xdr:nvCxnSpPr>
        <xdr:spPr>
          <a:xfrm>
            <a:off x="11033188" y="7266188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9" name="TextBox 128">
            <a:extLst>
              <a:ext uri="{FF2B5EF4-FFF2-40B4-BE49-F238E27FC236}">
                <a16:creationId xmlns:a16="http://schemas.microsoft.com/office/drawing/2014/main" id="{C2D4D249-485E-4581-8800-C7E79A656748}"/>
              </a:ext>
            </a:extLst>
          </xdr:cNvPr>
          <xdr:cNvSpPr txBox="1"/>
        </xdr:nvSpPr>
        <xdr:spPr>
          <a:xfrm>
            <a:off x="9738527" y="7094554"/>
            <a:ext cx="675906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30" name="TextBox 129">
            <a:extLst>
              <a:ext uri="{FF2B5EF4-FFF2-40B4-BE49-F238E27FC236}">
                <a16:creationId xmlns:a16="http://schemas.microsoft.com/office/drawing/2014/main" id="{5BFD9985-82DA-4697-8207-89D94DA213EA}"/>
              </a:ext>
            </a:extLst>
          </xdr:cNvPr>
          <xdr:cNvSpPr txBox="1"/>
        </xdr:nvSpPr>
        <xdr:spPr>
          <a:xfrm>
            <a:off x="10699997" y="6989593"/>
            <a:ext cx="675905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31" name="TextBox 130">
            <a:extLst>
              <a:ext uri="{FF2B5EF4-FFF2-40B4-BE49-F238E27FC236}">
                <a16:creationId xmlns:a16="http://schemas.microsoft.com/office/drawing/2014/main" id="{71FDB49B-EC89-4F9E-85DB-1BA10B30F5ED}"/>
              </a:ext>
            </a:extLst>
          </xdr:cNvPr>
          <xdr:cNvSpPr txBox="1"/>
        </xdr:nvSpPr>
        <xdr:spPr>
          <a:xfrm>
            <a:off x="10385857" y="7027693"/>
            <a:ext cx="675905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32" name="TextBox 131">
            <a:extLst>
              <a:ext uri="{FF2B5EF4-FFF2-40B4-BE49-F238E27FC236}">
                <a16:creationId xmlns:a16="http://schemas.microsoft.com/office/drawing/2014/main" id="{1FB45AC8-B29F-4FCC-ADB9-40F1CC1581F2}"/>
              </a:ext>
            </a:extLst>
          </xdr:cNvPr>
          <xdr:cNvSpPr txBox="1"/>
        </xdr:nvSpPr>
        <xdr:spPr>
          <a:xfrm>
            <a:off x="10066955" y="7061215"/>
            <a:ext cx="675905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133" name="TextBox 132">
            <a:extLst>
              <a:ext uri="{FF2B5EF4-FFF2-40B4-BE49-F238E27FC236}">
                <a16:creationId xmlns:a16="http://schemas.microsoft.com/office/drawing/2014/main" id="{89EF409A-AD6D-4E5F-87EA-6395FFED63E2}"/>
              </a:ext>
            </a:extLst>
          </xdr:cNvPr>
          <xdr:cNvSpPr txBox="1"/>
        </xdr:nvSpPr>
        <xdr:spPr>
          <a:xfrm>
            <a:off x="10472876" y="6732233"/>
            <a:ext cx="1692306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yarım kar yüklemesi</a:t>
            </a:r>
          </a:p>
        </xdr:txBody>
      </xdr:sp>
      <xdr:sp macro="" textlink="">
        <xdr:nvSpPr>
          <xdr:cNvPr id="134" name="TextBox 133">
            <a:extLst>
              <a:ext uri="{FF2B5EF4-FFF2-40B4-BE49-F238E27FC236}">
                <a16:creationId xmlns:a16="http://schemas.microsoft.com/office/drawing/2014/main" id="{2322FC71-5771-4C82-8484-4566C8E2595A}"/>
              </a:ext>
            </a:extLst>
          </xdr:cNvPr>
          <xdr:cNvSpPr txBox="1"/>
        </xdr:nvSpPr>
        <xdr:spPr>
          <a:xfrm>
            <a:off x="11014137" y="6946730"/>
            <a:ext cx="675905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0,5*Pk</a:t>
            </a:r>
          </a:p>
        </xdr:txBody>
      </xdr:sp>
    </xdr:grpSp>
    <xdr:clientData/>
  </xdr:twoCellAnchor>
  <xdr:twoCellAnchor>
    <xdr:from>
      <xdr:col>65</xdr:col>
      <xdr:colOff>44118</xdr:colOff>
      <xdr:row>36</xdr:row>
      <xdr:rowOff>88683</xdr:rowOff>
    </xdr:from>
    <xdr:to>
      <xdr:col>89</xdr:col>
      <xdr:colOff>157817</xdr:colOff>
      <xdr:row>46</xdr:row>
      <xdr:rowOff>55208</xdr:rowOff>
    </xdr:to>
    <xdr:grpSp>
      <xdr:nvGrpSpPr>
        <xdr:cNvPr id="138" name="Group 137">
          <a:extLst>
            <a:ext uri="{FF2B5EF4-FFF2-40B4-BE49-F238E27FC236}">
              <a16:creationId xmlns:a16="http://schemas.microsoft.com/office/drawing/2014/main" id="{43E6A5CB-D790-40B0-8A50-4C7E05CA937B}"/>
            </a:ext>
          </a:extLst>
        </xdr:cNvPr>
        <xdr:cNvGrpSpPr/>
      </xdr:nvGrpSpPr>
      <xdr:grpSpPr>
        <a:xfrm>
          <a:off x="10569243" y="6346608"/>
          <a:ext cx="3999899" cy="1414325"/>
          <a:chOff x="9089532" y="8308758"/>
          <a:chExt cx="3993473" cy="1528625"/>
        </a:xfrm>
      </xdr:grpSpPr>
      <xdr:grpSp>
        <xdr:nvGrpSpPr>
          <xdr:cNvPr id="139" name="Group 138">
            <a:extLst>
              <a:ext uri="{FF2B5EF4-FFF2-40B4-BE49-F238E27FC236}">
                <a16:creationId xmlns:a16="http://schemas.microsoft.com/office/drawing/2014/main" id="{073BBA23-BDAE-4963-A3C1-1872764B1C4C}"/>
              </a:ext>
            </a:extLst>
          </xdr:cNvPr>
          <xdr:cNvGrpSpPr/>
        </xdr:nvGrpSpPr>
        <xdr:grpSpPr>
          <a:xfrm>
            <a:off x="9505913" y="9229874"/>
            <a:ext cx="3162374" cy="607509"/>
            <a:chOff x="9391650" y="4119562"/>
            <a:chExt cx="4857750" cy="933450"/>
          </a:xfrm>
        </xdr:grpSpPr>
        <xdr:sp macro="" textlink="">
          <xdr:nvSpPr>
            <xdr:cNvPr id="165" name="Freeform: Shape 164">
              <a:extLst>
                <a:ext uri="{FF2B5EF4-FFF2-40B4-BE49-F238E27FC236}">
                  <a16:creationId xmlns:a16="http://schemas.microsoft.com/office/drawing/2014/main" id="{00F15AD7-3B45-47B4-9354-EEA132FB8CC1}"/>
                </a:ext>
              </a:extLst>
            </xdr:cNvPr>
            <xdr:cNvSpPr/>
          </xdr:nvSpPr>
          <xdr:spPr>
            <a:xfrm>
              <a:off x="9396412" y="4191000"/>
              <a:ext cx="4852988" cy="862012"/>
            </a:xfrm>
            <a:custGeom>
              <a:avLst/>
              <a:gdLst>
                <a:gd name="connsiteX0" fmla="*/ 0 w 4852988"/>
                <a:gd name="connsiteY0" fmla="*/ 852487 h 862012"/>
                <a:gd name="connsiteX1" fmla="*/ 0 w 4852988"/>
                <a:gd name="connsiteY1" fmla="*/ 252412 h 862012"/>
                <a:gd name="connsiteX2" fmla="*/ 490538 w 4852988"/>
                <a:gd name="connsiteY2" fmla="*/ 857250 h 862012"/>
                <a:gd name="connsiteX3" fmla="*/ 490538 w 4852988"/>
                <a:gd name="connsiteY3" fmla="*/ 185737 h 862012"/>
                <a:gd name="connsiteX4" fmla="*/ 976313 w 4852988"/>
                <a:gd name="connsiteY4" fmla="*/ 857250 h 862012"/>
                <a:gd name="connsiteX5" fmla="*/ 976313 w 4852988"/>
                <a:gd name="connsiteY5" fmla="*/ 123825 h 862012"/>
                <a:gd name="connsiteX6" fmla="*/ 1457325 w 4852988"/>
                <a:gd name="connsiteY6" fmla="*/ 852487 h 862012"/>
                <a:gd name="connsiteX7" fmla="*/ 1457325 w 4852988"/>
                <a:gd name="connsiteY7" fmla="*/ 61912 h 862012"/>
                <a:gd name="connsiteX8" fmla="*/ 1957388 w 4852988"/>
                <a:gd name="connsiteY8" fmla="*/ 857250 h 862012"/>
                <a:gd name="connsiteX9" fmla="*/ 1957388 w 4852988"/>
                <a:gd name="connsiteY9" fmla="*/ 0 h 862012"/>
                <a:gd name="connsiteX10" fmla="*/ 2428875 w 4852988"/>
                <a:gd name="connsiteY10" fmla="*/ 852487 h 862012"/>
                <a:gd name="connsiteX11" fmla="*/ 2924175 w 4852988"/>
                <a:gd name="connsiteY11" fmla="*/ 4762 h 862012"/>
                <a:gd name="connsiteX12" fmla="*/ 2924175 w 4852988"/>
                <a:gd name="connsiteY12" fmla="*/ 852487 h 862012"/>
                <a:gd name="connsiteX13" fmla="*/ 3390900 w 4852988"/>
                <a:gd name="connsiteY13" fmla="*/ 66675 h 862012"/>
                <a:gd name="connsiteX14" fmla="*/ 3390900 w 4852988"/>
                <a:gd name="connsiteY14" fmla="*/ 862012 h 862012"/>
                <a:gd name="connsiteX15" fmla="*/ 3886200 w 4852988"/>
                <a:gd name="connsiteY15" fmla="*/ 133350 h 862012"/>
                <a:gd name="connsiteX16" fmla="*/ 3886200 w 4852988"/>
                <a:gd name="connsiteY16" fmla="*/ 857250 h 862012"/>
                <a:gd name="connsiteX17" fmla="*/ 4367213 w 4852988"/>
                <a:gd name="connsiteY17" fmla="*/ 190500 h 862012"/>
                <a:gd name="connsiteX18" fmla="*/ 4367213 w 4852988"/>
                <a:gd name="connsiteY18" fmla="*/ 852487 h 862012"/>
                <a:gd name="connsiteX19" fmla="*/ 4852988 w 4852988"/>
                <a:gd name="connsiteY19" fmla="*/ 261937 h 862012"/>
                <a:gd name="connsiteX20" fmla="*/ 4852988 w 4852988"/>
                <a:gd name="connsiteY20" fmla="*/ 852487 h 862012"/>
                <a:gd name="connsiteX21" fmla="*/ 0 w 4852988"/>
                <a:gd name="connsiteY21" fmla="*/ 852487 h 8620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</a:cxnLst>
              <a:rect l="l" t="t" r="r" b="b"/>
              <a:pathLst>
                <a:path w="4852988" h="862012">
                  <a:moveTo>
                    <a:pt x="0" y="852487"/>
                  </a:moveTo>
                  <a:lnTo>
                    <a:pt x="0" y="252412"/>
                  </a:lnTo>
                  <a:lnTo>
                    <a:pt x="490538" y="857250"/>
                  </a:lnTo>
                  <a:lnTo>
                    <a:pt x="490538" y="185737"/>
                  </a:lnTo>
                  <a:lnTo>
                    <a:pt x="976313" y="857250"/>
                  </a:lnTo>
                  <a:lnTo>
                    <a:pt x="976313" y="123825"/>
                  </a:lnTo>
                  <a:lnTo>
                    <a:pt x="1457325" y="852487"/>
                  </a:lnTo>
                  <a:lnTo>
                    <a:pt x="1457325" y="61912"/>
                  </a:lnTo>
                  <a:lnTo>
                    <a:pt x="1957388" y="857250"/>
                  </a:lnTo>
                  <a:lnTo>
                    <a:pt x="1957388" y="0"/>
                  </a:lnTo>
                  <a:lnTo>
                    <a:pt x="2428875" y="852487"/>
                  </a:lnTo>
                  <a:lnTo>
                    <a:pt x="2924175" y="4762"/>
                  </a:lnTo>
                  <a:lnTo>
                    <a:pt x="2924175" y="852487"/>
                  </a:lnTo>
                  <a:lnTo>
                    <a:pt x="3390900" y="66675"/>
                  </a:lnTo>
                  <a:lnTo>
                    <a:pt x="3390900" y="862012"/>
                  </a:lnTo>
                  <a:lnTo>
                    <a:pt x="3886200" y="133350"/>
                  </a:lnTo>
                  <a:lnTo>
                    <a:pt x="3886200" y="857250"/>
                  </a:lnTo>
                  <a:lnTo>
                    <a:pt x="4367213" y="190500"/>
                  </a:lnTo>
                  <a:lnTo>
                    <a:pt x="4367213" y="852487"/>
                  </a:lnTo>
                  <a:lnTo>
                    <a:pt x="4852988" y="261937"/>
                  </a:lnTo>
                  <a:lnTo>
                    <a:pt x="4852988" y="852487"/>
                  </a:lnTo>
                  <a:lnTo>
                    <a:pt x="0" y="852487"/>
                  </a:lnTo>
                  <a:close/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66" name="Freeform: Shape 165">
              <a:extLst>
                <a:ext uri="{FF2B5EF4-FFF2-40B4-BE49-F238E27FC236}">
                  <a16:creationId xmlns:a16="http://schemas.microsoft.com/office/drawing/2014/main" id="{859C244E-14D1-4748-971B-CF05E4BB415D}"/>
                </a:ext>
              </a:extLst>
            </xdr:cNvPr>
            <xdr:cNvSpPr/>
          </xdr:nvSpPr>
          <xdr:spPr>
            <a:xfrm>
              <a:off x="9391650" y="4119562"/>
              <a:ext cx="4857750" cy="323850"/>
            </a:xfrm>
            <a:custGeom>
              <a:avLst/>
              <a:gdLst>
                <a:gd name="connsiteX0" fmla="*/ 0 w 4857750"/>
                <a:gd name="connsiteY0" fmla="*/ 309563 h 323850"/>
                <a:gd name="connsiteX1" fmla="*/ 2433638 w 4857750"/>
                <a:gd name="connsiteY1" fmla="*/ 0 h 323850"/>
                <a:gd name="connsiteX2" fmla="*/ 4857750 w 4857750"/>
                <a:gd name="connsiteY2" fmla="*/ 323850 h 3238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57750" h="323850">
                  <a:moveTo>
                    <a:pt x="0" y="309563"/>
                  </a:moveTo>
                  <a:lnTo>
                    <a:pt x="2433638" y="0"/>
                  </a:lnTo>
                  <a:lnTo>
                    <a:pt x="4857750" y="323850"/>
                  </a:lnTo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167" name="Straight Connector 166">
              <a:extLst>
                <a:ext uri="{FF2B5EF4-FFF2-40B4-BE49-F238E27FC236}">
                  <a16:creationId xmlns:a16="http://schemas.microsoft.com/office/drawing/2014/main" id="{17A27DB8-BACF-46C0-8056-F011DEC5EF0B}"/>
                </a:ext>
              </a:extLst>
            </xdr:cNvPr>
            <xdr:cNvCxnSpPr>
              <a:stCxn id="165" idx="10"/>
              <a:endCxn id="166" idx="1"/>
            </xdr:cNvCxnSpPr>
          </xdr:nvCxnSpPr>
          <xdr:spPr>
            <a:xfrm flipV="1">
              <a:off x="11825287" y="4119562"/>
              <a:ext cx="1" cy="923925"/>
            </a:xfrm>
            <a:prstGeom prst="lin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</xdr:grpSp>
      <xdr:cxnSp macro="">
        <xdr:nvCxnSpPr>
          <xdr:cNvPr id="140" name="Straight Arrow Connector 139">
            <a:extLst>
              <a:ext uri="{FF2B5EF4-FFF2-40B4-BE49-F238E27FC236}">
                <a16:creationId xmlns:a16="http://schemas.microsoft.com/office/drawing/2014/main" id="{56FD2366-8DE7-4C5E-A628-B3FB6F05E072}"/>
              </a:ext>
            </a:extLst>
          </xdr:cNvPr>
          <xdr:cNvCxnSpPr/>
        </xdr:nvCxnSpPr>
        <xdr:spPr>
          <a:xfrm>
            <a:off x="9472650" y="9115521"/>
            <a:ext cx="47560" cy="319088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Arrow Connector 140">
            <a:extLst>
              <a:ext uri="{FF2B5EF4-FFF2-40B4-BE49-F238E27FC236}">
                <a16:creationId xmlns:a16="http://schemas.microsoft.com/office/drawing/2014/main" id="{49DAA07F-D5F6-4885-A772-0E1A56CA876B}"/>
              </a:ext>
            </a:extLst>
          </xdr:cNvPr>
          <xdr:cNvCxnSpPr/>
        </xdr:nvCxnSpPr>
        <xdr:spPr>
          <a:xfrm>
            <a:off x="9782206" y="9072523"/>
            <a:ext cx="47561" cy="31927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Arrow Connector 141">
            <a:extLst>
              <a:ext uri="{FF2B5EF4-FFF2-40B4-BE49-F238E27FC236}">
                <a16:creationId xmlns:a16="http://schemas.microsoft.com/office/drawing/2014/main" id="{8D9DD832-4646-48BA-B3B6-CC8B73B8BE24}"/>
              </a:ext>
            </a:extLst>
          </xdr:cNvPr>
          <xdr:cNvCxnSpPr/>
        </xdr:nvCxnSpPr>
        <xdr:spPr>
          <a:xfrm>
            <a:off x="10096529" y="9024953"/>
            <a:ext cx="47653" cy="319088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Arrow Connector 142">
            <a:extLst>
              <a:ext uri="{FF2B5EF4-FFF2-40B4-BE49-F238E27FC236}">
                <a16:creationId xmlns:a16="http://schemas.microsoft.com/office/drawing/2014/main" id="{D6A4AFEF-C15E-4A8F-B972-9C72AF4CB7BA}"/>
              </a:ext>
            </a:extLst>
          </xdr:cNvPr>
          <xdr:cNvCxnSpPr/>
        </xdr:nvCxnSpPr>
        <xdr:spPr>
          <a:xfrm>
            <a:off x="10410850" y="8986899"/>
            <a:ext cx="47653" cy="319088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Arrow Connector 143">
            <a:extLst>
              <a:ext uri="{FF2B5EF4-FFF2-40B4-BE49-F238E27FC236}">
                <a16:creationId xmlns:a16="http://schemas.microsoft.com/office/drawing/2014/main" id="{30039A9B-6070-462F-8962-BAD69360819D}"/>
              </a:ext>
            </a:extLst>
          </xdr:cNvPr>
          <xdr:cNvCxnSpPr/>
        </xdr:nvCxnSpPr>
        <xdr:spPr>
          <a:xfrm>
            <a:off x="11044260" y="8910601"/>
            <a:ext cx="47653" cy="31927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Arrow Connector 144">
            <a:extLst>
              <a:ext uri="{FF2B5EF4-FFF2-40B4-BE49-F238E27FC236}">
                <a16:creationId xmlns:a16="http://schemas.microsoft.com/office/drawing/2014/main" id="{D9EC49CB-37F0-46EB-AB50-2058755972F5}"/>
              </a:ext>
            </a:extLst>
          </xdr:cNvPr>
          <xdr:cNvCxnSpPr/>
        </xdr:nvCxnSpPr>
        <xdr:spPr>
          <a:xfrm>
            <a:off x="10734703" y="8944085"/>
            <a:ext cx="47653" cy="319088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Arrow Connector 145">
            <a:extLst>
              <a:ext uri="{FF2B5EF4-FFF2-40B4-BE49-F238E27FC236}">
                <a16:creationId xmlns:a16="http://schemas.microsoft.com/office/drawing/2014/main" id="{F17D35B0-7649-40A3-AC5A-1B4FCCEAF254}"/>
              </a:ext>
            </a:extLst>
          </xdr:cNvPr>
          <xdr:cNvCxnSpPr/>
        </xdr:nvCxnSpPr>
        <xdr:spPr>
          <a:xfrm flipV="1">
            <a:off x="11108129" y="8910601"/>
            <a:ext cx="40875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Arrow Connector 146">
            <a:extLst>
              <a:ext uri="{FF2B5EF4-FFF2-40B4-BE49-F238E27FC236}">
                <a16:creationId xmlns:a16="http://schemas.microsoft.com/office/drawing/2014/main" id="{CF4D3DCF-5026-485D-8AA5-A2EBC1689AAB}"/>
              </a:ext>
            </a:extLst>
          </xdr:cNvPr>
          <xdr:cNvCxnSpPr/>
        </xdr:nvCxnSpPr>
        <xdr:spPr>
          <a:xfrm flipV="1">
            <a:off x="11417685" y="8963112"/>
            <a:ext cx="40875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Arrow Connector 147">
            <a:extLst>
              <a:ext uri="{FF2B5EF4-FFF2-40B4-BE49-F238E27FC236}">
                <a16:creationId xmlns:a16="http://schemas.microsoft.com/office/drawing/2014/main" id="{92223CC9-E356-4F89-A30D-E2AF2FB4BF9C}"/>
              </a:ext>
            </a:extLst>
          </xdr:cNvPr>
          <xdr:cNvCxnSpPr/>
        </xdr:nvCxnSpPr>
        <xdr:spPr>
          <a:xfrm flipV="1">
            <a:off x="11722477" y="8991654"/>
            <a:ext cx="40967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Arrow Connector 148">
            <a:extLst>
              <a:ext uri="{FF2B5EF4-FFF2-40B4-BE49-F238E27FC236}">
                <a16:creationId xmlns:a16="http://schemas.microsoft.com/office/drawing/2014/main" id="{9BE13E8C-8419-4A3E-9646-5E3EB428131A}"/>
              </a:ext>
            </a:extLst>
          </xdr:cNvPr>
          <xdr:cNvCxnSpPr/>
        </xdr:nvCxnSpPr>
        <xdr:spPr>
          <a:xfrm flipV="1">
            <a:off x="12041564" y="9039225"/>
            <a:ext cx="40967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Arrow Connector 149">
            <a:extLst>
              <a:ext uri="{FF2B5EF4-FFF2-40B4-BE49-F238E27FC236}">
                <a16:creationId xmlns:a16="http://schemas.microsoft.com/office/drawing/2014/main" id="{1EC147A0-8B5D-4693-9DC3-38D2E0F3F45D}"/>
              </a:ext>
            </a:extLst>
          </xdr:cNvPr>
          <xdr:cNvCxnSpPr/>
        </xdr:nvCxnSpPr>
        <xdr:spPr>
          <a:xfrm flipV="1">
            <a:off x="12360651" y="9077280"/>
            <a:ext cx="40967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Arrow Connector 150">
            <a:extLst>
              <a:ext uri="{FF2B5EF4-FFF2-40B4-BE49-F238E27FC236}">
                <a16:creationId xmlns:a16="http://schemas.microsoft.com/office/drawing/2014/main" id="{DADBACEB-A61F-49B5-BBEC-CDE46402DAD7}"/>
              </a:ext>
            </a:extLst>
          </xdr:cNvPr>
          <xdr:cNvCxnSpPr/>
        </xdr:nvCxnSpPr>
        <xdr:spPr>
          <a:xfrm flipV="1">
            <a:off x="12660677" y="9129792"/>
            <a:ext cx="40967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2" name="TextBox 151">
            <a:extLst>
              <a:ext uri="{FF2B5EF4-FFF2-40B4-BE49-F238E27FC236}">
                <a16:creationId xmlns:a16="http://schemas.microsoft.com/office/drawing/2014/main" id="{688DFBC2-F985-4B60-A58C-25E101211A63}"/>
              </a:ext>
            </a:extLst>
          </xdr:cNvPr>
          <xdr:cNvSpPr txBox="1"/>
        </xdr:nvSpPr>
        <xdr:spPr>
          <a:xfrm>
            <a:off x="9089532" y="8832688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0,5*Pre</a:t>
            </a:r>
          </a:p>
        </xdr:txBody>
      </xdr:sp>
      <xdr:sp macro="" textlink="">
        <xdr:nvSpPr>
          <xdr:cNvPr id="153" name="TextBox 152">
            <a:extLst>
              <a:ext uri="{FF2B5EF4-FFF2-40B4-BE49-F238E27FC236}">
                <a16:creationId xmlns:a16="http://schemas.microsoft.com/office/drawing/2014/main" id="{B143F458-1219-47F9-86E2-ABCD9A529C2C}"/>
              </a:ext>
            </a:extLst>
          </xdr:cNvPr>
          <xdr:cNvSpPr txBox="1"/>
        </xdr:nvSpPr>
        <xdr:spPr>
          <a:xfrm>
            <a:off x="11129802" y="8694136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54" name="TextBox 153">
            <a:extLst>
              <a:ext uri="{FF2B5EF4-FFF2-40B4-BE49-F238E27FC236}">
                <a16:creationId xmlns:a16="http://schemas.microsoft.com/office/drawing/2014/main" id="{8A10C83C-303F-4A7F-8C12-E734EF077026}"/>
              </a:ext>
            </a:extLst>
          </xdr:cNvPr>
          <xdr:cNvSpPr txBox="1"/>
        </xdr:nvSpPr>
        <xdr:spPr>
          <a:xfrm>
            <a:off x="11749748" y="8754175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55" name="TextBox 154">
            <a:extLst>
              <a:ext uri="{FF2B5EF4-FFF2-40B4-BE49-F238E27FC236}">
                <a16:creationId xmlns:a16="http://schemas.microsoft.com/office/drawing/2014/main" id="{61381CF9-4B7F-4947-9F12-D8C60D5588C1}"/>
              </a:ext>
            </a:extLst>
          </xdr:cNvPr>
          <xdr:cNvSpPr txBox="1"/>
        </xdr:nvSpPr>
        <xdr:spPr>
          <a:xfrm>
            <a:off x="11421085" y="8726280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56" name="TextBox 155">
            <a:extLst>
              <a:ext uri="{FF2B5EF4-FFF2-40B4-BE49-F238E27FC236}">
                <a16:creationId xmlns:a16="http://schemas.microsoft.com/office/drawing/2014/main" id="{F61407D2-D6F6-4A18-8414-D8C7892A19C6}"/>
              </a:ext>
            </a:extLst>
          </xdr:cNvPr>
          <xdr:cNvSpPr txBox="1"/>
        </xdr:nvSpPr>
        <xdr:spPr>
          <a:xfrm>
            <a:off x="10352186" y="8675293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57" name="TextBox 156">
            <a:extLst>
              <a:ext uri="{FF2B5EF4-FFF2-40B4-BE49-F238E27FC236}">
                <a16:creationId xmlns:a16="http://schemas.microsoft.com/office/drawing/2014/main" id="{742BA19F-E12D-4BBF-89B6-CACE5F8285C0}"/>
              </a:ext>
            </a:extLst>
          </xdr:cNvPr>
          <xdr:cNvSpPr txBox="1"/>
        </xdr:nvSpPr>
        <xdr:spPr>
          <a:xfrm>
            <a:off x="10055907" y="8702818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58" name="TextBox 157">
            <a:extLst>
              <a:ext uri="{FF2B5EF4-FFF2-40B4-BE49-F238E27FC236}">
                <a16:creationId xmlns:a16="http://schemas.microsoft.com/office/drawing/2014/main" id="{A0937DD1-1875-4804-A9BF-A58DD5985B5A}"/>
              </a:ext>
            </a:extLst>
          </xdr:cNvPr>
          <xdr:cNvSpPr txBox="1"/>
        </xdr:nvSpPr>
        <xdr:spPr>
          <a:xfrm>
            <a:off x="9750376" y="8758055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59" name="TextBox 158">
            <a:extLst>
              <a:ext uri="{FF2B5EF4-FFF2-40B4-BE49-F238E27FC236}">
                <a16:creationId xmlns:a16="http://schemas.microsoft.com/office/drawing/2014/main" id="{F071C869-4306-4F76-894F-D7996CB3EB48}"/>
              </a:ext>
            </a:extLst>
          </xdr:cNvPr>
          <xdr:cNvSpPr txBox="1"/>
        </xdr:nvSpPr>
        <xdr:spPr>
          <a:xfrm>
            <a:off x="9444845" y="8794818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60" name="TextBox 159">
            <a:extLst>
              <a:ext uri="{FF2B5EF4-FFF2-40B4-BE49-F238E27FC236}">
                <a16:creationId xmlns:a16="http://schemas.microsoft.com/office/drawing/2014/main" id="{ACEB47B6-ACB4-4B3F-B134-346A2DDE2D15}"/>
              </a:ext>
            </a:extLst>
          </xdr:cNvPr>
          <xdr:cNvSpPr txBox="1"/>
        </xdr:nvSpPr>
        <xdr:spPr>
          <a:xfrm>
            <a:off x="10574627" y="8560201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0,5*Pre</a:t>
            </a:r>
          </a:p>
        </xdr:txBody>
      </xdr:sp>
      <xdr:sp macro="" textlink="">
        <xdr:nvSpPr>
          <xdr:cNvPr id="161" name="TextBox 160">
            <a:extLst>
              <a:ext uri="{FF2B5EF4-FFF2-40B4-BE49-F238E27FC236}">
                <a16:creationId xmlns:a16="http://schemas.microsoft.com/office/drawing/2014/main" id="{7AF9B752-411E-44A4-9D10-CCF9F2E42277}"/>
              </a:ext>
            </a:extLst>
          </xdr:cNvPr>
          <xdr:cNvSpPr txBox="1"/>
        </xdr:nvSpPr>
        <xdr:spPr>
          <a:xfrm>
            <a:off x="10847589" y="8652569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0,5*Prf</a:t>
            </a:r>
          </a:p>
        </xdr:txBody>
      </xdr:sp>
      <xdr:sp macro="" textlink="">
        <xdr:nvSpPr>
          <xdr:cNvPr id="162" name="TextBox 161">
            <a:extLst>
              <a:ext uri="{FF2B5EF4-FFF2-40B4-BE49-F238E27FC236}">
                <a16:creationId xmlns:a16="http://schemas.microsoft.com/office/drawing/2014/main" id="{B2A399EF-AB54-48D9-9AF5-41C5F916E4E0}"/>
              </a:ext>
            </a:extLst>
          </xdr:cNvPr>
          <xdr:cNvSpPr txBox="1"/>
        </xdr:nvSpPr>
        <xdr:spPr>
          <a:xfrm>
            <a:off x="12050468" y="8818834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63" name="TextBox 162">
            <a:extLst>
              <a:ext uri="{FF2B5EF4-FFF2-40B4-BE49-F238E27FC236}">
                <a16:creationId xmlns:a16="http://schemas.microsoft.com/office/drawing/2014/main" id="{407E0B2F-C77D-4216-9FB5-D4364311A5DC}"/>
              </a:ext>
            </a:extLst>
          </xdr:cNvPr>
          <xdr:cNvSpPr txBox="1"/>
        </xdr:nvSpPr>
        <xdr:spPr>
          <a:xfrm>
            <a:off x="12406707" y="8846543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0,5*Prf</a:t>
            </a:r>
          </a:p>
        </xdr:txBody>
      </xdr:sp>
      <xdr:sp macro="" textlink="">
        <xdr:nvSpPr>
          <xdr:cNvPr id="164" name="TextBox 163">
            <a:extLst>
              <a:ext uri="{FF2B5EF4-FFF2-40B4-BE49-F238E27FC236}">
                <a16:creationId xmlns:a16="http://schemas.microsoft.com/office/drawing/2014/main" id="{E49456CF-2DB2-4A3B-BFB3-32B09702C986}"/>
              </a:ext>
            </a:extLst>
          </xdr:cNvPr>
          <xdr:cNvSpPr txBox="1"/>
        </xdr:nvSpPr>
        <xdr:spPr>
          <a:xfrm>
            <a:off x="10266008" y="8308758"/>
            <a:ext cx="1855155" cy="3714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rüzgar soldan yüklemesi</a:t>
            </a:r>
          </a:p>
        </xdr:txBody>
      </xdr:sp>
    </xdr:grpSp>
    <xdr:clientData/>
  </xdr:twoCellAnchor>
  <xdr:twoCellAnchor>
    <xdr:from>
      <xdr:col>68</xdr:col>
      <xdr:colOff>0</xdr:colOff>
      <xdr:row>48</xdr:row>
      <xdr:rowOff>26356</xdr:rowOff>
    </xdr:from>
    <xdr:to>
      <xdr:col>93</xdr:col>
      <xdr:colOff>13532</xdr:colOff>
      <xdr:row>58</xdr:row>
      <xdr:rowOff>42725</xdr:rowOff>
    </xdr:to>
    <xdr:grpSp>
      <xdr:nvGrpSpPr>
        <xdr:cNvPr id="168" name="Group 167">
          <a:extLst>
            <a:ext uri="{FF2B5EF4-FFF2-40B4-BE49-F238E27FC236}">
              <a16:creationId xmlns:a16="http://schemas.microsoft.com/office/drawing/2014/main" id="{592B7779-0AF2-495A-ACF8-9872ACA17D2B}"/>
            </a:ext>
          </a:extLst>
        </xdr:cNvPr>
        <xdr:cNvGrpSpPr/>
      </xdr:nvGrpSpPr>
      <xdr:grpSpPr>
        <a:xfrm>
          <a:off x="11010900" y="8017831"/>
          <a:ext cx="4061657" cy="1445119"/>
          <a:chOff x="9506505" y="10620838"/>
          <a:chExt cx="4055894" cy="1542218"/>
        </a:xfrm>
      </xdr:grpSpPr>
      <xdr:grpSp>
        <xdr:nvGrpSpPr>
          <xdr:cNvPr id="169" name="Group 168">
            <a:extLst>
              <a:ext uri="{FF2B5EF4-FFF2-40B4-BE49-F238E27FC236}">
                <a16:creationId xmlns:a16="http://schemas.microsoft.com/office/drawing/2014/main" id="{A5FD6E2C-4D72-49A4-83A8-D3F568434380}"/>
              </a:ext>
            </a:extLst>
          </xdr:cNvPr>
          <xdr:cNvGrpSpPr/>
        </xdr:nvGrpSpPr>
        <xdr:grpSpPr>
          <a:xfrm>
            <a:off x="9964259" y="11554843"/>
            <a:ext cx="3160543" cy="608213"/>
            <a:chOff x="9391650" y="4119562"/>
            <a:chExt cx="4857750" cy="933450"/>
          </a:xfrm>
        </xdr:grpSpPr>
        <xdr:sp macro="" textlink="">
          <xdr:nvSpPr>
            <xdr:cNvPr id="195" name="Freeform: Shape 194">
              <a:extLst>
                <a:ext uri="{FF2B5EF4-FFF2-40B4-BE49-F238E27FC236}">
                  <a16:creationId xmlns:a16="http://schemas.microsoft.com/office/drawing/2014/main" id="{7C26CBE7-52EC-48FC-8BB1-7829990C3216}"/>
                </a:ext>
              </a:extLst>
            </xdr:cNvPr>
            <xdr:cNvSpPr/>
          </xdr:nvSpPr>
          <xdr:spPr>
            <a:xfrm>
              <a:off x="9396412" y="4191000"/>
              <a:ext cx="4852988" cy="862012"/>
            </a:xfrm>
            <a:custGeom>
              <a:avLst/>
              <a:gdLst>
                <a:gd name="connsiteX0" fmla="*/ 0 w 4852988"/>
                <a:gd name="connsiteY0" fmla="*/ 852487 h 862012"/>
                <a:gd name="connsiteX1" fmla="*/ 0 w 4852988"/>
                <a:gd name="connsiteY1" fmla="*/ 252412 h 862012"/>
                <a:gd name="connsiteX2" fmla="*/ 490538 w 4852988"/>
                <a:gd name="connsiteY2" fmla="*/ 857250 h 862012"/>
                <a:gd name="connsiteX3" fmla="*/ 490538 w 4852988"/>
                <a:gd name="connsiteY3" fmla="*/ 185737 h 862012"/>
                <a:gd name="connsiteX4" fmla="*/ 976313 w 4852988"/>
                <a:gd name="connsiteY4" fmla="*/ 857250 h 862012"/>
                <a:gd name="connsiteX5" fmla="*/ 976313 w 4852988"/>
                <a:gd name="connsiteY5" fmla="*/ 123825 h 862012"/>
                <a:gd name="connsiteX6" fmla="*/ 1457325 w 4852988"/>
                <a:gd name="connsiteY6" fmla="*/ 852487 h 862012"/>
                <a:gd name="connsiteX7" fmla="*/ 1457325 w 4852988"/>
                <a:gd name="connsiteY7" fmla="*/ 61912 h 862012"/>
                <a:gd name="connsiteX8" fmla="*/ 1957388 w 4852988"/>
                <a:gd name="connsiteY8" fmla="*/ 857250 h 862012"/>
                <a:gd name="connsiteX9" fmla="*/ 1957388 w 4852988"/>
                <a:gd name="connsiteY9" fmla="*/ 0 h 862012"/>
                <a:gd name="connsiteX10" fmla="*/ 2428875 w 4852988"/>
                <a:gd name="connsiteY10" fmla="*/ 852487 h 862012"/>
                <a:gd name="connsiteX11" fmla="*/ 2924175 w 4852988"/>
                <a:gd name="connsiteY11" fmla="*/ 4762 h 862012"/>
                <a:gd name="connsiteX12" fmla="*/ 2924175 w 4852988"/>
                <a:gd name="connsiteY12" fmla="*/ 852487 h 862012"/>
                <a:gd name="connsiteX13" fmla="*/ 3390900 w 4852988"/>
                <a:gd name="connsiteY13" fmla="*/ 66675 h 862012"/>
                <a:gd name="connsiteX14" fmla="*/ 3390900 w 4852988"/>
                <a:gd name="connsiteY14" fmla="*/ 862012 h 862012"/>
                <a:gd name="connsiteX15" fmla="*/ 3886200 w 4852988"/>
                <a:gd name="connsiteY15" fmla="*/ 133350 h 862012"/>
                <a:gd name="connsiteX16" fmla="*/ 3886200 w 4852988"/>
                <a:gd name="connsiteY16" fmla="*/ 857250 h 862012"/>
                <a:gd name="connsiteX17" fmla="*/ 4367213 w 4852988"/>
                <a:gd name="connsiteY17" fmla="*/ 190500 h 862012"/>
                <a:gd name="connsiteX18" fmla="*/ 4367213 w 4852988"/>
                <a:gd name="connsiteY18" fmla="*/ 852487 h 862012"/>
                <a:gd name="connsiteX19" fmla="*/ 4852988 w 4852988"/>
                <a:gd name="connsiteY19" fmla="*/ 261937 h 862012"/>
                <a:gd name="connsiteX20" fmla="*/ 4852988 w 4852988"/>
                <a:gd name="connsiteY20" fmla="*/ 852487 h 862012"/>
                <a:gd name="connsiteX21" fmla="*/ 0 w 4852988"/>
                <a:gd name="connsiteY21" fmla="*/ 852487 h 8620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</a:cxnLst>
              <a:rect l="l" t="t" r="r" b="b"/>
              <a:pathLst>
                <a:path w="4852988" h="862012">
                  <a:moveTo>
                    <a:pt x="0" y="852487"/>
                  </a:moveTo>
                  <a:lnTo>
                    <a:pt x="0" y="252412"/>
                  </a:lnTo>
                  <a:lnTo>
                    <a:pt x="490538" y="857250"/>
                  </a:lnTo>
                  <a:lnTo>
                    <a:pt x="490538" y="185737"/>
                  </a:lnTo>
                  <a:lnTo>
                    <a:pt x="976313" y="857250"/>
                  </a:lnTo>
                  <a:lnTo>
                    <a:pt x="976313" y="123825"/>
                  </a:lnTo>
                  <a:lnTo>
                    <a:pt x="1457325" y="852487"/>
                  </a:lnTo>
                  <a:lnTo>
                    <a:pt x="1457325" y="61912"/>
                  </a:lnTo>
                  <a:lnTo>
                    <a:pt x="1957388" y="857250"/>
                  </a:lnTo>
                  <a:lnTo>
                    <a:pt x="1957388" y="0"/>
                  </a:lnTo>
                  <a:lnTo>
                    <a:pt x="2428875" y="852487"/>
                  </a:lnTo>
                  <a:lnTo>
                    <a:pt x="2924175" y="4762"/>
                  </a:lnTo>
                  <a:lnTo>
                    <a:pt x="2924175" y="852487"/>
                  </a:lnTo>
                  <a:lnTo>
                    <a:pt x="3390900" y="66675"/>
                  </a:lnTo>
                  <a:lnTo>
                    <a:pt x="3390900" y="862012"/>
                  </a:lnTo>
                  <a:lnTo>
                    <a:pt x="3886200" y="133350"/>
                  </a:lnTo>
                  <a:lnTo>
                    <a:pt x="3886200" y="857250"/>
                  </a:lnTo>
                  <a:lnTo>
                    <a:pt x="4367213" y="190500"/>
                  </a:lnTo>
                  <a:lnTo>
                    <a:pt x="4367213" y="852487"/>
                  </a:lnTo>
                  <a:lnTo>
                    <a:pt x="4852988" y="261937"/>
                  </a:lnTo>
                  <a:lnTo>
                    <a:pt x="4852988" y="852487"/>
                  </a:lnTo>
                  <a:lnTo>
                    <a:pt x="0" y="852487"/>
                  </a:lnTo>
                  <a:close/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96" name="Freeform: Shape 195">
              <a:extLst>
                <a:ext uri="{FF2B5EF4-FFF2-40B4-BE49-F238E27FC236}">
                  <a16:creationId xmlns:a16="http://schemas.microsoft.com/office/drawing/2014/main" id="{76434C42-3FDB-4C6B-B61B-56A82900F804}"/>
                </a:ext>
              </a:extLst>
            </xdr:cNvPr>
            <xdr:cNvSpPr/>
          </xdr:nvSpPr>
          <xdr:spPr>
            <a:xfrm>
              <a:off x="9391650" y="4119562"/>
              <a:ext cx="4857750" cy="323850"/>
            </a:xfrm>
            <a:custGeom>
              <a:avLst/>
              <a:gdLst>
                <a:gd name="connsiteX0" fmla="*/ 0 w 4857750"/>
                <a:gd name="connsiteY0" fmla="*/ 309563 h 323850"/>
                <a:gd name="connsiteX1" fmla="*/ 2433638 w 4857750"/>
                <a:gd name="connsiteY1" fmla="*/ 0 h 323850"/>
                <a:gd name="connsiteX2" fmla="*/ 4857750 w 4857750"/>
                <a:gd name="connsiteY2" fmla="*/ 323850 h 3238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57750" h="323850">
                  <a:moveTo>
                    <a:pt x="0" y="309563"/>
                  </a:moveTo>
                  <a:lnTo>
                    <a:pt x="2433638" y="0"/>
                  </a:lnTo>
                  <a:lnTo>
                    <a:pt x="4857750" y="323850"/>
                  </a:lnTo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197" name="Straight Connector 196">
              <a:extLst>
                <a:ext uri="{FF2B5EF4-FFF2-40B4-BE49-F238E27FC236}">
                  <a16:creationId xmlns:a16="http://schemas.microsoft.com/office/drawing/2014/main" id="{3FBC482B-1106-48F9-AE97-47E7E6FDC5BD}"/>
                </a:ext>
              </a:extLst>
            </xdr:cNvPr>
            <xdr:cNvCxnSpPr>
              <a:stCxn id="195" idx="10"/>
              <a:endCxn id="196" idx="1"/>
            </xdr:cNvCxnSpPr>
          </xdr:nvCxnSpPr>
          <xdr:spPr>
            <a:xfrm flipV="1">
              <a:off x="11825287" y="4119562"/>
              <a:ext cx="1" cy="923925"/>
            </a:xfrm>
            <a:prstGeom prst="lin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</xdr:grpSp>
      <xdr:cxnSp macro="">
        <xdr:nvCxnSpPr>
          <xdr:cNvPr id="170" name="Straight Arrow Connector 169">
            <a:extLst>
              <a:ext uri="{FF2B5EF4-FFF2-40B4-BE49-F238E27FC236}">
                <a16:creationId xmlns:a16="http://schemas.microsoft.com/office/drawing/2014/main" id="{BBF28C84-96D7-4129-B142-9E0FBFFEC767}"/>
              </a:ext>
            </a:extLst>
          </xdr:cNvPr>
          <xdr:cNvCxnSpPr/>
        </xdr:nvCxnSpPr>
        <xdr:spPr>
          <a:xfrm>
            <a:off x="9931015" y="11440358"/>
            <a:ext cx="47532" cy="31945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Straight Arrow Connector 170">
            <a:extLst>
              <a:ext uri="{FF2B5EF4-FFF2-40B4-BE49-F238E27FC236}">
                <a16:creationId xmlns:a16="http://schemas.microsoft.com/office/drawing/2014/main" id="{392ADA37-A67E-4257-9706-3A788CD85383}"/>
              </a:ext>
            </a:extLst>
          </xdr:cNvPr>
          <xdr:cNvCxnSpPr/>
        </xdr:nvCxnSpPr>
        <xdr:spPr>
          <a:xfrm>
            <a:off x="10240392" y="11397310"/>
            <a:ext cx="47533" cy="319643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Straight Arrow Connector 171">
            <a:extLst>
              <a:ext uri="{FF2B5EF4-FFF2-40B4-BE49-F238E27FC236}">
                <a16:creationId xmlns:a16="http://schemas.microsoft.com/office/drawing/2014/main" id="{FCB5DB52-2F6E-4D72-BAE2-CBE0EE833C67}"/>
              </a:ext>
            </a:extLst>
          </xdr:cNvPr>
          <xdr:cNvCxnSpPr/>
        </xdr:nvCxnSpPr>
        <xdr:spPr>
          <a:xfrm>
            <a:off x="10554533" y="11349685"/>
            <a:ext cx="47625" cy="31945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Straight Arrow Connector 172">
            <a:extLst>
              <a:ext uri="{FF2B5EF4-FFF2-40B4-BE49-F238E27FC236}">
                <a16:creationId xmlns:a16="http://schemas.microsoft.com/office/drawing/2014/main" id="{310E61EF-4C7B-4601-80FC-B5F2465E8F3B}"/>
              </a:ext>
            </a:extLst>
          </xdr:cNvPr>
          <xdr:cNvCxnSpPr/>
        </xdr:nvCxnSpPr>
        <xdr:spPr>
          <a:xfrm>
            <a:off x="10868672" y="11311586"/>
            <a:ext cx="47625" cy="31945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Straight Arrow Connector 173">
            <a:extLst>
              <a:ext uri="{FF2B5EF4-FFF2-40B4-BE49-F238E27FC236}">
                <a16:creationId xmlns:a16="http://schemas.microsoft.com/office/drawing/2014/main" id="{386D7133-FF3D-49AC-A1B6-199D60FCC107}"/>
              </a:ext>
            </a:extLst>
          </xdr:cNvPr>
          <xdr:cNvCxnSpPr/>
        </xdr:nvCxnSpPr>
        <xdr:spPr>
          <a:xfrm>
            <a:off x="11501715" y="11235200"/>
            <a:ext cx="47625" cy="319643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Arrow Connector 174">
            <a:extLst>
              <a:ext uri="{FF2B5EF4-FFF2-40B4-BE49-F238E27FC236}">
                <a16:creationId xmlns:a16="http://schemas.microsoft.com/office/drawing/2014/main" id="{0B648F76-3498-45C6-AB9B-7EBBCCF0EDFE}"/>
              </a:ext>
            </a:extLst>
          </xdr:cNvPr>
          <xdr:cNvCxnSpPr/>
        </xdr:nvCxnSpPr>
        <xdr:spPr>
          <a:xfrm>
            <a:off x="11192338" y="11268723"/>
            <a:ext cx="47625" cy="31945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Arrow Connector 175">
            <a:extLst>
              <a:ext uri="{FF2B5EF4-FFF2-40B4-BE49-F238E27FC236}">
                <a16:creationId xmlns:a16="http://schemas.microsoft.com/office/drawing/2014/main" id="{C94A68F1-4628-4A82-997A-08BF7C764C21}"/>
              </a:ext>
            </a:extLst>
          </xdr:cNvPr>
          <xdr:cNvCxnSpPr/>
        </xdr:nvCxnSpPr>
        <xdr:spPr>
          <a:xfrm flipV="1">
            <a:off x="11565547" y="11235200"/>
            <a:ext cx="40851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Arrow Connector 176">
            <a:extLst>
              <a:ext uri="{FF2B5EF4-FFF2-40B4-BE49-F238E27FC236}">
                <a16:creationId xmlns:a16="http://schemas.microsoft.com/office/drawing/2014/main" id="{3B6BC8E8-757F-4EF2-A770-842446EFDA39}"/>
              </a:ext>
            </a:extLst>
          </xdr:cNvPr>
          <xdr:cNvCxnSpPr/>
        </xdr:nvCxnSpPr>
        <xdr:spPr>
          <a:xfrm flipV="1">
            <a:off x="11874924" y="11287772"/>
            <a:ext cx="40851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Arrow Connector 177">
            <a:extLst>
              <a:ext uri="{FF2B5EF4-FFF2-40B4-BE49-F238E27FC236}">
                <a16:creationId xmlns:a16="http://schemas.microsoft.com/office/drawing/2014/main" id="{F8534AFE-201B-4B0A-92A2-26D1BBD238CE}"/>
              </a:ext>
            </a:extLst>
          </xdr:cNvPr>
          <xdr:cNvCxnSpPr/>
        </xdr:nvCxnSpPr>
        <xdr:spPr>
          <a:xfrm flipV="1">
            <a:off x="12179540" y="11316347"/>
            <a:ext cx="40943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Arrow Connector 178">
            <a:extLst>
              <a:ext uri="{FF2B5EF4-FFF2-40B4-BE49-F238E27FC236}">
                <a16:creationId xmlns:a16="http://schemas.microsoft.com/office/drawing/2014/main" id="{C4FC619F-D1A9-43AF-9029-7CFF2F787413}"/>
              </a:ext>
            </a:extLst>
          </xdr:cNvPr>
          <xdr:cNvCxnSpPr/>
        </xdr:nvCxnSpPr>
        <xdr:spPr>
          <a:xfrm flipV="1">
            <a:off x="12498442" y="11363973"/>
            <a:ext cx="40943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Arrow Connector 179">
            <a:extLst>
              <a:ext uri="{FF2B5EF4-FFF2-40B4-BE49-F238E27FC236}">
                <a16:creationId xmlns:a16="http://schemas.microsoft.com/office/drawing/2014/main" id="{FD401F7D-319D-44A4-820E-5DA4D2ACFA8F}"/>
              </a:ext>
            </a:extLst>
          </xdr:cNvPr>
          <xdr:cNvCxnSpPr/>
        </xdr:nvCxnSpPr>
        <xdr:spPr>
          <a:xfrm flipV="1">
            <a:off x="12817344" y="11402072"/>
            <a:ext cx="40943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Arrow Connector 180">
            <a:extLst>
              <a:ext uri="{FF2B5EF4-FFF2-40B4-BE49-F238E27FC236}">
                <a16:creationId xmlns:a16="http://schemas.microsoft.com/office/drawing/2014/main" id="{E486B487-CC6F-4674-A170-51B0CC600606}"/>
              </a:ext>
            </a:extLst>
          </xdr:cNvPr>
          <xdr:cNvCxnSpPr/>
        </xdr:nvCxnSpPr>
        <xdr:spPr>
          <a:xfrm flipV="1">
            <a:off x="13117197" y="11454645"/>
            <a:ext cx="40943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2" name="TextBox 181">
            <a:extLst>
              <a:ext uri="{FF2B5EF4-FFF2-40B4-BE49-F238E27FC236}">
                <a16:creationId xmlns:a16="http://schemas.microsoft.com/office/drawing/2014/main" id="{49DF3E2B-AABD-41ED-A496-5C20A4D6BA43}"/>
              </a:ext>
            </a:extLst>
          </xdr:cNvPr>
          <xdr:cNvSpPr txBox="1"/>
        </xdr:nvSpPr>
        <xdr:spPr>
          <a:xfrm>
            <a:off x="12886493" y="11157197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0,5*Pre</a:t>
            </a:r>
          </a:p>
        </xdr:txBody>
      </xdr:sp>
      <xdr:sp macro="" textlink="">
        <xdr:nvSpPr>
          <xdr:cNvPr id="183" name="TextBox 182">
            <a:extLst>
              <a:ext uri="{FF2B5EF4-FFF2-40B4-BE49-F238E27FC236}">
                <a16:creationId xmlns:a16="http://schemas.microsoft.com/office/drawing/2014/main" id="{D342AAD7-DF82-439C-A515-DDF073BF7EDF}"/>
              </a:ext>
            </a:extLst>
          </xdr:cNvPr>
          <xdr:cNvSpPr txBox="1"/>
        </xdr:nvSpPr>
        <xdr:spPr>
          <a:xfrm>
            <a:off x="10195449" y="11083217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84" name="TextBox 183">
            <a:extLst>
              <a:ext uri="{FF2B5EF4-FFF2-40B4-BE49-F238E27FC236}">
                <a16:creationId xmlns:a16="http://schemas.microsoft.com/office/drawing/2014/main" id="{C72C1A3D-BD1C-4BC9-9764-78130C3F5CCD}"/>
              </a:ext>
            </a:extLst>
          </xdr:cNvPr>
          <xdr:cNvSpPr txBox="1"/>
        </xdr:nvSpPr>
        <xdr:spPr>
          <a:xfrm>
            <a:off x="10787292" y="11004613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85" name="TextBox 184">
            <a:extLst>
              <a:ext uri="{FF2B5EF4-FFF2-40B4-BE49-F238E27FC236}">
                <a16:creationId xmlns:a16="http://schemas.microsoft.com/office/drawing/2014/main" id="{A249189F-843E-44C4-BFF7-4F30DF35D44A}"/>
              </a:ext>
            </a:extLst>
          </xdr:cNvPr>
          <xdr:cNvSpPr txBox="1"/>
        </xdr:nvSpPr>
        <xdr:spPr>
          <a:xfrm>
            <a:off x="10481938" y="11036793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86" name="TextBox 185">
            <a:extLst>
              <a:ext uri="{FF2B5EF4-FFF2-40B4-BE49-F238E27FC236}">
                <a16:creationId xmlns:a16="http://schemas.microsoft.com/office/drawing/2014/main" id="{AAC9D66C-2CCA-4C6C-90B0-AE16BF079991}"/>
              </a:ext>
            </a:extLst>
          </xdr:cNvPr>
          <xdr:cNvSpPr txBox="1"/>
        </xdr:nvSpPr>
        <xdr:spPr>
          <a:xfrm>
            <a:off x="12525467" y="11142956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87" name="TextBox 186">
            <a:extLst>
              <a:ext uri="{FF2B5EF4-FFF2-40B4-BE49-F238E27FC236}">
                <a16:creationId xmlns:a16="http://schemas.microsoft.com/office/drawing/2014/main" id="{8F1FA34E-ECC2-4D10-BEA9-53526988E2BF}"/>
              </a:ext>
            </a:extLst>
          </xdr:cNvPr>
          <xdr:cNvSpPr txBox="1"/>
        </xdr:nvSpPr>
        <xdr:spPr>
          <a:xfrm>
            <a:off x="11896447" y="11064167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88" name="TextBox 187">
            <a:extLst>
              <a:ext uri="{FF2B5EF4-FFF2-40B4-BE49-F238E27FC236}">
                <a16:creationId xmlns:a16="http://schemas.microsoft.com/office/drawing/2014/main" id="{122721B4-20E3-462B-AE71-0EF286FF2BD8}"/>
              </a:ext>
            </a:extLst>
          </xdr:cNvPr>
          <xdr:cNvSpPr txBox="1"/>
        </xdr:nvSpPr>
        <xdr:spPr>
          <a:xfrm>
            <a:off x="12210679" y="11091724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89" name="TextBox 188">
            <a:extLst>
              <a:ext uri="{FF2B5EF4-FFF2-40B4-BE49-F238E27FC236}">
                <a16:creationId xmlns:a16="http://schemas.microsoft.com/office/drawing/2014/main" id="{0A9C6BF2-1C3A-426D-BD06-1F490CF3E176}"/>
              </a:ext>
            </a:extLst>
          </xdr:cNvPr>
          <xdr:cNvSpPr txBox="1"/>
        </xdr:nvSpPr>
        <xdr:spPr>
          <a:xfrm>
            <a:off x="11609403" y="11036054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90" name="TextBox 189">
            <a:extLst>
              <a:ext uri="{FF2B5EF4-FFF2-40B4-BE49-F238E27FC236}">
                <a16:creationId xmlns:a16="http://schemas.microsoft.com/office/drawing/2014/main" id="{56D9C029-1B78-466B-B22F-AFB4C7A0A7A7}"/>
              </a:ext>
            </a:extLst>
          </xdr:cNvPr>
          <xdr:cNvSpPr txBox="1"/>
        </xdr:nvSpPr>
        <xdr:spPr>
          <a:xfrm>
            <a:off x="11332900" y="10944502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0,5*Pre</a:t>
            </a:r>
          </a:p>
        </xdr:txBody>
      </xdr:sp>
      <xdr:sp macro="" textlink="">
        <xdr:nvSpPr>
          <xdr:cNvPr id="191" name="TextBox 190">
            <a:extLst>
              <a:ext uri="{FF2B5EF4-FFF2-40B4-BE49-F238E27FC236}">
                <a16:creationId xmlns:a16="http://schemas.microsoft.com/office/drawing/2014/main" id="{9BE14B81-B37E-4BA6-9FA6-560DECD89661}"/>
              </a:ext>
            </a:extLst>
          </xdr:cNvPr>
          <xdr:cNvSpPr txBox="1"/>
        </xdr:nvSpPr>
        <xdr:spPr>
          <a:xfrm>
            <a:off x="11046225" y="10865898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0,5*Prf</a:t>
            </a:r>
          </a:p>
        </xdr:txBody>
      </xdr:sp>
      <xdr:sp macro="" textlink="">
        <xdr:nvSpPr>
          <xdr:cNvPr id="192" name="TextBox 191">
            <a:extLst>
              <a:ext uri="{FF2B5EF4-FFF2-40B4-BE49-F238E27FC236}">
                <a16:creationId xmlns:a16="http://schemas.microsoft.com/office/drawing/2014/main" id="{7F0F7D6E-6036-44B9-ACD1-68773242B3A3}"/>
              </a:ext>
            </a:extLst>
          </xdr:cNvPr>
          <xdr:cNvSpPr txBox="1"/>
        </xdr:nvSpPr>
        <xdr:spPr>
          <a:xfrm>
            <a:off x="9871783" y="11110960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93" name="TextBox 192">
            <a:extLst>
              <a:ext uri="{FF2B5EF4-FFF2-40B4-BE49-F238E27FC236}">
                <a16:creationId xmlns:a16="http://schemas.microsoft.com/office/drawing/2014/main" id="{36AD3D2E-D68F-4328-A0EC-472C7EBF27C1}"/>
              </a:ext>
            </a:extLst>
          </xdr:cNvPr>
          <xdr:cNvSpPr txBox="1"/>
        </xdr:nvSpPr>
        <xdr:spPr>
          <a:xfrm>
            <a:off x="9506505" y="11175692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0,5*Prf</a:t>
            </a:r>
          </a:p>
        </xdr:txBody>
      </xdr:sp>
      <xdr:sp macro="" textlink="">
        <xdr:nvSpPr>
          <xdr:cNvPr id="194" name="TextBox 193">
            <a:extLst>
              <a:ext uri="{FF2B5EF4-FFF2-40B4-BE49-F238E27FC236}">
                <a16:creationId xmlns:a16="http://schemas.microsoft.com/office/drawing/2014/main" id="{D222BC54-2FA5-46F6-8752-D10F0207E858}"/>
              </a:ext>
            </a:extLst>
          </xdr:cNvPr>
          <xdr:cNvSpPr txBox="1"/>
        </xdr:nvSpPr>
        <xdr:spPr>
          <a:xfrm>
            <a:off x="10523738" y="10620838"/>
            <a:ext cx="1807900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rüzgar sağdan yüklemesi</a:t>
            </a:r>
          </a:p>
        </xdr:txBody>
      </xdr:sp>
    </xdr:grpSp>
    <xdr:clientData/>
  </xdr:twoCellAnchor>
  <xdr:twoCellAnchor>
    <xdr:from>
      <xdr:col>65</xdr:col>
      <xdr:colOff>87416</xdr:colOff>
      <xdr:row>8</xdr:row>
      <xdr:rowOff>57150</xdr:rowOff>
    </xdr:from>
    <xdr:to>
      <xdr:col>89</xdr:col>
      <xdr:colOff>143581</xdr:colOff>
      <xdr:row>19</xdr:row>
      <xdr:rowOff>61913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1333EC2F-3227-448E-B16A-77B4EF165162}"/>
            </a:ext>
          </a:extLst>
        </xdr:cNvPr>
        <xdr:cNvGrpSpPr/>
      </xdr:nvGrpSpPr>
      <xdr:grpSpPr>
        <a:xfrm>
          <a:off x="10612541" y="1752600"/>
          <a:ext cx="3942365" cy="1595438"/>
          <a:chOff x="10612541" y="1752600"/>
          <a:chExt cx="3942365" cy="1614488"/>
        </a:xfrm>
      </xdr:grpSpPr>
      <xdr:grpSp>
        <xdr:nvGrpSpPr>
          <xdr:cNvPr id="63" name="Group 62">
            <a:extLst>
              <a:ext uri="{FF2B5EF4-FFF2-40B4-BE49-F238E27FC236}">
                <a16:creationId xmlns:a16="http://schemas.microsoft.com/office/drawing/2014/main" id="{6712BC5B-AC37-4A23-AA7E-863706888618}"/>
              </a:ext>
            </a:extLst>
          </xdr:cNvPr>
          <xdr:cNvGrpSpPr/>
        </xdr:nvGrpSpPr>
        <xdr:grpSpPr>
          <a:xfrm>
            <a:off x="10612541" y="1752600"/>
            <a:ext cx="3942365" cy="1270616"/>
            <a:chOff x="9005564" y="2478904"/>
            <a:chExt cx="3941038" cy="1358006"/>
          </a:xfrm>
        </xdr:grpSpPr>
        <xdr:sp macro="" textlink="">
          <xdr:nvSpPr>
            <xdr:cNvPr id="80" name="TextBox 79">
              <a:extLst>
                <a:ext uri="{FF2B5EF4-FFF2-40B4-BE49-F238E27FC236}">
                  <a16:creationId xmlns:a16="http://schemas.microsoft.com/office/drawing/2014/main" id="{3D5B5672-28AD-48E3-82E1-277AD17760BD}"/>
                </a:ext>
              </a:extLst>
            </xdr:cNvPr>
            <xdr:cNvSpPr txBox="1"/>
          </xdr:nvSpPr>
          <xdr:spPr>
            <a:xfrm>
              <a:off x="10014659" y="2774549"/>
              <a:ext cx="675813" cy="3718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P1</a:t>
              </a:r>
            </a:p>
          </xdr:txBody>
        </xdr:sp>
        <xdr:sp macro="" textlink="">
          <xdr:nvSpPr>
            <xdr:cNvPr id="64" name="TextBox 63">
              <a:extLst>
                <a:ext uri="{FF2B5EF4-FFF2-40B4-BE49-F238E27FC236}">
                  <a16:creationId xmlns:a16="http://schemas.microsoft.com/office/drawing/2014/main" id="{909D62D9-BA45-4455-B2D0-040CC11C4878}"/>
                </a:ext>
              </a:extLst>
            </xdr:cNvPr>
            <xdr:cNvSpPr txBox="1"/>
          </xdr:nvSpPr>
          <xdr:spPr>
            <a:xfrm>
              <a:off x="9005564" y="2874562"/>
              <a:ext cx="675905" cy="3720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0,5*P1</a:t>
              </a:r>
            </a:p>
          </xdr:txBody>
        </xdr:sp>
        <xdr:grpSp>
          <xdr:nvGrpSpPr>
            <xdr:cNvPr id="65" name="Group 64">
              <a:extLst>
                <a:ext uri="{FF2B5EF4-FFF2-40B4-BE49-F238E27FC236}">
                  <a16:creationId xmlns:a16="http://schemas.microsoft.com/office/drawing/2014/main" id="{2D4941EB-051C-4DAD-8E2A-B14506DAB0DB}"/>
                </a:ext>
              </a:extLst>
            </xdr:cNvPr>
            <xdr:cNvGrpSpPr/>
          </xdr:nvGrpSpPr>
          <xdr:grpSpPr>
            <a:xfrm>
              <a:off x="9386286" y="3228512"/>
              <a:ext cx="3160543" cy="608398"/>
              <a:chOff x="9391650" y="4119562"/>
              <a:chExt cx="4857750" cy="933450"/>
            </a:xfrm>
          </xdr:grpSpPr>
          <xdr:sp macro="" textlink="">
            <xdr:nvSpPr>
              <xdr:cNvPr id="89" name="Freeform: Shape 88">
                <a:extLst>
                  <a:ext uri="{FF2B5EF4-FFF2-40B4-BE49-F238E27FC236}">
                    <a16:creationId xmlns:a16="http://schemas.microsoft.com/office/drawing/2014/main" id="{683EAAD6-47ED-4306-883F-556D048B0E9A}"/>
                  </a:ext>
                </a:extLst>
              </xdr:cNvPr>
              <xdr:cNvSpPr/>
            </xdr:nvSpPr>
            <xdr:spPr>
              <a:xfrm>
                <a:off x="9396412" y="4191000"/>
                <a:ext cx="4852988" cy="862012"/>
              </a:xfrm>
              <a:custGeom>
                <a:avLst/>
                <a:gdLst>
                  <a:gd name="connsiteX0" fmla="*/ 0 w 4852988"/>
                  <a:gd name="connsiteY0" fmla="*/ 852487 h 862012"/>
                  <a:gd name="connsiteX1" fmla="*/ 0 w 4852988"/>
                  <a:gd name="connsiteY1" fmla="*/ 252412 h 862012"/>
                  <a:gd name="connsiteX2" fmla="*/ 490538 w 4852988"/>
                  <a:gd name="connsiteY2" fmla="*/ 857250 h 862012"/>
                  <a:gd name="connsiteX3" fmla="*/ 490538 w 4852988"/>
                  <a:gd name="connsiteY3" fmla="*/ 185737 h 862012"/>
                  <a:gd name="connsiteX4" fmla="*/ 976313 w 4852988"/>
                  <a:gd name="connsiteY4" fmla="*/ 857250 h 862012"/>
                  <a:gd name="connsiteX5" fmla="*/ 976313 w 4852988"/>
                  <a:gd name="connsiteY5" fmla="*/ 123825 h 862012"/>
                  <a:gd name="connsiteX6" fmla="*/ 1457325 w 4852988"/>
                  <a:gd name="connsiteY6" fmla="*/ 852487 h 862012"/>
                  <a:gd name="connsiteX7" fmla="*/ 1457325 w 4852988"/>
                  <a:gd name="connsiteY7" fmla="*/ 61912 h 862012"/>
                  <a:gd name="connsiteX8" fmla="*/ 1957388 w 4852988"/>
                  <a:gd name="connsiteY8" fmla="*/ 857250 h 862012"/>
                  <a:gd name="connsiteX9" fmla="*/ 1957388 w 4852988"/>
                  <a:gd name="connsiteY9" fmla="*/ 0 h 862012"/>
                  <a:gd name="connsiteX10" fmla="*/ 2428875 w 4852988"/>
                  <a:gd name="connsiteY10" fmla="*/ 852487 h 862012"/>
                  <a:gd name="connsiteX11" fmla="*/ 2924175 w 4852988"/>
                  <a:gd name="connsiteY11" fmla="*/ 4762 h 862012"/>
                  <a:gd name="connsiteX12" fmla="*/ 2924175 w 4852988"/>
                  <a:gd name="connsiteY12" fmla="*/ 852487 h 862012"/>
                  <a:gd name="connsiteX13" fmla="*/ 3390900 w 4852988"/>
                  <a:gd name="connsiteY13" fmla="*/ 66675 h 862012"/>
                  <a:gd name="connsiteX14" fmla="*/ 3390900 w 4852988"/>
                  <a:gd name="connsiteY14" fmla="*/ 862012 h 862012"/>
                  <a:gd name="connsiteX15" fmla="*/ 3886200 w 4852988"/>
                  <a:gd name="connsiteY15" fmla="*/ 133350 h 862012"/>
                  <a:gd name="connsiteX16" fmla="*/ 3886200 w 4852988"/>
                  <a:gd name="connsiteY16" fmla="*/ 857250 h 862012"/>
                  <a:gd name="connsiteX17" fmla="*/ 4367213 w 4852988"/>
                  <a:gd name="connsiteY17" fmla="*/ 190500 h 862012"/>
                  <a:gd name="connsiteX18" fmla="*/ 4367213 w 4852988"/>
                  <a:gd name="connsiteY18" fmla="*/ 852487 h 862012"/>
                  <a:gd name="connsiteX19" fmla="*/ 4852988 w 4852988"/>
                  <a:gd name="connsiteY19" fmla="*/ 261937 h 862012"/>
                  <a:gd name="connsiteX20" fmla="*/ 4852988 w 4852988"/>
                  <a:gd name="connsiteY20" fmla="*/ 852487 h 862012"/>
                  <a:gd name="connsiteX21" fmla="*/ 0 w 4852988"/>
                  <a:gd name="connsiteY21" fmla="*/ 852487 h 86201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</a:cxnLst>
                <a:rect l="l" t="t" r="r" b="b"/>
                <a:pathLst>
                  <a:path w="4852988" h="862012">
                    <a:moveTo>
                      <a:pt x="0" y="852487"/>
                    </a:moveTo>
                    <a:lnTo>
                      <a:pt x="0" y="252412"/>
                    </a:lnTo>
                    <a:lnTo>
                      <a:pt x="490538" y="857250"/>
                    </a:lnTo>
                    <a:lnTo>
                      <a:pt x="490538" y="185737"/>
                    </a:lnTo>
                    <a:lnTo>
                      <a:pt x="976313" y="857250"/>
                    </a:lnTo>
                    <a:lnTo>
                      <a:pt x="976313" y="123825"/>
                    </a:lnTo>
                    <a:lnTo>
                      <a:pt x="1457325" y="852487"/>
                    </a:lnTo>
                    <a:lnTo>
                      <a:pt x="1457325" y="61912"/>
                    </a:lnTo>
                    <a:lnTo>
                      <a:pt x="1957388" y="857250"/>
                    </a:lnTo>
                    <a:lnTo>
                      <a:pt x="1957388" y="0"/>
                    </a:lnTo>
                    <a:lnTo>
                      <a:pt x="2428875" y="852487"/>
                    </a:lnTo>
                    <a:lnTo>
                      <a:pt x="2924175" y="4762"/>
                    </a:lnTo>
                    <a:lnTo>
                      <a:pt x="2924175" y="852487"/>
                    </a:lnTo>
                    <a:lnTo>
                      <a:pt x="3390900" y="66675"/>
                    </a:lnTo>
                    <a:lnTo>
                      <a:pt x="3390900" y="862012"/>
                    </a:lnTo>
                    <a:lnTo>
                      <a:pt x="3886200" y="133350"/>
                    </a:lnTo>
                    <a:lnTo>
                      <a:pt x="3886200" y="857250"/>
                    </a:lnTo>
                    <a:lnTo>
                      <a:pt x="4367213" y="190500"/>
                    </a:lnTo>
                    <a:lnTo>
                      <a:pt x="4367213" y="852487"/>
                    </a:lnTo>
                    <a:lnTo>
                      <a:pt x="4852988" y="261937"/>
                    </a:lnTo>
                    <a:lnTo>
                      <a:pt x="4852988" y="852487"/>
                    </a:lnTo>
                    <a:lnTo>
                      <a:pt x="0" y="852487"/>
                    </a:lnTo>
                    <a:close/>
                  </a:path>
                </a:pathLst>
              </a:cu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sp macro="" textlink="">
            <xdr:nvSpPr>
              <xdr:cNvPr id="90" name="Freeform: Shape 89">
                <a:extLst>
                  <a:ext uri="{FF2B5EF4-FFF2-40B4-BE49-F238E27FC236}">
                    <a16:creationId xmlns:a16="http://schemas.microsoft.com/office/drawing/2014/main" id="{E83E49D8-77C4-46A7-AEDB-AF2279F8C2B9}"/>
                  </a:ext>
                </a:extLst>
              </xdr:cNvPr>
              <xdr:cNvSpPr/>
            </xdr:nvSpPr>
            <xdr:spPr>
              <a:xfrm>
                <a:off x="9391650" y="4119562"/>
                <a:ext cx="4857750" cy="323850"/>
              </a:xfrm>
              <a:custGeom>
                <a:avLst/>
                <a:gdLst>
                  <a:gd name="connsiteX0" fmla="*/ 0 w 4857750"/>
                  <a:gd name="connsiteY0" fmla="*/ 309563 h 323850"/>
                  <a:gd name="connsiteX1" fmla="*/ 2433638 w 4857750"/>
                  <a:gd name="connsiteY1" fmla="*/ 0 h 323850"/>
                  <a:gd name="connsiteX2" fmla="*/ 4857750 w 4857750"/>
                  <a:gd name="connsiteY2" fmla="*/ 323850 h 32385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</a:cxnLst>
                <a:rect l="l" t="t" r="r" b="b"/>
                <a:pathLst>
                  <a:path w="4857750" h="323850">
                    <a:moveTo>
                      <a:pt x="0" y="309563"/>
                    </a:moveTo>
                    <a:lnTo>
                      <a:pt x="2433638" y="0"/>
                    </a:lnTo>
                    <a:lnTo>
                      <a:pt x="4857750" y="323850"/>
                    </a:lnTo>
                  </a:path>
                </a:pathLst>
              </a:cu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marL="0" indent="0" algn="l"/>
                <a:endParaRPr lang="tr-TR" sz="1100">
                  <a:solidFill>
                    <a:schemeClr val="lt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cxnSp macro="">
            <xdr:nvCxnSpPr>
              <xdr:cNvPr id="91" name="Straight Connector 90">
                <a:extLst>
                  <a:ext uri="{FF2B5EF4-FFF2-40B4-BE49-F238E27FC236}">
                    <a16:creationId xmlns:a16="http://schemas.microsoft.com/office/drawing/2014/main" id="{4A7EABCB-17A4-4977-A476-E85E3E4B9C72}"/>
                  </a:ext>
                </a:extLst>
              </xdr:cNvPr>
              <xdr:cNvCxnSpPr>
                <a:stCxn id="89" idx="10"/>
                <a:endCxn id="90" idx="1"/>
              </xdr:cNvCxnSpPr>
            </xdr:nvCxnSpPr>
            <xdr:spPr>
              <a:xfrm flipV="1">
                <a:off x="11825287" y="4119562"/>
                <a:ext cx="1" cy="923925"/>
              </a:xfrm>
              <a:prstGeom prst="line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</xdr:cxnSp>
        </xdr:grpSp>
        <xdr:cxnSp macro="">
          <xdr:nvCxnSpPr>
            <xdr:cNvPr id="67" name="Straight Arrow Connector 66">
              <a:extLst>
                <a:ext uri="{FF2B5EF4-FFF2-40B4-BE49-F238E27FC236}">
                  <a16:creationId xmlns:a16="http://schemas.microsoft.com/office/drawing/2014/main" id="{C05E8F55-7442-4A63-BEE8-C1A545A18974}"/>
                </a:ext>
              </a:extLst>
            </xdr:cNvPr>
            <xdr:cNvCxnSpPr/>
          </xdr:nvCxnSpPr>
          <xdr:spPr>
            <a:xfrm>
              <a:off x="9391049" y="3170207"/>
              <a:ext cx="0" cy="248020"/>
            </a:xfrm>
            <a:prstGeom prst="straightConnector1">
              <a:avLst/>
            </a:prstGeom>
            <a:ln w="1905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" name="Straight Arrow Connector 67">
              <a:extLst>
                <a:ext uri="{FF2B5EF4-FFF2-40B4-BE49-F238E27FC236}">
                  <a16:creationId xmlns:a16="http://schemas.microsoft.com/office/drawing/2014/main" id="{E3736785-1F95-4395-8307-D13D10120508}"/>
                </a:ext>
              </a:extLst>
            </xdr:cNvPr>
            <xdr:cNvCxnSpPr/>
          </xdr:nvCxnSpPr>
          <xdr:spPr>
            <a:xfrm>
              <a:off x="9705282" y="3136870"/>
              <a:ext cx="0" cy="248020"/>
            </a:xfrm>
            <a:prstGeom prst="straightConnector1">
              <a:avLst/>
            </a:prstGeom>
            <a:ln w="1905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" name="Straight Arrow Connector 68">
              <a:extLst>
                <a:ext uri="{FF2B5EF4-FFF2-40B4-BE49-F238E27FC236}">
                  <a16:creationId xmlns:a16="http://schemas.microsoft.com/office/drawing/2014/main" id="{B49378BF-F12E-43DD-AD90-E723730FC876}"/>
                </a:ext>
              </a:extLst>
            </xdr:cNvPr>
            <xdr:cNvCxnSpPr/>
          </xdr:nvCxnSpPr>
          <xdr:spPr>
            <a:xfrm>
              <a:off x="10033618" y="3094007"/>
              <a:ext cx="0" cy="247835"/>
            </a:xfrm>
            <a:prstGeom prst="straightConnector1">
              <a:avLst/>
            </a:prstGeom>
            <a:ln w="1905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" name="Straight Arrow Connector 69">
              <a:extLst>
                <a:ext uri="{FF2B5EF4-FFF2-40B4-BE49-F238E27FC236}">
                  <a16:creationId xmlns:a16="http://schemas.microsoft.com/office/drawing/2014/main" id="{5E7B71FE-A6A6-4AE1-9E07-6BCE5DB3EDF0}"/>
                </a:ext>
              </a:extLst>
            </xdr:cNvPr>
            <xdr:cNvCxnSpPr/>
          </xdr:nvCxnSpPr>
          <xdr:spPr>
            <a:xfrm>
              <a:off x="10343087" y="3055722"/>
              <a:ext cx="0" cy="248020"/>
            </a:xfrm>
            <a:prstGeom prst="straightConnector1">
              <a:avLst/>
            </a:prstGeom>
            <a:ln w="1905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" name="Straight Arrow Connector 70">
              <a:extLst>
                <a:ext uri="{FF2B5EF4-FFF2-40B4-BE49-F238E27FC236}">
                  <a16:creationId xmlns:a16="http://schemas.microsoft.com/office/drawing/2014/main" id="{BC364ADC-87D0-4526-927D-A2F8A24FE8A1}"/>
                </a:ext>
              </a:extLst>
            </xdr:cNvPr>
            <xdr:cNvCxnSpPr/>
          </xdr:nvCxnSpPr>
          <xdr:spPr>
            <a:xfrm>
              <a:off x="10976130" y="2979522"/>
              <a:ext cx="0" cy="248020"/>
            </a:xfrm>
            <a:prstGeom prst="straightConnector1">
              <a:avLst/>
            </a:prstGeom>
            <a:ln w="1905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" name="Straight Arrow Connector 71">
              <a:extLst>
                <a:ext uri="{FF2B5EF4-FFF2-40B4-BE49-F238E27FC236}">
                  <a16:creationId xmlns:a16="http://schemas.microsoft.com/office/drawing/2014/main" id="{9AAA0A68-0484-4B76-A233-BC49BA0F4748}"/>
                </a:ext>
              </a:extLst>
            </xdr:cNvPr>
            <xdr:cNvCxnSpPr/>
          </xdr:nvCxnSpPr>
          <xdr:spPr>
            <a:xfrm>
              <a:off x="10661990" y="3012859"/>
              <a:ext cx="0" cy="248020"/>
            </a:xfrm>
            <a:prstGeom prst="straightConnector1">
              <a:avLst/>
            </a:prstGeom>
            <a:ln w="1905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" name="Straight Arrow Connector 72">
              <a:extLst>
                <a:ext uri="{FF2B5EF4-FFF2-40B4-BE49-F238E27FC236}">
                  <a16:creationId xmlns:a16="http://schemas.microsoft.com/office/drawing/2014/main" id="{04243058-7AE8-4C91-9E94-D8FB3690BE53}"/>
                </a:ext>
              </a:extLst>
            </xdr:cNvPr>
            <xdr:cNvCxnSpPr/>
          </xdr:nvCxnSpPr>
          <xdr:spPr>
            <a:xfrm>
              <a:off x="11299795" y="3012859"/>
              <a:ext cx="0" cy="248020"/>
            </a:xfrm>
            <a:prstGeom prst="straightConnector1">
              <a:avLst/>
            </a:prstGeom>
            <a:ln w="1905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4" name="Straight Arrow Connector 73">
              <a:extLst>
                <a:ext uri="{FF2B5EF4-FFF2-40B4-BE49-F238E27FC236}">
                  <a16:creationId xmlns:a16="http://schemas.microsoft.com/office/drawing/2014/main" id="{8CF373E2-06FB-49DF-8775-FAB667CAC89E}"/>
                </a:ext>
              </a:extLst>
            </xdr:cNvPr>
            <xdr:cNvCxnSpPr/>
          </xdr:nvCxnSpPr>
          <xdr:spPr>
            <a:xfrm>
              <a:off x="11594885" y="3060484"/>
              <a:ext cx="0" cy="248020"/>
            </a:xfrm>
            <a:prstGeom prst="straightConnector1">
              <a:avLst/>
            </a:prstGeom>
            <a:ln w="1905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5" name="Straight Arrow Connector 74">
              <a:extLst>
                <a:ext uri="{FF2B5EF4-FFF2-40B4-BE49-F238E27FC236}">
                  <a16:creationId xmlns:a16="http://schemas.microsoft.com/office/drawing/2014/main" id="{3D36A0FC-6880-4177-87E8-6B027D434941}"/>
                </a:ext>
              </a:extLst>
            </xdr:cNvPr>
            <xdr:cNvCxnSpPr/>
          </xdr:nvCxnSpPr>
          <xdr:spPr>
            <a:xfrm>
              <a:off x="11923313" y="3098769"/>
              <a:ext cx="0" cy="247835"/>
            </a:xfrm>
            <a:prstGeom prst="straightConnector1">
              <a:avLst/>
            </a:prstGeom>
            <a:ln w="1905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6" name="Straight Arrow Connector 75">
              <a:extLst>
                <a:ext uri="{FF2B5EF4-FFF2-40B4-BE49-F238E27FC236}">
                  <a16:creationId xmlns:a16="http://schemas.microsoft.com/office/drawing/2014/main" id="{B4A7F1FD-C0B2-4520-A083-0E84DFDA7A0A}"/>
                </a:ext>
              </a:extLst>
            </xdr:cNvPr>
            <xdr:cNvCxnSpPr/>
          </xdr:nvCxnSpPr>
          <xdr:spPr>
            <a:xfrm>
              <a:off x="12237453" y="3146394"/>
              <a:ext cx="0" cy="248020"/>
            </a:xfrm>
            <a:prstGeom prst="straightConnector1">
              <a:avLst/>
            </a:prstGeom>
            <a:ln w="1905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Straight Arrow Connector 76">
              <a:extLst>
                <a:ext uri="{FF2B5EF4-FFF2-40B4-BE49-F238E27FC236}">
                  <a16:creationId xmlns:a16="http://schemas.microsoft.com/office/drawing/2014/main" id="{9FF0C4CF-5C4B-4505-868A-85178A8F7C2E}"/>
                </a:ext>
              </a:extLst>
            </xdr:cNvPr>
            <xdr:cNvCxnSpPr/>
          </xdr:nvCxnSpPr>
          <xdr:spPr>
            <a:xfrm>
              <a:off x="12546830" y="3189256"/>
              <a:ext cx="0" cy="248020"/>
            </a:xfrm>
            <a:prstGeom prst="straightConnector1">
              <a:avLst/>
            </a:prstGeom>
            <a:ln w="1905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8" name="TextBox 77">
              <a:extLst>
                <a:ext uri="{FF2B5EF4-FFF2-40B4-BE49-F238E27FC236}">
                  <a16:creationId xmlns:a16="http://schemas.microsoft.com/office/drawing/2014/main" id="{F4258B61-A2B3-4317-8315-B0C0DE5C6317}"/>
                </a:ext>
              </a:extLst>
            </xdr:cNvPr>
            <xdr:cNvSpPr txBox="1"/>
          </xdr:nvSpPr>
          <xdr:spPr>
            <a:xfrm>
              <a:off x="9367330" y="2841225"/>
              <a:ext cx="675813" cy="3718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P1</a:t>
              </a:r>
            </a:p>
          </xdr:txBody>
        </xdr:sp>
        <xdr:sp macro="" textlink="">
          <xdr:nvSpPr>
            <xdr:cNvPr id="79" name="TextBox 78">
              <a:extLst>
                <a:ext uri="{FF2B5EF4-FFF2-40B4-BE49-F238E27FC236}">
                  <a16:creationId xmlns:a16="http://schemas.microsoft.com/office/drawing/2014/main" id="{75736E68-1956-4953-A6D4-F50CA0CF6C8E}"/>
                </a:ext>
              </a:extLst>
            </xdr:cNvPr>
            <xdr:cNvSpPr txBox="1"/>
          </xdr:nvSpPr>
          <xdr:spPr>
            <a:xfrm>
              <a:off x="10328799" y="2736264"/>
              <a:ext cx="675813" cy="3720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P1</a:t>
              </a:r>
            </a:p>
          </xdr:txBody>
        </xdr:sp>
        <xdr:sp macro="" textlink="">
          <xdr:nvSpPr>
            <xdr:cNvPr id="81" name="TextBox 80">
              <a:extLst>
                <a:ext uri="{FF2B5EF4-FFF2-40B4-BE49-F238E27FC236}">
                  <a16:creationId xmlns:a16="http://schemas.microsoft.com/office/drawing/2014/main" id="{E9C37094-01E9-4143-A8D0-11EBF6C8D572}"/>
                </a:ext>
              </a:extLst>
            </xdr:cNvPr>
            <xdr:cNvSpPr txBox="1"/>
          </xdr:nvSpPr>
          <xdr:spPr>
            <a:xfrm>
              <a:off x="10638177" y="2674352"/>
              <a:ext cx="675905" cy="3718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P1</a:t>
              </a:r>
            </a:p>
          </xdr:txBody>
        </xdr:sp>
        <xdr:sp macro="" textlink="">
          <xdr:nvSpPr>
            <xdr:cNvPr id="82" name="TextBox 81">
              <a:extLst>
                <a:ext uri="{FF2B5EF4-FFF2-40B4-BE49-F238E27FC236}">
                  <a16:creationId xmlns:a16="http://schemas.microsoft.com/office/drawing/2014/main" id="{9DF18EFE-BD2B-440B-B90F-E817A3231027}"/>
                </a:ext>
              </a:extLst>
            </xdr:cNvPr>
            <xdr:cNvSpPr txBox="1"/>
          </xdr:nvSpPr>
          <xdr:spPr>
            <a:xfrm>
              <a:off x="10966604" y="2712452"/>
              <a:ext cx="675905" cy="3720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P1</a:t>
              </a:r>
            </a:p>
          </xdr:txBody>
        </xdr:sp>
        <xdr:sp macro="" textlink="">
          <xdr:nvSpPr>
            <xdr:cNvPr id="83" name="TextBox 82">
              <a:extLst>
                <a:ext uri="{FF2B5EF4-FFF2-40B4-BE49-F238E27FC236}">
                  <a16:creationId xmlns:a16="http://schemas.microsoft.com/office/drawing/2014/main" id="{1B27A958-B7A7-435F-BFA6-1701E29045D3}"/>
                </a:ext>
              </a:extLst>
            </xdr:cNvPr>
            <xdr:cNvSpPr txBox="1"/>
          </xdr:nvSpPr>
          <xdr:spPr>
            <a:xfrm>
              <a:off x="11266457" y="2755314"/>
              <a:ext cx="675905" cy="3720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P1</a:t>
              </a:r>
            </a:p>
          </xdr:txBody>
        </xdr:sp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071FC783-AB54-449A-9C06-5279E0DFA197}"/>
                </a:ext>
              </a:extLst>
            </xdr:cNvPr>
            <xdr:cNvSpPr txBox="1"/>
          </xdr:nvSpPr>
          <xdr:spPr>
            <a:xfrm>
              <a:off x="11585359" y="2817411"/>
              <a:ext cx="675905" cy="3718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P1</a:t>
              </a:r>
            </a:p>
          </xdr:txBody>
        </xdr:sp>
        <xdr:sp macro="" textlink="">
          <xdr:nvSpPr>
            <xdr:cNvPr id="85" name="TextBox 84">
              <a:extLst>
                <a:ext uri="{FF2B5EF4-FFF2-40B4-BE49-F238E27FC236}">
                  <a16:creationId xmlns:a16="http://schemas.microsoft.com/office/drawing/2014/main" id="{1D104A19-C80E-4C27-9B63-7022DAA7A762}"/>
                </a:ext>
              </a:extLst>
            </xdr:cNvPr>
            <xdr:cNvSpPr txBox="1"/>
          </xdr:nvSpPr>
          <xdr:spPr>
            <a:xfrm>
              <a:off x="11904261" y="2855512"/>
              <a:ext cx="675905" cy="3720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P1</a:t>
              </a:r>
            </a:p>
          </xdr:txBody>
        </xdr:sp>
        <xdr:sp macro="" textlink="">
          <xdr:nvSpPr>
            <xdr:cNvPr id="86" name="TextBox 85">
              <a:extLst>
                <a:ext uri="{FF2B5EF4-FFF2-40B4-BE49-F238E27FC236}">
                  <a16:creationId xmlns:a16="http://schemas.microsoft.com/office/drawing/2014/main" id="{0047B0EB-37CE-4F9E-A700-7A8A4DF21EF7}"/>
                </a:ext>
              </a:extLst>
            </xdr:cNvPr>
            <xdr:cNvSpPr txBox="1"/>
          </xdr:nvSpPr>
          <xdr:spPr>
            <a:xfrm>
              <a:off x="9695757" y="2807886"/>
              <a:ext cx="675813" cy="3718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P1</a:t>
              </a:r>
            </a:p>
          </xdr:txBody>
        </xdr:sp>
        <xdr:sp macro="" textlink="">
          <xdr:nvSpPr>
            <xdr:cNvPr id="87" name="TextBox 86">
              <a:extLst>
                <a:ext uri="{FF2B5EF4-FFF2-40B4-BE49-F238E27FC236}">
                  <a16:creationId xmlns:a16="http://schemas.microsoft.com/office/drawing/2014/main" id="{A5538963-5D62-4917-A1BE-FEB9C5469E3B}"/>
                </a:ext>
              </a:extLst>
            </xdr:cNvPr>
            <xdr:cNvSpPr txBox="1"/>
          </xdr:nvSpPr>
          <xdr:spPr>
            <a:xfrm>
              <a:off x="12270789" y="2903136"/>
              <a:ext cx="675813" cy="3720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0,5*P1</a:t>
              </a:r>
            </a:p>
          </xdr:txBody>
        </xdr:sp>
        <xdr:sp macro="" textlink="">
          <xdr:nvSpPr>
            <xdr:cNvPr id="88" name="TextBox 87">
              <a:extLst>
                <a:ext uri="{FF2B5EF4-FFF2-40B4-BE49-F238E27FC236}">
                  <a16:creationId xmlns:a16="http://schemas.microsoft.com/office/drawing/2014/main" id="{23D8CABD-EC8A-4E7A-93C8-B334DE98C62D}"/>
                </a:ext>
              </a:extLst>
            </xdr:cNvPr>
            <xdr:cNvSpPr txBox="1"/>
          </xdr:nvSpPr>
          <xdr:spPr>
            <a:xfrm>
              <a:off x="10204974" y="2478904"/>
              <a:ext cx="1513643" cy="3718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öz ağırlık yüklemesi</a:t>
              </a:r>
            </a:p>
          </xdr:txBody>
        </xdr:sp>
      </xdr:grp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152678CC-1BAC-4086-A152-BD6EEBFFEE72}"/>
              </a:ext>
            </a:extLst>
          </xdr:cNvPr>
          <xdr:cNvCxnSpPr/>
        </xdr:nvCxnSpPr>
        <xdr:spPr>
          <a:xfrm>
            <a:off x="11315700" y="3057525"/>
            <a:ext cx="0" cy="3095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CA1E9F03-B537-46FF-98D4-43CC5DC978C8}"/>
              </a:ext>
            </a:extLst>
          </xdr:cNvPr>
          <xdr:cNvCxnSpPr/>
        </xdr:nvCxnSpPr>
        <xdr:spPr>
          <a:xfrm>
            <a:off x="11258550" y="3300413"/>
            <a:ext cx="4238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CAE59A2B-238C-42EE-A508-75AF21197214}"/>
              </a:ext>
            </a:extLst>
          </xdr:cNvPr>
          <xdr:cNvCxnSpPr/>
        </xdr:nvCxnSpPr>
        <xdr:spPr>
          <a:xfrm flipH="1">
            <a:off x="11282362" y="3267075"/>
            <a:ext cx="61913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" name="Straight Connector 197">
            <a:extLst>
              <a:ext uri="{FF2B5EF4-FFF2-40B4-BE49-F238E27FC236}">
                <a16:creationId xmlns:a16="http://schemas.microsoft.com/office/drawing/2014/main" id="{246BBB1A-D71D-4239-9D90-665011FEA688}"/>
              </a:ext>
            </a:extLst>
          </xdr:cNvPr>
          <xdr:cNvCxnSpPr/>
        </xdr:nvCxnSpPr>
        <xdr:spPr>
          <a:xfrm>
            <a:off x="11634787" y="3052764"/>
            <a:ext cx="0" cy="3095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Straight Connector 198">
            <a:extLst>
              <a:ext uri="{FF2B5EF4-FFF2-40B4-BE49-F238E27FC236}">
                <a16:creationId xmlns:a16="http://schemas.microsoft.com/office/drawing/2014/main" id="{3727C25A-5B2A-40C9-B79C-DD395C1AFD94}"/>
              </a:ext>
            </a:extLst>
          </xdr:cNvPr>
          <xdr:cNvCxnSpPr/>
        </xdr:nvCxnSpPr>
        <xdr:spPr>
          <a:xfrm flipH="1">
            <a:off x="11601449" y="3262314"/>
            <a:ext cx="61913" cy="762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0" name="TextBox 199">
            <a:extLst>
              <a:ext uri="{FF2B5EF4-FFF2-40B4-BE49-F238E27FC236}">
                <a16:creationId xmlns:a16="http://schemas.microsoft.com/office/drawing/2014/main" id="{53567E89-E977-4732-B4CD-96972C917BA6}"/>
              </a:ext>
            </a:extLst>
          </xdr:cNvPr>
          <xdr:cNvSpPr txBox="1"/>
        </xdr:nvSpPr>
        <xdr:spPr>
          <a:xfrm>
            <a:off x="11310937" y="3076575"/>
            <a:ext cx="35242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a</a:t>
            </a:r>
          </a:p>
        </xdr:txBody>
      </xdr: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7B871B1C-C240-4533-B151-B827D901DC2B}"/>
              </a:ext>
            </a:extLst>
          </xdr:cNvPr>
          <xdr:cNvCxnSpPr/>
        </xdr:nvCxnSpPr>
        <xdr:spPr>
          <a:xfrm>
            <a:off x="10996612" y="2647950"/>
            <a:ext cx="5857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Arc 23">
            <a:extLst>
              <a:ext uri="{FF2B5EF4-FFF2-40B4-BE49-F238E27FC236}">
                <a16:creationId xmlns:a16="http://schemas.microsoft.com/office/drawing/2014/main" id="{48E9F168-E69D-4771-9DC7-B4CF6761A6E8}"/>
              </a:ext>
            </a:extLst>
          </xdr:cNvPr>
          <xdr:cNvSpPr/>
        </xdr:nvSpPr>
        <xdr:spPr>
          <a:xfrm rot="2492956">
            <a:off x="11358564" y="2557464"/>
            <a:ext cx="133350" cy="133350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1" name="TextBox 200">
            <a:extLst>
              <a:ext uri="{FF2B5EF4-FFF2-40B4-BE49-F238E27FC236}">
                <a16:creationId xmlns:a16="http://schemas.microsoft.com/office/drawing/2014/main" id="{72A4F7FC-120D-460C-9199-0D942459ED6B}"/>
              </a:ext>
            </a:extLst>
          </xdr:cNvPr>
          <xdr:cNvSpPr txBox="1"/>
        </xdr:nvSpPr>
        <xdr:spPr>
          <a:xfrm>
            <a:off x="11334750" y="2557462"/>
            <a:ext cx="352425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  <a:cs typeface="Arial" panose="020B0604020202020204" pitchFamily="34" charset="0"/>
              </a:rPr>
              <a:t>a</a:t>
            </a:r>
          </a:p>
        </xdr:txBody>
      </xdr:sp>
    </xdr:grpSp>
    <xdr:clientData/>
  </xdr:twoCellAnchor>
  <xdr:twoCellAnchor>
    <xdr:from>
      <xdr:col>89</xdr:col>
      <xdr:colOff>76199</xdr:colOff>
      <xdr:row>5</xdr:row>
      <xdr:rowOff>19050</xdr:rowOff>
    </xdr:from>
    <xdr:to>
      <xdr:col>112</xdr:col>
      <xdr:colOff>159216</xdr:colOff>
      <xdr:row>19</xdr:row>
      <xdr:rowOff>90489</xdr:rowOff>
    </xdr:to>
    <xdr:grpSp>
      <xdr:nvGrpSpPr>
        <xdr:cNvPr id="250" name="Group 249">
          <a:extLst>
            <a:ext uri="{FF2B5EF4-FFF2-40B4-BE49-F238E27FC236}">
              <a16:creationId xmlns:a16="http://schemas.microsoft.com/office/drawing/2014/main" id="{4A2C2B3F-B0E3-4550-AF37-1DBDF3ADC438}"/>
            </a:ext>
          </a:extLst>
        </xdr:cNvPr>
        <xdr:cNvGrpSpPr/>
      </xdr:nvGrpSpPr>
      <xdr:grpSpPr>
        <a:xfrm>
          <a:off x="14487524" y="1266825"/>
          <a:ext cx="3807292" cy="2109789"/>
          <a:chOff x="14935199" y="600075"/>
          <a:chExt cx="3807292" cy="2128839"/>
        </a:xfrm>
      </xdr:grpSpPr>
      <xdr:grpSp>
        <xdr:nvGrpSpPr>
          <xdr:cNvPr id="248" name="Group 247">
            <a:extLst>
              <a:ext uri="{FF2B5EF4-FFF2-40B4-BE49-F238E27FC236}">
                <a16:creationId xmlns:a16="http://schemas.microsoft.com/office/drawing/2014/main" id="{9D278C37-E672-4313-947B-C8A3EA11FB1A}"/>
              </a:ext>
            </a:extLst>
          </xdr:cNvPr>
          <xdr:cNvGrpSpPr/>
        </xdr:nvGrpSpPr>
        <xdr:grpSpPr>
          <a:xfrm>
            <a:off x="14935199" y="957996"/>
            <a:ext cx="3807292" cy="1770918"/>
            <a:chOff x="14935199" y="957996"/>
            <a:chExt cx="3807292" cy="1770918"/>
          </a:xfrm>
        </xdr:grpSpPr>
        <xdr:grpSp>
          <xdr:nvGrpSpPr>
            <xdr:cNvPr id="244" name="Group 243">
              <a:extLst>
                <a:ext uri="{FF2B5EF4-FFF2-40B4-BE49-F238E27FC236}">
                  <a16:creationId xmlns:a16="http://schemas.microsoft.com/office/drawing/2014/main" id="{184C0E47-3571-4812-8D1D-99FD2590AE37}"/>
                </a:ext>
              </a:extLst>
            </xdr:cNvPr>
            <xdr:cNvGrpSpPr/>
          </xdr:nvGrpSpPr>
          <xdr:grpSpPr>
            <a:xfrm>
              <a:off x="15263812" y="957996"/>
              <a:ext cx="3478679" cy="1770918"/>
              <a:chOff x="1681162" y="11121171"/>
              <a:chExt cx="3478679" cy="1770918"/>
            </a:xfrm>
          </xdr:grpSpPr>
          <xdr:sp macro="" textlink="">
            <xdr:nvSpPr>
              <xdr:cNvPr id="234" name="TextBox 233">
                <a:extLst>
                  <a:ext uri="{FF2B5EF4-FFF2-40B4-BE49-F238E27FC236}">
                    <a16:creationId xmlns:a16="http://schemas.microsoft.com/office/drawing/2014/main" id="{01889F86-4E06-416C-AF12-4DAF3E8733B4}"/>
                  </a:ext>
                </a:extLst>
              </xdr:cNvPr>
              <xdr:cNvSpPr txBox="1"/>
            </xdr:nvSpPr>
            <xdr:spPr>
              <a:xfrm rot="19745183">
                <a:off x="1925309" y="11199756"/>
                <a:ext cx="1566863" cy="35058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1"/>
              <a:lstStyle/>
              <a:p>
                <a:r>
                  <a:rPr lang="tr-TR" sz="800">
                    <a:latin typeface="Arial" panose="020B0604020202020204" pitchFamily="34" charset="0"/>
                    <a:cs typeface="Arial" panose="020B0604020202020204" pitchFamily="34" charset="0"/>
                  </a:rPr>
                  <a:t>( 1,2 * sin </a:t>
                </a:r>
                <a:r>
                  <a:rPr lang="tr-TR" sz="800">
                    <a:latin typeface="Symbol" panose="05050102010706020507" pitchFamily="18" charset="2"/>
                    <a:cs typeface="Arial" panose="020B0604020202020204" pitchFamily="34" charset="0"/>
                  </a:rPr>
                  <a:t>a</a:t>
                </a:r>
                <a:r>
                  <a:rPr lang="tr-TR" sz="800">
                    <a:latin typeface="Arial" panose="020B0604020202020204" pitchFamily="34" charset="0"/>
                    <a:cs typeface="Arial" panose="020B0604020202020204" pitchFamily="34" charset="0"/>
                  </a:rPr>
                  <a:t> - 0,4) * q</a:t>
                </a:r>
              </a:p>
            </xdr:txBody>
          </xdr:sp>
          <xdr:sp macro="" textlink="">
            <xdr:nvSpPr>
              <xdr:cNvPr id="235" name="TextBox 234">
                <a:extLst>
                  <a:ext uri="{FF2B5EF4-FFF2-40B4-BE49-F238E27FC236}">
                    <a16:creationId xmlns:a16="http://schemas.microsoft.com/office/drawing/2014/main" id="{FEA77CD2-FF51-4B5E-8858-1F99EF93006D}"/>
                  </a:ext>
                </a:extLst>
              </xdr:cNvPr>
              <xdr:cNvSpPr txBox="1"/>
            </xdr:nvSpPr>
            <xdr:spPr>
              <a:xfrm rot="1744094">
                <a:off x="3691123" y="11121171"/>
                <a:ext cx="692616" cy="35058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1"/>
              <a:lstStyle/>
              <a:p>
                <a:r>
                  <a:rPr lang="tr-TR" sz="800">
                    <a:latin typeface="Arial" panose="020B0604020202020204" pitchFamily="34" charset="0"/>
                    <a:cs typeface="Arial" panose="020B0604020202020204" pitchFamily="34" charset="0"/>
                  </a:rPr>
                  <a:t>-0,4 * q</a:t>
                </a:r>
              </a:p>
            </xdr:txBody>
          </xdr:sp>
          <xdr:sp macro="" textlink="">
            <xdr:nvSpPr>
              <xdr:cNvPr id="3" name="Freeform: Shape 2">
                <a:extLst>
                  <a:ext uri="{FF2B5EF4-FFF2-40B4-BE49-F238E27FC236}">
                    <a16:creationId xmlns:a16="http://schemas.microsoft.com/office/drawing/2014/main" id="{E6A3D05B-F1D0-4842-BE92-A17D84FE94BA}"/>
                  </a:ext>
                </a:extLst>
              </xdr:cNvPr>
              <xdr:cNvSpPr/>
            </xdr:nvSpPr>
            <xdr:spPr>
              <a:xfrm>
                <a:off x="2433638" y="11325225"/>
                <a:ext cx="1938337" cy="1566863"/>
              </a:xfrm>
              <a:custGeom>
                <a:avLst/>
                <a:gdLst>
                  <a:gd name="connsiteX0" fmla="*/ 966787 w 1938337"/>
                  <a:gd name="connsiteY0" fmla="*/ 0 h 1566863"/>
                  <a:gd name="connsiteX1" fmla="*/ 0 w 1938337"/>
                  <a:gd name="connsiteY1" fmla="*/ 566738 h 1566863"/>
                  <a:gd name="connsiteX2" fmla="*/ 0 w 1938337"/>
                  <a:gd name="connsiteY2" fmla="*/ 1566863 h 1566863"/>
                  <a:gd name="connsiteX3" fmla="*/ 1938337 w 1938337"/>
                  <a:gd name="connsiteY3" fmla="*/ 1566863 h 1566863"/>
                  <a:gd name="connsiteX4" fmla="*/ 1938337 w 1938337"/>
                  <a:gd name="connsiteY4" fmla="*/ 566738 h 1566863"/>
                  <a:gd name="connsiteX5" fmla="*/ 966787 w 1938337"/>
                  <a:gd name="connsiteY5" fmla="*/ 0 h 156686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1938337" h="1566863">
                    <a:moveTo>
                      <a:pt x="966787" y="0"/>
                    </a:moveTo>
                    <a:lnTo>
                      <a:pt x="0" y="566738"/>
                    </a:lnTo>
                    <a:lnTo>
                      <a:pt x="0" y="1566863"/>
                    </a:lnTo>
                    <a:lnTo>
                      <a:pt x="1938337" y="1566863"/>
                    </a:lnTo>
                    <a:lnTo>
                      <a:pt x="1938337" y="566738"/>
                    </a:lnTo>
                    <a:lnTo>
                      <a:pt x="966787" y="0"/>
                    </a:lnTo>
                    <a:close/>
                  </a:path>
                </a:pathLst>
              </a:cu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  <xdr:cxnSp macro="">
            <xdr:nvCxnSpPr>
              <xdr:cNvPr id="7" name="Straight Connector 6">
                <a:extLst>
                  <a:ext uri="{FF2B5EF4-FFF2-40B4-BE49-F238E27FC236}">
                    <a16:creationId xmlns:a16="http://schemas.microsoft.com/office/drawing/2014/main" id="{4F7F1ED8-3876-470D-A390-C525F39C5076}"/>
                  </a:ext>
                </a:extLst>
              </xdr:cNvPr>
              <xdr:cNvCxnSpPr/>
            </xdr:nvCxnSpPr>
            <xdr:spPr>
              <a:xfrm>
                <a:off x="3302402" y="11163300"/>
                <a:ext cx="93368" cy="161718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2" name="Straight Connector 201">
                <a:extLst>
                  <a:ext uri="{FF2B5EF4-FFF2-40B4-BE49-F238E27FC236}">
                    <a16:creationId xmlns:a16="http://schemas.microsoft.com/office/drawing/2014/main" id="{603F5DA0-D6E7-49A3-84C1-833102F99E6F}"/>
                  </a:ext>
                </a:extLst>
              </xdr:cNvPr>
              <xdr:cNvCxnSpPr/>
            </xdr:nvCxnSpPr>
            <xdr:spPr>
              <a:xfrm>
                <a:off x="3081338" y="11296649"/>
                <a:ext cx="93368" cy="161718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3" name="Straight Connector 202">
                <a:extLst>
                  <a:ext uri="{FF2B5EF4-FFF2-40B4-BE49-F238E27FC236}">
                    <a16:creationId xmlns:a16="http://schemas.microsoft.com/office/drawing/2014/main" id="{4471CA40-149F-48DC-AF8D-2720BC3AE7F5}"/>
                  </a:ext>
                </a:extLst>
              </xdr:cNvPr>
              <xdr:cNvCxnSpPr/>
            </xdr:nvCxnSpPr>
            <xdr:spPr>
              <a:xfrm>
                <a:off x="2900362" y="11396661"/>
                <a:ext cx="93368" cy="161718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4" name="Straight Connector 203">
                <a:extLst>
                  <a:ext uri="{FF2B5EF4-FFF2-40B4-BE49-F238E27FC236}">
                    <a16:creationId xmlns:a16="http://schemas.microsoft.com/office/drawing/2014/main" id="{7282755D-A0CC-4E96-8976-A4F3C4482F84}"/>
                  </a:ext>
                </a:extLst>
              </xdr:cNvPr>
              <xdr:cNvCxnSpPr/>
            </xdr:nvCxnSpPr>
            <xdr:spPr>
              <a:xfrm>
                <a:off x="2724150" y="11496676"/>
                <a:ext cx="93368" cy="161718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5" name="Straight Connector 204">
                <a:extLst>
                  <a:ext uri="{FF2B5EF4-FFF2-40B4-BE49-F238E27FC236}">
                    <a16:creationId xmlns:a16="http://schemas.microsoft.com/office/drawing/2014/main" id="{D29F5C9B-FD92-40B7-97BA-FEF2AA63CC91}"/>
                  </a:ext>
                </a:extLst>
              </xdr:cNvPr>
              <xdr:cNvCxnSpPr/>
            </xdr:nvCxnSpPr>
            <xdr:spPr>
              <a:xfrm>
                <a:off x="2543175" y="11601450"/>
                <a:ext cx="93368" cy="161718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6" name="Straight Connector 205">
                <a:extLst>
                  <a:ext uri="{FF2B5EF4-FFF2-40B4-BE49-F238E27FC236}">
                    <a16:creationId xmlns:a16="http://schemas.microsoft.com/office/drawing/2014/main" id="{20A179C9-1517-4F28-8E24-7C8D948260BF}"/>
                  </a:ext>
                </a:extLst>
              </xdr:cNvPr>
              <xdr:cNvCxnSpPr/>
            </xdr:nvCxnSpPr>
            <xdr:spPr>
              <a:xfrm>
                <a:off x="2343150" y="11720513"/>
                <a:ext cx="93368" cy="161718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Straight Connector 14">
                <a:extLst>
                  <a:ext uri="{FF2B5EF4-FFF2-40B4-BE49-F238E27FC236}">
                    <a16:creationId xmlns:a16="http://schemas.microsoft.com/office/drawing/2014/main" id="{7D0F1BE0-38EC-40AB-94D6-0E6265DF5321}"/>
                  </a:ext>
                </a:extLst>
              </xdr:cNvPr>
              <xdr:cNvCxnSpPr/>
            </xdr:nvCxnSpPr>
            <xdr:spPr>
              <a:xfrm flipV="1">
                <a:off x="2338389" y="11153774"/>
                <a:ext cx="966787" cy="566738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Straight Arrow Connector 33">
                <a:extLst>
                  <a:ext uri="{FF2B5EF4-FFF2-40B4-BE49-F238E27FC236}">
                    <a16:creationId xmlns:a16="http://schemas.microsoft.com/office/drawing/2014/main" id="{1E4F75F2-5F4A-46A8-8D3F-AC67676DD719}"/>
                  </a:ext>
                </a:extLst>
              </xdr:cNvPr>
              <xdr:cNvCxnSpPr/>
            </xdr:nvCxnSpPr>
            <xdr:spPr>
              <a:xfrm>
                <a:off x="2214563" y="11896726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7" name="Straight Arrow Connector 206">
                <a:extLst>
                  <a:ext uri="{FF2B5EF4-FFF2-40B4-BE49-F238E27FC236}">
                    <a16:creationId xmlns:a16="http://schemas.microsoft.com/office/drawing/2014/main" id="{95913031-5C03-4E1F-B7EB-8B5C9D29D62E}"/>
                  </a:ext>
                </a:extLst>
              </xdr:cNvPr>
              <xdr:cNvCxnSpPr/>
            </xdr:nvCxnSpPr>
            <xdr:spPr>
              <a:xfrm>
                <a:off x="2219325" y="12039602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8" name="Straight Arrow Connector 207">
                <a:extLst>
                  <a:ext uri="{FF2B5EF4-FFF2-40B4-BE49-F238E27FC236}">
                    <a16:creationId xmlns:a16="http://schemas.microsoft.com/office/drawing/2014/main" id="{CEE598A0-9B22-4592-A395-6BC62E6F4D19}"/>
                  </a:ext>
                </a:extLst>
              </xdr:cNvPr>
              <xdr:cNvCxnSpPr/>
            </xdr:nvCxnSpPr>
            <xdr:spPr>
              <a:xfrm>
                <a:off x="2209801" y="12182476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09" name="Straight Arrow Connector 208">
                <a:extLst>
                  <a:ext uri="{FF2B5EF4-FFF2-40B4-BE49-F238E27FC236}">
                    <a16:creationId xmlns:a16="http://schemas.microsoft.com/office/drawing/2014/main" id="{C88A7B40-4AE5-4420-A1ED-D13BA737D4AC}"/>
                  </a:ext>
                </a:extLst>
              </xdr:cNvPr>
              <xdr:cNvCxnSpPr/>
            </xdr:nvCxnSpPr>
            <xdr:spPr>
              <a:xfrm>
                <a:off x="2214563" y="12325351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0" name="Straight Arrow Connector 209">
                <a:extLst>
                  <a:ext uri="{FF2B5EF4-FFF2-40B4-BE49-F238E27FC236}">
                    <a16:creationId xmlns:a16="http://schemas.microsoft.com/office/drawing/2014/main" id="{BA589B06-9202-4BE5-A23C-ABB0DDA99B9F}"/>
                  </a:ext>
                </a:extLst>
              </xdr:cNvPr>
              <xdr:cNvCxnSpPr/>
            </xdr:nvCxnSpPr>
            <xdr:spPr>
              <a:xfrm>
                <a:off x="2214563" y="12468226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1" name="Straight Arrow Connector 210">
                <a:extLst>
                  <a:ext uri="{FF2B5EF4-FFF2-40B4-BE49-F238E27FC236}">
                    <a16:creationId xmlns:a16="http://schemas.microsoft.com/office/drawing/2014/main" id="{B1C3F2A8-B1F5-4385-A745-3F4801B9FE27}"/>
                  </a:ext>
                </a:extLst>
              </xdr:cNvPr>
              <xdr:cNvCxnSpPr/>
            </xdr:nvCxnSpPr>
            <xdr:spPr>
              <a:xfrm>
                <a:off x="2214563" y="12611101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2" name="Straight Arrow Connector 211">
                <a:extLst>
                  <a:ext uri="{FF2B5EF4-FFF2-40B4-BE49-F238E27FC236}">
                    <a16:creationId xmlns:a16="http://schemas.microsoft.com/office/drawing/2014/main" id="{FA35F3AD-323B-4881-B5C1-95D6DA6FA700}"/>
                  </a:ext>
                </a:extLst>
              </xdr:cNvPr>
              <xdr:cNvCxnSpPr/>
            </xdr:nvCxnSpPr>
            <xdr:spPr>
              <a:xfrm>
                <a:off x="2214563" y="12753976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3" name="Straight Arrow Connector 212">
                <a:extLst>
                  <a:ext uri="{FF2B5EF4-FFF2-40B4-BE49-F238E27FC236}">
                    <a16:creationId xmlns:a16="http://schemas.microsoft.com/office/drawing/2014/main" id="{3F566836-7713-4E51-81D0-8E71FED1A1FC}"/>
                  </a:ext>
                </a:extLst>
              </xdr:cNvPr>
              <xdr:cNvCxnSpPr/>
            </xdr:nvCxnSpPr>
            <xdr:spPr>
              <a:xfrm>
                <a:off x="2209801" y="12892089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8" name="Straight Connector 37">
                <a:extLst>
                  <a:ext uri="{FF2B5EF4-FFF2-40B4-BE49-F238E27FC236}">
                    <a16:creationId xmlns:a16="http://schemas.microsoft.com/office/drawing/2014/main" id="{00AA7679-F45E-4BAC-B765-20960C5F8951}"/>
                  </a:ext>
                </a:extLst>
              </xdr:cNvPr>
              <xdr:cNvCxnSpPr/>
            </xdr:nvCxnSpPr>
            <xdr:spPr>
              <a:xfrm>
                <a:off x="2214563" y="11896725"/>
                <a:ext cx="0" cy="99536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4" name="Straight Arrow Connector 213">
                <a:extLst>
                  <a:ext uri="{FF2B5EF4-FFF2-40B4-BE49-F238E27FC236}">
                    <a16:creationId xmlns:a16="http://schemas.microsoft.com/office/drawing/2014/main" id="{83CC38A2-A639-4AB1-B62D-6CA16528B287}"/>
                  </a:ext>
                </a:extLst>
              </xdr:cNvPr>
              <xdr:cNvCxnSpPr/>
            </xdr:nvCxnSpPr>
            <xdr:spPr>
              <a:xfrm>
                <a:off x="4376738" y="11896726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5" name="Straight Arrow Connector 214">
                <a:extLst>
                  <a:ext uri="{FF2B5EF4-FFF2-40B4-BE49-F238E27FC236}">
                    <a16:creationId xmlns:a16="http://schemas.microsoft.com/office/drawing/2014/main" id="{CBA9FE56-9C45-48CB-8AF5-059C5B21D3F4}"/>
                  </a:ext>
                </a:extLst>
              </xdr:cNvPr>
              <xdr:cNvCxnSpPr/>
            </xdr:nvCxnSpPr>
            <xdr:spPr>
              <a:xfrm>
                <a:off x="4381500" y="12039602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6" name="Straight Arrow Connector 215">
                <a:extLst>
                  <a:ext uri="{FF2B5EF4-FFF2-40B4-BE49-F238E27FC236}">
                    <a16:creationId xmlns:a16="http://schemas.microsoft.com/office/drawing/2014/main" id="{883D882B-5B47-4065-B506-C456DCC05E2C}"/>
                  </a:ext>
                </a:extLst>
              </xdr:cNvPr>
              <xdr:cNvCxnSpPr/>
            </xdr:nvCxnSpPr>
            <xdr:spPr>
              <a:xfrm>
                <a:off x="4371976" y="12182476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7" name="Straight Arrow Connector 216">
                <a:extLst>
                  <a:ext uri="{FF2B5EF4-FFF2-40B4-BE49-F238E27FC236}">
                    <a16:creationId xmlns:a16="http://schemas.microsoft.com/office/drawing/2014/main" id="{ABB876EF-1FA5-4A00-9535-F8A40E8DE72B}"/>
                  </a:ext>
                </a:extLst>
              </xdr:cNvPr>
              <xdr:cNvCxnSpPr/>
            </xdr:nvCxnSpPr>
            <xdr:spPr>
              <a:xfrm>
                <a:off x="4376738" y="12325351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8" name="Straight Arrow Connector 217">
                <a:extLst>
                  <a:ext uri="{FF2B5EF4-FFF2-40B4-BE49-F238E27FC236}">
                    <a16:creationId xmlns:a16="http://schemas.microsoft.com/office/drawing/2014/main" id="{A98F2F2E-A654-48DA-84A4-173122DE2143}"/>
                  </a:ext>
                </a:extLst>
              </xdr:cNvPr>
              <xdr:cNvCxnSpPr/>
            </xdr:nvCxnSpPr>
            <xdr:spPr>
              <a:xfrm>
                <a:off x="4376738" y="12468226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19" name="Straight Arrow Connector 218">
                <a:extLst>
                  <a:ext uri="{FF2B5EF4-FFF2-40B4-BE49-F238E27FC236}">
                    <a16:creationId xmlns:a16="http://schemas.microsoft.com/office/drawing/2014/main" id="{BCB7ABD8-30B9-428D-BB04-6694C4F93AD8}"/>
                  </a:ext>
                </a:extLst>
              </xdr:cNvPr>
              <xdr:cNvCxnSpPr/>
            </xdr:nvCxnSpPr>
            <xdr:spPr>
              <a:xfrm>
                <a:off x="4376738" y="12611101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0" name="Straight Arrow Connector 219">
                <a:extLst>
                  <a:ext uri="{FF2B5EF4-FFF2-40B4-BE49-F238E27FC236}">
                    <a16:creationId xmlns:a16="http://schemas.microsoft.com/office/drawing/2014/main" id="{BF0808C5-D2B1-439A-B30B-F0B873A2B539}"/>
                  </a:ext>
                </a:extLst>
              </xdr:cNvPr>
              <xdr:cNvCxnSpPr/>
            </xdr:nvCxnSpPr>
            <xdr:spPr>
              <a:xfrm>
                <a:off x="4376738" y="12753976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1" name="Straight Arrow Connector 220">
                <a:extLst>
                  <a:ext uri="{FF2B5EF4-FFF2-40B4-BE49-F238E27FC236}">
                    <a16:creationId xmlns:a16="http://schemas.microsoft.com/office/drawing/2014/main" id="{A4BFC2DB-CF78-4CF1-867A-C5E943F84757}"/>
                  </a:ext>
                </a:extLst>
              </xdr:cNvPr>
              <xdr:cNvCxnSpPr/>
            </xdr:nvCxnSpPr>
            <xdr:spPr>
              <a:xfrm>
                <a:off x="4371976" y="12892089"/>
                <a:ext cx="214313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2" name="Straight Connector 221">
                <a:extLst>
                  <a:ext uri="{FF2B5EF4-FFF2-40B4-BE49-F238E27FC236}">
                    <a16:creationId xmlns:a16="http://schemas.microsoft.com/office/drawing/2014/main" id="{7CCBDB13-A2C6-4F71-AF61-025B398B01D5}"/>
                  </a:ext>
                </a:extLst>
              </xdr:cNvPr>
              <xdr:cNvCxnSpPr/>
            </xdr:nvCxnSpPr>
            <xdr:spPr>
              <a:xfrm>
                <a:off x="4591059" y="11896725"/>
                <a:ext cx="0" cy="99536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4" name="Straight Connector 223">
                <a:extLst>
                  <a:ext uri="{FF2B5EF4-FFF2-40B4-BE49-F238E27FC236}">
                    <a16:creationId xmlns:a16="http://schemas.microsoft.com/office/drawing/2014/main" id="{8DD8C9F8-4298-43C6-B115-379AEA55C8ED}"/>
                  </a:ext>
                </a:extLst>
              </xdr:cNvPr>
              <xdr:cNvCxnSpPr/>
            </xdr:nvCxnSpPr>
            <xdr:spPr>
              <a:xfrm flipV="1">
                <a:off x="3403440" y="11133332"/>
                <a:ext cx="111285" cy="192752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6" name="Straight Connector 225">
                <a:extLst>
                  <a:ext uri="{FF2B5EF4-FFF2-40B4-BE49-F238E27FC236}">
                    <a16:creationId xmlns:a16="http://schemas.microsoft.com/office/drawing/2014/main" id="{14282004-2E1D-43BF-A8FF-F076F2E31BE1}"/>
                  </a:ext>
                </a:extLst>
              </xdr:cNvPr>
              <xdr:cNvCxnSpPr/>
            </xdr:nvCxnSpPr>
            <xdr:spPr>
              <a:xfrm flipV="1">
                <a:off x="3579652" y="11228582"/>
                <a:ext cx="111285" cy="192752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7" name="Straight Connector 226">
                <a:extLst>
                  <a:ext uri="{FF2B5EF4-FFF2-40B4-BE49-F238E27FC236}">
                    <a16:creationId xmlns:a16="http://schemas.microsoft.com/office/drawing/2014/main" id="{8245249A-D456-4774-B7DB-F09117F73826}"/>
                  </a:ext>
                </a:extLst>
              </xdr:cNvPr>
              <xdr:cNvCxnSpPr/>
            </xdr:nvCxnSpPr>
            <xdr:spPr>
              <a:xfrm flipV="1">
                <a:off x="3741578" y="11328594"/>
                <a:ext cx="111285" cy="192752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8" name="Straight Connector 227">
                <a:extLst>
                  <a:ext uri="{FF2B5EF4-FFF2-40B4-BE49-F238E27FC236}">
                    <a16:creationId xmlns:a16="http://schemas.microsoft.com/office/drawing/2014/main" id="{736CECFB-0E27-4440-8437-355A67D9166A}"/>
                  </a:ext>
                </a:extLst>
              </xdr:cNvPr>
              <xdr:cNvCxnSpPr/>
            </xdr:nvCxnSpPr>
            <xdr:spPr>
              <a:xfrm flipV="1">
                <a:off x="3903503" y="11433370"/>
                <a:ext cx="111285" cy="192752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9" name="Straight Connector 228">
                <a:extLst>
                  <a:ext uri="{FF2B5EF4-FFF2-40B4-BE49-F238E27FC236}">
                    <a16:creationId xmlns:a16="http://schemas.microsoft.com/office/drawing/2014/main" id="{6D9E500E-9404-4133-B293-B86293B9303D}"/>
                  </a:ext>
                </a:extLst>
              </xdr:cNvPr>
              <xdr:cNvCxnSpPr/>
            </xdr:nvCxnSpPr>
            <xdr:spPr>
              <a:xfrm flipV="1">
                <a:off x="4065427" y="11523857"/>
                <a:ext cx="111285" cy="192752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0" name="Straight Connector 229">
                <a:extLst>
                  <a:ext uri="{FF2B5EF4-FFF2-40B4-BE49-F238E27FC236}">
                    <a16:creationId xmlns:a16="http://schemas.microsoft.com/office/drawing/2014/main" id="{451611AD-EB81-472F-B40C-BF70D493C77D}"/>
                  </a:ext>
                </a:extLst>
              </xdr:cNvPr>
              <xdr:cNvCxnSpPr/>
            </xdr:nvCxnSpPr>
            <xdr:spPr>
              <a:xfrm flipV="1">
                <a:off x="4208302" y="11595294"/>
                <a:ext cx="111285" cy="192752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1" name="Straight Connector 230">
                <a:extLst>
                  <a:ext uri="{FF2B5EF4-FFF2-40B4-BE49-F238E27FC236}">
                    <a16:creationId xmlns:a16="http://schemas.microsoft.com/office/drawing/2014/main" id="{442E71AE-6301-4B7C-B894-E9E0484D379E}"/>
                  </a:ext>
                </a:extLst>
              </xdr:cNvPr>
              <xdr:cNvCxnSpPr/>
            </xdr:nvCxnSpPr>
            <xdr:spPr>
              <a:xfrm flipV="1">
                <a:off x="4370227" y="11695306"/>
                <a:ext cx="111285" cy="192752"/>
              </a:xfrm>
              <a:prstGeom prst="line">
                <a:avLst/>
              </a:prstGeom>
              <a:ln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33" name="Straight Connector 232">
                <a:extLst>
                  <a:ext uri="{FF2B5EF4-FFF2-40B4-BE49-F238E27FC236}">
                    <a16:creationId xmlns:a16="http://schemas.microsoft.com/office/drawing/2014/main" id="{D5D59A00-BF90-4CC9-AEF7-4964F07AA61D}"/>
                  </a:ext>
                </a:extLst>
              </xdr:cNvPr>
              <xdr:cNvCxnSpPr/>
            </xdr:nvCxnSpPr>
            <xdr:spPr>
              <a:xfrm>
                <a:off x="3509962" y="11134725"/>
                <a:ext cx="971550" cy="566738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36" name="TextBox 235">
                <a:extLst>
                  <a:ext uri="{FF2B5EF4-FFF2-40B4-BE49-F238E27FC236}">
                    <a16:creationId xmlns:a16="http://schemas.microsoft.com/office/drawing/2014/main" id="{DB682A5A-1AFB-4024-B1BE-492F6D61A9B2}"/>
                  </a:ext>
                </a:extLst>
              </xdr:cNvPr>
              <xdr:cNvSpPr txBox="1"/>
            </xdr:nvSpPr>
            <xdr:spPr>
              <a:xfrm>
                <a:off x="1681162" y="12211050"/>
                <a:ext cx="609600" cy="35058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1"/>
              <a:lstStyle/>
              <a:p>
                <a:r>
                  <a:rPr lang="tr-TR" sz="800">
                    <a:latin typeface="Arial" panose="020B0604020202020204" pitchFamily="34" charset="0"/>
                    <a:cs typeface="Arial" panose="020B0604020202020204" pitchFamily="34" charset="0"/>
                  </a:rPr>
                  <a:t>0,8 * q</a:t>
                </a:r>
              </a:p>
            </xdr:txBody>
          </xdr:sp>
          <xdr:sp macro="" textlink="">
            <xdr:nvSpPr>
              <xdr:cNvPr id="237" name="TextBox 236">
                <a:extLst>
                  <a:ext uri="{FF2B5EF4-FFF2-40B4-BE49-F238E27FC236}">
                    <a16:creationId xmlns:a16="http://schemas.microsoft.com/office/drawing/2014/main" id="{BA86116C-AC3A-49FC-A6A8-C56A453E9031}"/>
                  </a:ext>
                </a:extLst>
              </xdr:cNvPr>
              <xdr:cNvSpPr txBox="1"/>
            </xdr:nvSpPr>
            <xdr:spPr>
              <a:xfrm>
                <a:off x="4467225" y="12158662"/>
                <a:ext cx="692616" cy="35058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 anchorCtr="1"/>
              <a:lstStyle/>
              <a:p>
                <a:r>
                  <a:rPr lang="tr-TR" sz="800">
                    <a:latin typeface="Arial" panose="020B0604020202020204" pitchFamily="34" charset="0"/>
                    <a:cs typeface="Arial" panose="020B0604020202020204" pitchFamily="34" charset="0"/>
                  </a:rPr>
                  <a:t>-0,4 * q.</a:t>
                </a:r>
              </a:p>
            </xdr:txBody>
          </xdr:sp>
          <xdr:cxnSp macro="">
            <xdr:nvCxnSpPr>
              <xdr:cNvPr id="239" name="Straight Connector 238">
                <a:extLst>
                  <a:ext uri="{FF2B5EF4-FFF2-40B4-BE49-F238E27FC236}">
                    <a16:creationId xmlns:a16="http://schemas.microsoft.com/office/drawing/2014/main" id="{C4E30147-901A-4146-BDB5-A3C5896CA830}"/>
                  </a:ext>
                </a:extLst>
              </xdr:cNvPr>
              <xdr:cNvCxnSpPr/>
            </xdr:nvCxnSpPr>
            <xdr:spPr>
              <a:xfrm>
                <a:off x="2433637" y="11896726"/>
                <a:ext cx="1938338" cy="0"/>
              </a:xfrm>
              <a:prstGeom prst="line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</xdr:cxnSp>
          <xdr:sp macro="" textlink="">
            <xdr:nvSpPr>
              <xdr:cNvPr id="241" name="Freeform: Shape 240">
                <a:extLst>
                  <a:ext uri="{FF2B5EF4-FFF2-40B4-BE49-F238E27FC236}">
                    <a16:creationId xmlns:a16="http://schemas.microsoft.com/office/drawing/2014/main" id="{CB318D2E-ED8B-4A8B-8515-EB2929550C54}"/>
                  </a:ext>
                </a:extLst>
              </xdr:cNvPr>
              <xdr:cNvSpPr/>
            </xdr:nvSpPr>
            <xdr:spPr>
              <a:xfrm>
                <a:off x="2752725" y="11334750"/>
                <a:ext cx="647700" cy="571500"/>
              </a:xfrm>
              <a:custGeom>
                <a:avLst/>
                <a:gdLst>
                  <a:gd name="connsiteX0" fmla="*/ 0 w 647700"/>
                  <a:gd name="connsiteY0" fmla="*/ 366713 h 571500"/>
                  <a:gd name="connsiteX1" fmla="*/ 0 w 647700"/>
                  <a:gd name="connsiteY1" fmla="*/ 571500 h 571500"/>
                  <a:gd name="connsiteX2" fmla="*/ 323850 w 647700"/>
                  <a:gd name="connsiteY2" fmla="*/ 185738 h 571500"/>
                  <a:gd name="connsiteX3" fmla="*/ 323850 w 647700"/>
                  <a:gd name="connsiteY3" fmla="*/ 566738 h 571500"/>
                  <a:gd name="connsiteX4" fmla="*/ 647700 w 647700"/>
                  <a:gd name="connsiteY4" fmla="*/ 0 h 571500"/>
                  <a:gd name="connsiteX5" fmla="*/ 647700 w 647700"/>
                  <a:gd name="connsiteY5" fmla="*/ 561975 h 571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</a:cxnLst>
                <a:rect l="l" t="t" r="r" b="b"/>
                <a:pathLst>
                  <a:path w="647700" h="571500">
                    <a:moveTo>
                      <a:pt x="0" y="366713"/>
                    </a:moveTo>
                    <a:lnTo>
                      <a:pt x="0" y="571500"/>
                    </a:lnTo>
                    <a:lnTo>
                      <a:pt x="323850" y="185738"/>
                    </a:lnTo>
                    <a:lnTo>
                      <a:pt x="323850" y="566738"/>
                    </a:lnTo>
                    <a:lnTo>
                      <a:pt x="647700" y="0"/>
                    </a:lnTo>
                    <a:lnTo>
                      <a:pt x="647700" y="561975"/>
                    </a:lnTo>
                  </a:path>
                </a:pathLst>
              </a:cu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marL="0" indent="0" algn="l"/>
                <a:endParaRPr lang="tr-TR" sz="1100">
                  <a:solidFill>
                    <a:schemeClr val="lt1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242" name="Freeform: Shape 241">
                <a:extLst>
                  <a:ext uri="{FF2B5EF4-FFF2-40B4-BE49-F238E27FC236}">
                    <a16:creationId xmlns:a16="http://schemas.microsoft.com/office/drawing/2014/main" id="{4A31E571-FB6D-4566-895A-3867417BC00E}"/>
                  </a:ext>
                </a:extLst>
              </xdr:cNvPr>
              <xdr:cNvSpPr/>
            </xdr:nvSpPr>
            <xdr:spPr>
              <a:xfrm>
                <a:off x="3395663" y="11325225"/>
                <a:ext cx="657225" cy="571500"/>
              </a:xfrm>
              <a:custGeom>
                <a:avLst/>
                <a:gdLst>
                  <a:gd name="connsiteX0" fmla="*/ 0 w 657225"/>
                  <a:gd name="connsiteY0" fmla="*/ 0 h 571500"/>
                  <a:gd name="connsiteX1" fmla="*/ 328612 w 657225"/>
                  <a:gd name="connsiteY1" fmla="*/ 571500 h 571500"/>
                  <a:gd name="connsiteX2" fmla="*/ 328612 w 657225"/>
                  <a:gd name="connsiteY2" fmla="*/ 190500 h 571500"/>
                  <a:gd name="connsiteX3" fmla="*/ 657225 w 657225"/>
                  <a:gd name="connsiteY3" fmla="*/ 571500 h 571500"/>
                  <a:gd name="connsiteX4" fmla="*/ 657225 w 657225"/>
                  <a:gd name="connsiteY4" fmla="*/ 371475 h 5715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657225" h="571500">
                    <a:moveTo>
                      <a:pt x="0" y="0"/>
                    </a:moveTo>
                    <a:lnTo>
                      <a:pt x="328612" y="571500"/>
                    </a:lnTo>
                    <a:lnTo>
                      <a:pt x="328612" y="190500"/>
                    </a:lnTo>
                    <a:lnTo>
                      <a:pt x="657225" y="571500"/>
                    </a:lnTo>
                    <a:lnTo>
                      <a:pt x="657225" y="371475"/>
                    </a:lnTo>
                  </a:path>
                </a:pathLst>
              </a:cu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tr-TR" sz="1100"/>
              </a:p>
            </xdr:txBody>
          </xdr:sp>
        </xdr:grpSp>
        <xdr:cxnSp macro="">
          <xdr:nvCxnSpPr>
            <xdr:cNvPr id="246" name="Straight Arrow Connector 245">
              <a:extLst>
                <a:ext uri="{FF2B5EF4-FFF2-40B4-BE49-F238E27FC236}">
                  <a16:creationId xmlns:a16="http://schemas.microsoft.com/office/drawing/2014/main" id="{D2DBFC65-C46E-4F76-A855-7A0934A4835A}"/>
                </a:ext>
              </a:extLst>
            </xdr:cNvPr>
            <xdr:cNvCxnSpPr/>
          </xdr:nvCxnSpPr>
          <xdr:spPr>
            <a:xfrm>
              <a:off x="15059025" y="2047875"/>
              <a:ext cx="657225" cy="0"/>
            </a:xfrm>
            <a:prstGeom prst="straightConnector1">
              <a:avLst/>
            </a:prstGeom>
            <a:ln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47" name="TextBox 246">
              <a:extLst>
                <a:ext uri="{FF2B5EF4-FFF2-40B4-BE49-F238E27FC236}">
                  <a16:creationId xmlns:a16="http://schemas.microsoft.com/office/drawing/2014/main" id="{2B8B4BCE-3D92-47BA-B26C-EA0A8BD3F59C}"/>
                </a:ext>
              </a:extLst>
            </xdr:cNvPr>
            <xdr:cNvSpPr txBox="1"/>
          </xdr:nvSpPr>
          <xdr:spPr>
            <a:xfrm>
              <a:off x="14935199" y="1771650"/>
              <a:ext cx="904875" cy="35058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Arial" panose="020B0604020202020204" pitchFamily="34" charset="0"/>
                  <a:cs typeface="Arial" panose="020B0604020202020204" pitchFamily="34" charset="0"/>
                </a:rPr>
                <a:t>rüzgar yönü</a:t>
              </a:r>
            </a:p>
          </xdr:txBody>
        </xdr:sp>
      </xdr:grpSp>
      <xdr:sp macro="" textlink="">
        <xdr:nvSpPr>
          <xdr:cNvPr id="249" name="TextBox 248">
            <a:extLst>
              <a:ext uri="{FF2B5EF4-FFF2-40B4-BE49-F238E27FC236}">
                <a16:creationId xmlns:a16="http://schemas.microsoft.com/office/drawing/2014/main" id="{726622C4-E0B9-41EA-AA4A-30AC2F46FF78}"/>
              </a:ext>
            </a:extLst>
          </xdr:cNvPr>
          <xdr:cNvSpPr txBox="1"/>
        </xdr:nvSpPr>
        <xdr:spPr>
          <a:xfrm>
            <a:off x="16335375" y="600075"/>
            <a:ext cx="1181100" cy="3505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 u="sng">
                <a:latin typeface="Arial" panose="020B0604020202020204" pitchFamily="34" charset="0"/>
                <a:cs typeface="Arial" panose="020B0604020202020204" pitchFamily="34" charset="0"/>
              </a:rPr>
              <a:t>TS 498 Rüzgar yükü</a:t>
            </a:r>
          </a:p>
        </xdr:txBody>
      </xdr:sp>
    </xdr:grpSp>
    <xdr:clientData/>
  </xdr:twoCellAnchor>
  <xdr:twoCellAnchor>
    <xdr:from>
      <xdr:col>34</xdr:col>
      <xdr:colOff>9525</xdr:colOff>
      <xdr:row>4</xdr:row>
      <xdr:rowOff>37716</xdr:rowOff>
    </xdr:from>
    <xdr:to>
      <xdr:col>45</xdr:col>
      <xdr:colOff>19050</xdr:colOff>
      <xdr:row>12</xdr:row>
      <xdr:rowOff>61916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6A500014-2AB2-4C80-AAD0-778CA201D7A7}"/>
            </a:ext>
          </a:extLst>
        </xdr:cNvPr>
        <xdr:cNvGrpSpPr/>
      </xdr:nvGrpSpPr>
      <xdr:grpSpPr>
        <a:xfrm>
          <a:off x="5514975" y="1142616"/>
          <a:ext cx="1790700" cy="1205300"/>
          <a:chOff x="5514975" y="1142616"/>
          <a:chExt cx="1790700" cy="1214825"/>
        </a:xfrm>
      </xdr:grpSpPr>
      <xdr:sp macro="" textlink="">
        <xdr:nvSpPr>
          <xdr:cNvPr id="2" name="Freeform: Shape 1">
            <a:extLst>
              <a:ext uri="{FF2B5EF4-FFF2-40B4-BE49-F238E27FC236}">
                <a16:creationId xmlns:a16="http://schemas.microsoft.com/office/drawing/2014/main" id="{176E337B-8423-4888-8FFA-B2FC1045E120}"/>
              </a:ext>
            </a:extLst>
          </xdr:cNvPr>
          <xdr:cNvSpPr/>
        </xdr:nvSpPr>
        <xdr:spPr>
          <a:xfrm>
            <a:off x="5514975" y="1400175"/>
            <a:ext cx="1790700" cy="609600"/>
          </a:xfrm>
          <a:custGeom>
            <a:avLst/>
            <a:gdLst>
              <a:gd name="connsiteX0" fmla="*/ 1771650 w 1790700"/>
              <a:gd name="connsiteY0" fmla="*/ 0 h 609600"/>
              <a:gd name="connsiteX1" fmla="*/ 0 w 1790700"/>
              <a:gd name="connsiteY1" fmla="*/ 609600 h 609600"/>
              <a:gd name="connsiteX2" fmla="*/ 1790700 w 179070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790700" h="609600">
                <a:moveTo>
                  <a:pt x="1771650" y="0"/>
                </a:moveTo>
                <a:lnTo>
                  <a:pt x="0" y="609600"/>
                </a:lnTo>
                <a:lnTo>
                  <a:pt x="1790700" y="609600"/>
                </a:lnTo>
              </a:path>
            </a:pathLst>
          </a:cu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689083B4-83C9-46F8-9798-9D6091898875}"/>
              </a:ext>
            </a:extLst>
          </xdr:cNvPr>
          <xdr:cNvCxnSpPr/>
        </xdr:nvCxnSpPr>
        <xdr:spPr>
          <a:xfrm>
            <a:off x="6115050" y="2062163"/>
            <a:ext cx="0" cy="295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6E13EA6A-F7F6-4255-A945-2D027E9710A0}"/>
              </a:ext>
            </a:extLst>
          </xdr:cNvPr>
          <xdr:cNvCxnSpPr/>
        </xdr:nvCxnSpPr>
        <xdr:spPr>
          <a:xfrm>
            <a:off x="6057900" y="2295525"/>
            <a:ext cx="7381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E89A954C-104D-4105-B16E-A29D730662CF}"/>
              </a:ext>
            </a:extLst>
          </xdr:cNvPr>
          <xdr:cNvCxnSpPr/>
        </xdr:nvCxnSpPr>
        <xdr:spPr>
          <a:xfrm flipH="1">
            <a:off x="6072187" y="2257425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B3193F49-F61F-4349-8E7A-D382556573E0}"/>
              </a:ext>
            </a:extLst>
          </xdr:cNvPr>
          <xdr:cNvCxnSpPr/>
        </xdr:nvCxnSpPr>
        <xdr:spPr>
          <a:xfrm>
            <a:off x="6743700" y="2090738"/>
            <a:ext cx="0" cy="26670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F7FE3AF3-AABD-4456-84D1-749386A382B4}"/>
              </a:ext>
            </a:extLst>
          </xdr:cNvPr>
          <xdr:cNvCxnSpPr/>
        </xdr:nvCxnSpPr>
        <xdr:spPr>
          <a:xfrm flipH="1">
            <a:off x="6700837" y="2257428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A90BE71E-3A8F-42F3-ABD5-369EBB6188EE}"/>
              </a:ext>
            </a:extLst>
          </xdr:cNvPr>
          <xdr:cNvCxnSpPr/>
        </xdr:nvCxnSpPr>
        <xdr:spPr>
          <a:xfrm flipV="1">
            <a:off x="5919339" y="1196463"/>
            <a:ext cx="771974" cy="2656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BBE84B59-C472-41A2-8636-F7467ED5ED2A}"/>
              </a:ext>
            </a:extLst>
          </xdr:cNvPr>
          <xdr:cNvCxnSpPr/>
        </xdr:nvCxnSpPr>
        <xdr:spPr>
          <a:xfrm flipH="1" flipV="1">
            <a:off x="5968783" y="1361691"/>
            <a:ext cx="67366" cy="19564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56467867-4767-4FA0-8D98-395A9A580871}"/>
              </a:ext>
            </a:extLst>
          </xdr:cNvPr>
          <xdr:cNvCxnSpPr/>
        </xdr:nvCxnSpPr>
        <xdr:spPr>
          <a:xfrm flipH="1">
            <a:off x="5967413" y="1390650"/>
            <a:ext cx="476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2FBDF9E0-0FE7-4D96-9062-926EB718EE2E}"/>
              </a:ext>
            </a:extLst>
          </xdr:cNvPr>
          <xdr:cNvCxnSpPr/>
        </xdr:nvCxnSpPr>
        <xdr:spPr>
          <a:xfrm flipH="1" flipV="1">
            <a:off x="6592670" y="1142616"/>
            <a:ext cx="64087" cy="18612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62BC3269-5AAE-488F-85BF-EBFFA32428C6}"/>
              </a:ext>
            </a:extLst>
          </xdr:cNvPr>
          <xdr:cNvCxnSpPr/>
        </xdr:nvCxnSpPr>
        <xdr:spPr>
          <a:xfrm flipH="1">
            <a:off x="6591300" y="1171575"/>
            <a:ext cx="476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Arc 32">
            <a:extLst>
              <a:ext uri="{FF2B5EF4-FFF2-40B4-BE49-F238E27FC236}">
                <a16:creationId xmlns:a16="http://schemas.microsoft.com/office/drawing/2014/main" id="{AE4B6842-2FD8-4E1E-BFFC-C473A57400AF}"/>
              </a:ext>
            </a:extLst>
          </xdr:cNvPr>
          <xdr:cNvSpPr/>
        </xdr:nvSpPr>
        <xdr:spPr>
          <a:xfrm rot="2210906">
            <a:off x="5738033" y="1856595"/>
            <a:ext cx="201588" cy="201588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F9443455-B457-4608-84F4-55606CEA38E0}"/>
              </a:ext>
            </a:extLst>
          </xdr:cNvPr>
          <xdr:cNvCxnSpPr/>
        </xdr:nvCxnSpPr>
        <xdr:spPr>
          <a:xfrm>
            <a:off x="7096125" y="1466850"/>
            <a:ext cx="114300" cy="1143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676DCFDC-D16E-4869-88CB-7D6AA06795F9}"/>
              </a:ext>
            </a:extLst>
          </xdr:cNvPr>
          <xdr:cNvSpPr/>
        </xdr:nvSpPr>
        <xdr:spPr>
          <a:xfrm rot="20460000">
            <a:off x="6029327" y="1595438"/>
            <a:ext cx="100012" cy="214313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DAADBA95-CC7A-4877-A584-3E798A5D7A1E}"/>
              </a:ext>
            </a:extLst>
          </xdr:cNvPr>
          <xdr:cNvSpPr/>
        </xdr:nvSpPr>
        <xdr:spPr>
          <a:xfrm rot="20460000">
            <a:off x="6662739" y="1381126"/>
            <a:ext cx="100012" cy="214313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DE4FEAC6-29C7-4FFD-842B-9D4C57CCF397}"/>
              </a:ext>
            </a:extLst>
          </xdr:cNvPr>
          <xdr:cNvCxnSpPr/>
        </xdr:nvCxnSpPr>
        <xdr:spPr>
          <a:xfrm flipV="1">
            <a:off x="6734175" y="1285875"/>
            <a:ext cx="114300" cy="209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E99523E0-FCC8-45F6-AAD3-B3E5089CCB20}"/>
              </a:ext>
            </a:extLst>
          </xdr:cNvPr>
          <xdr:cNvSpPr/>
        </xdr:nvSpPr>
        <xdr:spPr>
          <a:xfrm>
            <a:off x="6115050" y="1590675"/>
            <a:ext cx="1014413" cy="409575"/>
          </a:xfrm>
          <a:custGeom>
            <a:avLst/>
            <a:gdLst>
              <a:gd name="connsiteX0" fmla="*/ 0 w 1014413"/>
              <a:gd name="connsiteY0" fmla="*/ 209550 h 409575"/>
              <a:gd name="connsiteX1" fmla="*/ 0 w 1014413"/>
              <a:gd name="connsiteY1" fmla="*/ 409575 h 409575"/>
              <a:gd name="connsiteX2" fmla="*/ 633413 w 1014413"/>
              <a:gd name="connsiteY2" fmla="*/ 0 h 409575"/>
              <a:gd name="connsiteX3" fmla="*/ 633413 w 1014413"/>
              <a:gd name="connsiteY3" fmla="*/ 409575 h 409575"/>
              <a:gd name="connsiteX4" fmla="*/ 1014413 w 1014413"/>
              <a:gd name="connsiteY4" fmla="*/ 0 h 4095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14413" h="409575">
                <a:moveTo>
                  <a:pt x="0" y="209550"/>
                </a:moveTo>
                <a:lnTo>
                  <a:pt x="0" y="409575"/>
                </a:lnTo>
                <a:lnTo>
                  <a:pt x="633413" y="0"/>
                </a:lnTo>
                <a:lnTo>
                  <a:pt x="633413" y="409575"/>
                </a:lnTo>
                <a:lnTo>
                  <a:pt x="1014413" y="0"/>
                </a:lnTo>
              </a:path>
            </a:pathLst>
          </a:cu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34</xdr:col>
      <xdr:colOff>9525</xdr:colOff>
      <xdr:row>34</xdr:row>
      <xdr:rowOff>37716</xdr:rowOff>
    </xdr:from>
    <xdr:to>
      <xdr:col>45</xdr:col>
      <xdr:colOff>19050</xdr:colOff>
      <xdr:row>42</xdr:row>
      <xdr:rowOff>61916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5E943463-C7A7-4091-98B9-C74D85949B70}"/>
            </a:ext>
          </a:extLst>
        </xdr:cNvPr>
        <xdr:cNvGrpSpPr/>
      </xdr:nvGrpSpPr>
      <xdr:grpSpPr>
        <a:xfrm>
          <a:off x="5514975" y="6009891"/>
          <a:ext cx="1790700" cy="1186250"/>
          <a:chOff x="5514975" y="6028941"/>
          <a:chExt cx="1790700" cy="1195775"/>
        </a:xfrm>
      </xdr:grpSpPr>
      <xdr:sp macro="" textlink="">
        <xdr:nvSpPr>
          <xdr:cNvPr id="40" name="Freeform: Shape 39">
            <a:extLst>
              <a:ext uri="{FF2B5EF4-FFF2-40B4-BE49-F238E27FC236}">
                <a16:creationId xmlns:a16="http://schemas.microsoft.com/office/drawing/2014/main" id="{13AE309A-C17F-42BF-BC59-AEDA8EBAFB38}"/>
              </a:ext>
            </a:extLst>
          </xdr:cNvPr>
          <xdr:cNvSpPr/>
        </xdr:nvSpPr>
        <xdr:spPr>
          <a:xfrm>
            <a:off x="5514975" y="6276975"/>
            <a:ext cx="1790700" cy="600075"/>
          </a:xfrm>
          <a:custGeom>
            <a:avLst/>
            <a:gdLst>
              <a:gd name="connsiteX0" fmla="*/ 1771650 w 1790700"/>
              <a:gd name="connsiteY0" fmla="*/ 0 h 609600"/>
              <a:gd name="connsiteX1" fmla="*/ 0 w 1790700"/>
              <a:gd name="connsiteY1" fmla="*/ 609600 h 609600"/>
              <a:gd name="connsiteX2" fmla="*/ 1790700 w 1790700"/>
              <a:gd name="connsiteY2" fmla="*/ 609600 h 609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790700" h="609600">
                <a:moveTo>
                  <a:pt x="1771650" y="0"/>
                </a:moveTo>
                <a:lnTo>
                  <a:pt x="0" y="609600"/>
                </a:lnTo>
                <a:lnTo>
                  <a:pt x="1790700" y="609600"/>
                </a:lnTo>
              </a:path>
            </a:pathLst>
          </a:cu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B11F805F-2E9A-48FD-8E4F-E3C9334A8B1A}"/>
              </a:ext>
            </a:extLst>
          </xdr:cNvPr>
          <xdr:cNvGrpSpPr/>
        </xdr:nvGrpSpPr>
        <xdr:grpSpPr>
          <a:xfrm rot="20464775">
            <a:off x="6019802" y="6519863"/>
            <a:ext cx="142877" cy="152400"/>
            <a:chOff x="5862638" y="2295525"/>
            <a:chExt cx="142877" cy="152400"/>
          </a:xfrm>
        </xdr:grpSpPr>
        <xdr:cxnSp macro="">
          <xdr:nvCxnSpPr>
            <xdr:cNvPr id="42" name="Straight Connector 41">
              <a:extLst>
                <a:ext uri="{FF2B5EF4-FFF2-40B4-BE49-F238E27FC236}">
                  <a16:creationId xmlns:a16="http://schemas.microsoft.com/office/drawing/2014/main" id="{07E8A4B1-F2CD-4C0E-9217-AF40343F1D0C}"/>
                </a:ext>
              </a:extLst>
            </xdr:cNvPr>
            <xdr:cNvCxnSpPr/>
          </xdr:nvCxnSpPr>
          <xdr:spPr>
            <a:xfrm>
              <a:off x="5862638" y="2295525"/>
              <a:ext cx="138113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3" name="Straight Connector 42">
              <a:extLst>
                <a:ext uri="{FF2B5EF4-FFF2-40B4-BE49-F238E27FC236}">
                  <a16:creationId xmlns:a16="http://schemas.microsoft.com/office/drawing/2014/main" id="{E1F217BA-4D9B-4044-881D-4730CBEEC64A}"/>
                </a:ext>
              </a:extLst>
            </xdr:cNvPr>
            <xdr:cNvCxnSpPr/>
          </xdr:nvCxnSpPr>
          <xdr:spPr>
            <a:xfrm>
              <a:off x="5934075" y="2295525"/>
              <a:ext cx="0" cy="1524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4" name="Straight Connector 43">
              <a:extLst>
                <a:ext uri="{FF2B5EF4-FFF2-40B4-BE49-F238E27FC236}">
                  <a16:creationId xmlns:a16="http://schemas.microsoft.com/office/drawing/2014/main" id="{CD28BE69-95E0-4E88-859F-30C05FEB085A}"/>
                </a:ext>
              </a:extLst>
            </xdr:cNvPr>
            <xdr:cNvCxnSpPr/>
          </xdr:nvCxnSpPr>
          <xdr:spPr>
            <a:xfrm>
              <a:off x="5867402" y="2447924"/>
              <a:ext cx="138113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5" name="Group 44">
            <a:extLst>
              <a:ext uri="{FF2B5EF4-FFF2-40B4-BE49-F238E27FC236}">
                <a16:creationId xmlns:a16="http://schemas.microsoft.com/office/drawing/2014/main" id="{4B3667C9-1434-4A8D-8672-CA502299ED3D}"/>
              </a:ext>
            </a:extLst>
          </xdr:cNvPr>
          <xdr:cNvGrpSpPr/>
        </xdr:nvGrpSpPr>
        <xdr:grpSpPr>
          <a:xfrm rot="20464775">
            <a:off x="6643688" y="6315076"/>
            <a:ext cx="142877" cy="142875"/>
            <a:chOff x="5862638" y="2295525"/>
            <a:chExt cx="142877" cy="152400"/>
          </a:xfrm>
        </xdr:grpSpPr>
        <xdr:cxnSp macro="">
          <xdr:nvCxnSpPr>
            <xdr:cNvPr id="46" name="Straight Connector 45">
              <a:extLst>
                <a:ext uri="{FF2B5EF4-FFF2-40B4-BE49-F238E27FC236}">
                  <a16:creationId xmlns:a16="http://schemas.microsoft.com/office/drawing/2014/main" id="{272EBA41-3190-4F54-98D6-ADCF6B9EB319}"/>
                </a:ext>
              </a:extLst>
            </xdr:cNvPr>
            <xdr:cNvCxnSpPr/>
          </xdr:nvCxnSpPr>
          <xdr:spPr>
            <a:xfrm>
              <a:off x="5862638" y="2295525"/>
              <a:ext cx="138113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Straight Connector 46">
              <a:extLst>
                <a:ext uri="{FF2B5EF4-FFF2-40B4-BE49-F238E27FC236}">
                  <a16:creationId xmlns:a16="http://schemas.microsoft.com/office/drawing/2014/main" id="{4CE6DA7F-3AA3-4129-BEAE-2A2565349C30}"/>
                </a:ext>
              </a:extLst>
            </xdr:cNvPr>
            <xdr:cNvCxnSpPr/>
          </xdr:nvCxnSpPr>
          <xdr:spPr>
            <a:xfrm>
              <a:off x="5934075" y="2295525"/>
              <a:ext cx="0" cy="15240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Straight Connector 47">
              <a:extLst>
                <a:ext uri="{FF2B5EF4-FFF2-40B4-BE49-F238E27FC236}">
                  <a16:creationId xmlns:a16="http://schemas.microsoft.com/office/drawing/2014/main" id="{11908D07-27AF-4DBA-AFC1-9B83A5186387}"/>
                </a:ext>
              </a:extLst>
            </xdr:cNvPr>
            <xdr:cNvCxnSpPr/>
          </xdr:nvCxnSpPr>
          <xdr:spPr>
            <a:xfrm>
              <a:off x="5867402" y="2447924"/>
              <a:ext cx="138113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CEE81FBB-2779-4B54-AAB7-FB0BB4734529}"/>
              </a:ext>
            </a:extLst>
          </xdr:cNvPr>
          <xdr:cNvCxnSpPr/>
        </xdr:nvCxnSpPr>
        <xdr:spPr>
          <a:xfrm>
            <a:off x="6115050" y="6924675"/>
            <a:ext cx="0" cy="3000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68E3D25E-4478-4186-AA3D-6947912C40A4}"/>
              </a:ext>
            </a:extLst>
          </xdr:cNvPr>
          <xdr:cNvCxnSpPr/>
        </xdr:nvCxnSpPr>
        <xdr:spPr>
          <a:xfrm>
            <a:off x="6057900" y="7162800"/>
            <a:ext cx="73818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6E72DA94-705F-4372-B6BE-54F476A9ED44}"/>
              </a:ext>
            </a:extLst>
          </xdr:cNvPr>
          <xdr:cNvCxnSpPr/>
        </xdr:nvCxnSpPr>
        <xdr:spPr>
          <a:xfrm flipH="1">
            <a:off x="6072187" y="7124700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9F5A368E-275F-4526-B4D6-74992C251BD2}"/>
              </a:ext>
            </a:extLst>
          </xdr:cNvPr>
          <xdr:cNvCxnSpPr/>
        </xdr:nvCxnSpPr>
        <xdr:spPr>
          <a:xfrm>
            <a:off x="6743700" y="6910388"/>
            <a:ext cx="0" cy="31432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EF4CF8B5-84D7-406E-99D7-C7A4BEEF8BE0}"/>
              </a:ext>
            </a:extLst>
          </xdr:cNvPr>
          <xdr:cNvCxnSpPr/>
        </xdr:nvCxnSpPr>
        <xdr:spPr>
          <a:xfrm flipH="1">
            <a:off x="6700837" y="7124703"/>
            <a:ext cx="76200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40569DC0-5736-4839-ADD3-3A89C06C4CD7}"/>
              </a:ext>
            </a:extLst>
          </xdr:cNvPr>
          <xdr:cNvCxnSpPr/>
        </xdr:nvCxnSpPr>
        <xdr:spPr>
          <a:xfrm flipV="1">
            <a:off x="5919339" y="6082788"/>
            <a:ext cx="771974" cy="256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A1BB82D4-4D2A-4ECD-8326-320B250E2711}"/>
              </a:ext>
            </a:extLst>
          </xdr:cNvPr>
          <xdr:cNvCxnSpPr/>
        </xdr:nvCxnSpPr>
        <xdr:spPr>
          <a:xfrm flipH="1" flipV="1">
            <a:off x="5968783" y="6248016"/>
            <a:ext cx="89442" cy="24071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Connector 55">
            <a:extLst>
              <a:ext uri="{FF2B5EF4-FFF2-40B4-BE49-F238E27FC236}">
                <a16:creationId xmlns:a16="http://schemas.microsoft.com/office/drawing/2014/main" id="{50B54363-6BAD-44D2-8906-B924FEAE3344}"/>
              </a:ext>
            </a:extLst>
          </xdr:cNvPr>
          <xdr:cNvCxnSpPr/>
        </xdr:nvCxnSpPr>
        <xdr:spPr>
          <a:xfrm flipH="1">
            <a:off x="5967413" y="6276975"/>
            <a:ext cx="47625" cy="904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F729D1FD-3BB0-4058-A847-44E9507A52FC}"/>
              </a:ext>
            </a:extLst>
          </xdr:cNvPr>
          <xdr:cNvCxnSpPr/>
        </xdr:nvCxnSpPr>
        <xdr:spPr>
          <a:xfrm flipH="1" flipV="1">
            <a:off x="6592670" y="6028941"/>
            <a:ext cx="89442" cy="25023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5E1F1DF6-1273-4ACF-B3FC-2041D99CE141}"/>
              </a:ext>
            </a:extLst>
          </xdr:cNvPr>
          <xdr:cNvCxnSpPr/>
        </xdr:nvCxnSpPr>
        <xdr:spPr>
          <a:xfrm flipH="1">
            <a:off x="6591300" y="6057900"/>
            <a:ext cx="47625" cy="1000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Arc 58">
            <a:extLst>
              <a:ext uri="{FF2B5EF4-FFF2-40B4-BE49-F238E27FC236}">
                <a16:creationId xmlns:a16="http://schemas.microsoft.com/office/drawing/2014/main" id="{E6CFAEE6-C2A8-4D59-9963-A5B16D2B45B2}"/>
              </a:ext>
            </a:extLst>
          </xdr:cNvPr>
          <xdr:cNvSpPr/>
        </xdr:nvSpPr>
        <xdr:spPr>
          <a:xfrm rot="2210906">
            <a:off x="5738033" y="6723870"/>
            <a:ext cx="201588" cy="201588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0" name="Straight Connector 59">
            <a:extLst>
              <a:ext uri="{FF2B5EF4-FFF2-40B4-BE49-F238E27FC236}">
                <a16:creationId xmlns:a16="http://schemas.microsoft.com/office/drawing/2014/main" id="{4E029F16-E1B5-4044-8CC2-42E2DADF4DCE}"/>
              </a:ext>
            </a:extLst>
          </xdr:cNvPr>
          <xdr:cNvCxnSpPr/>
        </xdr:nvCxnSpPr>
        <xdr:spPr>
          <a:xfrm flipV="1">
            <a:off x="6734175" y="6172200"/>
            <a:ext cx="114300" cy="2000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AE21569E-62F7-4BA4-B005-F12C310BD542}"/>
              </a:ext>
            </a:extLst>
          </xdr:cNvPr>
          <xdr:cNvCxnSpPr/>
        </xdr:nvCxnSpPr>
        <xdr:spPr>
          <a:xfrm>
            <a:off x="7096125" y="6343650"/>
            <a:ext cx="114300" cy="1047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8" name="Freeform: Shape 237">
            <a:extLst>
              <a:ext uri="{FF2B5EF4-FFF2-40B4-BE49-F238E27FC236}">
                <a16:creationId xmlns:a16="http://schemas.microsoft.com/office/drawing/2014/main" id="{FF560213-7960-4955-96E7-F698034E4A59}"/>
              </a:ext>
            </a:extLst>
          </xdr:cNvPr>
          <xdr:cNvSpPr/>
        </xdr:nvSpPr>
        <xdr:spPr>
          <a:xfrm>
            <a:off x="6115050" y="6467475"/>
            <a:ext cx="1014413" cy="409575"/>
          </a:xfrm>
          <a:custGeom>
            <a:avLst/>
            <a:gdLst>
              <a:gd name="connsiteX0" fmla="*/ 0 w 1014413"/>
              <a:gd name="connsiteY0" fmla="*/ 209550 h 409575"/>
              <a:gd name="connsiteX1" fmla="*/ 0 w 1014413"/>
              <a:gd name="connsiteY1" fmla="*/ 409575 h 409575"/>
              <a:gd name="connsiteX2" fmla="*/ 633413 w 1014413"/>
              <a:gd name="connsiteY2" fmla="*/ 0 h 409575"/>
              <a:gd name="connsiteX3" fmla="*/ 633413 w 1014413"/>
              <a:gd name="connsiteY3" fmla="*/ 409575 h 409575"/>
              <a:gd name="connsiteX4" fmla="*/ 1014413 w 1014413"/>
              <a:gd name="connsiteY4" fmla="*/ 0 h 4095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14413" h="409575">
                <a:moveTo>
                  <a:pt x="0" y="209550"/>
                </a:moveTo>
                <a:lnTo>
                  <a:pt x="0" y="409575"/>
                </a:lnTo>
                <a:lnTo>
                  <a:pt x="633413" y="0"/>
                </a:lnTo>
                <a:lnTo>
                  <a:pt x="633413" y="409575"/>
                </a:lnTo>
                <a:lnTo>
                  <a:pt x="1014413" y="0"/>
                </a:lnTo>
              </a:path>
            </a:pathLst>
          </a:cu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E2655-1D17-4C8C-905C-747B437F9A97}">
  <dimension ref="A1:IN1094"/>
  <sheetViews>
    <sheetView showGridLines="0" tabSelected="1" zoomScaleNormal="100" workbookViewId="0">
      <selection activeCell="BE6" sqref="BE6"/>
    </sheetView>
  </sheetViews>
  <sheetFormatPr defaultRowHeight="11.25"/>
  <cols>
    <col min="1" max="798" width="2.83203125" style="1" customWidth="1"/>
    <col min="799" max="16384" width="9.33203125" style="1"/>
  </cols>
  <sheetData>
    <row r="1" spans="2:68" ht="12" thickBot="1"/>
    <row r="2" spans="2:68" ht="52.5" customHeight="1">
      <c r="B2" s="80" t="s">
        <v>79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2"/>
    </row>
    <row r="3" spans="2:68">
      <c r="B3" s="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 t="s">
        <v>0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43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3"/>
      <c r="BL3" s="3"/>
    </row>
    <row r="4" spans="2:68">
      <c r="B4" s="2"/>
      <c r="C4" s="29" t="s">
        <v>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5" t="s">
        <v>2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W4" s="13"/>
      <c r="AX4" s="44"/>
      <c r="AY4" s="16"/>
      <c r="AZ4" s="16"/>
      <c r="BA4" s="16"/>
      <c r="BB4" s="44"/>
      <c r="BC4" s="16"/>
      <c r="BD4" s="16"/>
      <c r="BE4" s="44"/>
      <c r="BF4" s="16"/>
      <c r="BG4" s="16"/>
      <c r="BH4" s="16"/>
      <c r="BI4" s="16"/>
      <c r="BJ4" s="16"/>
      <c r="BK4" s="13"/>
      <c r="BL4" s="3"/>
    </row>
    <row r="5" spans="2:68" ht="11.25" customHeight="1">
      <c r="B5" s="2"/>
      <c r="C5" s="83" t="s">
        <v>4</v>
      </c>
      <c r="D5" s="83"/>
      <c r="E5" s="83"/>
      <c r="F5" s="83"/>
      <c r="G5" s="83"/>
      <c r="H5" s="85" t="s">
        <v>5</v>
      </c>
      <c r="I5" s="85"/>
      <c r="J5" s="85"/>
      <c r="K5" s="85" t="s">
        <v>6</v>
      </c>
      <c r="L5" s="85"/>
      <c r="M5" s="85"/>
      <c r="N5" s="85"/>
      <c r="O5" s="85"/>
      <c r="P5" s="85"/>
      <c r="Q5" s="85"/>
      <c r="R5" s="13"/>
      <c r="S5" s="87" t="s">
        <v>7</v>
      </c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13"/>
      <c r="AM5" s="91">
        <f>+AR16</f>
        <v>1.0392304845413263</v>
      </c>
      <c r="AN5" s="91"/>
      <c r="AO5" s="1" t="s">
        <v>57</v>
      </c>
      <c r="AQ5" s="1" t="s">
        <v>45</v>
      </c>
      <c r="AW5" s="13"/>
      <c r="AX5" s="16"/>
      <c r="AY5" s="16"/>
      <c r="AZ5" s="16"/>
      <c r="BA5" s="16"/>
      <c r="BB5" s="41"/>
      <c r="BC5" s="16"/>
      <c r="BD5" s="16"/>
      <c r="BE5" s="16"/>
      <c r="BF5" s="16"/>
      <c r="BG5" s="16"/>
      <c r="BH5" s="16"/>
      <c r="BI5" s="16"/>
      <c r="BJ5" s="16"/>
      <c r="BK5" s="13"/>
      <c r="BL5" s="3"/>
      <c r="BP5" s="1" t="s">
        <v>97</v>
      </c>
    </row>
    <row r="6" spans="2:68" ht="12" thickBot="1">
      <c r="B6" s="2"/>
      <c r="C6" s="84"/>
      <c r="D6" s="84"/>
      <c r="E6" s="84"/>
      <c r="F6" s="84"/>
      <c r="G6" s="84"/>
      <c r="H6" s="86"/>
      <c r="I6" s="86"/>
      <c r="J6" s="86"/>
      <c r="K6" s="86"/>
      <c r="L6" s="86"/>
      <c r="M6" s="86"/>
      <c r="N6" s="86"/>
      <c r="O6" s="86"/>
      <c r="P6" s="86"/>
      <c r="Q6" s="86"/>
      <c r="R6" s="13"/>
      <c r="S6" s="89" t="s">
        <v>8</v>
      </c>
      <c r="T6" s="89"/>
      <c r="U6" s="89"/>
      <c r="V6" s="89"/>
      <c r="W6" s="89"/>
      <c r="X6" s="89"/>
      <c r="Y6" s="89" t="s">
        <v>9</v>
      </c>
      <c r="Z6" s="89"/>
      <c r="AA6" s="89"/>
      <c r="AB6" s="89" t="s">
        <v>10</v>
      </c>
      <c r="AC6" s="89"/>
      <c r="AD6" s="89"/>
      <c r="AE6" s="89"/>
      <c r="AF6" s="13"/>
      <c r="AW6" s="13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3"/>
      <c r="BL6" s="3"/>
    </row>
    <row r="7" spans="2:68" ht="12" thickTop="1">
      <c r="B7" s="2"/>
      <c r="C7" s="4" t="s">
        <v>11</v>
      </c>
      <c r="D7" s="5"/>
      <c r="E7" s="5"/>
      <c r="F7" s="5"/>
      <c r="G7" s="6"/>
      <c r="H7" s="5" t="s">
        <v>12</v>
      </c>
      <c r="I7" s="5"/>
      <c r="J7" s="5"/>
      <c r="K7" s="4"/>
      <c r="L7" s="90">
        <v>1.2</v>
      </c>
      <c r="M7" s="90"/>
      <c r="N7" s="5" t="s">
        <v>13</v>
      </c>
      <c r="O7" s="5"/>
      <c r="P7" s="5" t="s">
        <v>14</v>
      </c>
      <c r="Q7" s="6"/>
      <c r="R7" s="13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13"/>
      <c r="AW7" s="13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3"/>
      <c r="BL7" s="3"/>
      <c r="BP7" s="1" t="s">
        <v>96</v>
      </c>
    </row>
    <row r="8" spans="2:68">
      <c r="B8" s="2"/>
      <c r="C8" s="7" t="s">
        <v>15</v>
      </c>
      <c r="D8" s="8"/>
      <c r="E8" s="8"/>
      <c r="F8" s="8"/>
      <c r="G8" s="9"/>
      <c r="H8" s="8" t="s">
        <v>16</v>
      </c>
      <c r="I8" s="8"/>
      <c r="J8" s="8"/>
      <c r="K8" s="7"/>
      <c r="L8" s="53">
        <v>0.5</v>
      </c>
      <c r="M8" s="53"/>
      <c r="N8" s="8" t="s">
        <v>13</v>
      </c>
      <c r="O8" s="8"/>
      <c r="P8" s="8" t="s">
        <v>14</v>
      </c>
      <c r="Q8" s="9"/>
      <c r="R8" s="13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13"/>
      <c r="AS8" s="1" t="s">
        <v>78</v>
      </c>
      <c r="AW8" s="13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13"/>
      <c r="BL8" s="3"/>
    </row>
    <row r="9" spans="2:68" ht="12" thickBot="1">
      <c r="B9" s="2"/>
      <c r="C9" s="7" t="s">
        <v>17</v>
      </c>
      <c r="D9" s="8"/>
      <c r="E9" s="8"/>
      <c r="F9" s="8"/>
      <c r="G9" s="9"/>
      <c r="H9" s="8"/>
      <c r="I9" s="8" t="s">
        <v>18</v>
      </c>
      <c r="J9" s="8"/>
      <c r="K9" s="7"/>
      <c r="L9" s="53">
        <v>0.16</v>
      </c>
      <c r="M9" s="53"/>
      <c r="N9" s="8" t="s">
        <v>13</v>
      </c>
      <c r="O9" s="8"/>
      <c r="P9" s="8"/>
      <c r="Q9" s="9"/>
      <c r="R9" s="13"/>
      <c r="S9" s="88" t="s">
        <v>19</v>
      </c>
      <c r="T9" s="88"/>
      <c r="U9" s="88"/>
      <c r="V9" s="88"/>
      <c r="W9" s="88"/>
      <c r="X9" s="88"/>
      <c r="Y9" s="88" t="s">
        <v>20</v>
      </c>
      <c r="Z9" s="88"/>
      <c r="AA9" s="88"/>
      <c r="AB9" s="88" t="s">
        <v>21</v>
      </c>
      <c r="AC9" s="88"/>
      <c r="AD9" s="88"/>
      <c r="AE9" s="88"/>
      <c r="AF9" s="13"/>
      <c r="AW9" s="13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13"/>
      <c r="BL9" s="3"/>
    </row>
    <row r="10" spans="2:68" ht="12" thickTop="1">
      <c r="B10" s="2"/>
      <c r="C10" s="7" t="s">
        <v>22</v>
      </c>
      <c r="D10" s="8"/>
      <c r="E10" s="8"/>
      <c r="F10" s="8"/>
      <c r="G10" s="9"/>
      <c r="H10" s="8"/>
      <c r="I10" s="8" t="s">
        <v>23</v>
      </c>
      <c r="J10" s="8"/>
      <c r="K10" s="7"/>
      <c r="L10" s="53">
        <v>0.2</v>
      </c>
      <c r="M10" s="53"/>
      <c r="N10" s="8" t="s">
        <v>13</v>
      </c>
      <c r="O10" s="8"/>
      <c r="P10" s="8"/>
      <c r="Q10" s="9"/>
      <c r="R10" s="13"/>
      <c r="S10" s="93" t="s">
        <v>24</v>
      </c>
      <c r="T10" s="93"/>
      <c r="U10" s="93"/>
      <c r="V10" s="93"/>
      <c r="W10" s="93"/>
      <c r="X10" s="93"/>
      <c r="Y10" s="93">
        <v>28</v>
      </c>
      <c r="Z10" s="93"/>
      <c r="AA10" s="93"/>
      <c r="AB10" s="93">
        <v>0.5</v>
      </c>
      <c r="AC10" s="93"/>
      <c r="AD10" s="93"/>
      <c r="AE10" s="93"/>
      <c r="AF10" s="13"/>
      <c r="AW10" s="13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13"/>
      <c r="BL10" s="3"/>
    </row>
    <row r="11" spans="2:68">
      <c r="B11" s="2"/>
      <c r="C11" s="7" t="s">
        <v>25</v>
      </c>
      <c r="D11" s="10"/>
      <c r="E11" s="10"/>
      <c r="F11" s="10"/>
      <c r="G11" s="9"/>
      <c r="H11" s="8"/>
      <c r="I11" s="8" t="s">
        <v>26</v>
      </c>
      <c r="J11" s="8"/>
      <c r="K11" s="7"/>
      <c r="L11" s="53">
        <v>0.3</v>
      </c>
      <c r="M11" s="53"/>
      <c r="N11" s="8" t="s">
        <v>13</v>
      </c>
      <c r="O11" s="8"/>
      <c r="P11" s="8" t="s">
        <v>14</v>
      </c>
      <c r="Q11" s="9"/>
      <c r="R11" s="13"/>
      <c r="S11" s="92" t="s">
        <v>27</v>
      </c>
      <c r="T11" s="92"/>
      <c r="U11" s="92"/>
      <c r="V11" s="92"/>
      <c r="W11" s="92"/>
      <c r="X11" s="92"/>
      <c r="Y11" s="92">
        <v>36</v>
      </c>
      <c r="Z11" s="92"/>
      <c r="AA11" s="92"/>
      <c r="AB11" s="92">
        <v>0.8</v>
      </c>
      <c r="AC11" s="92"/>
      <c r="AD11" s="92"/>
      <c r="AE11" s="92"/>
      <c r="AF11" s="13"/>
      <c r="AH11" s="24" t="s">
        <v>77</v>
      </c>
      <c r="AI11" s="91">
        <f>+AN14</f>
        <v>30</v>
      </c>
      <c r="AJ11" s="91"/>
      <c r="AK11" s="25" t="s">
        <v>3</v>
      </c>
      <c r="AW11" s="13"/>
      <c r="AX11" s="46"/>
      <c r="AY11" s="46"/>
      <c r="AZ11" s="46"/>
      <c r="BA11" s="46"/>
      <c r="BB11" s="44"/>
      <c r="BC11" s="44"/>
      <c r="BD11" s="44"/>
      <c r="BE11" s="44"/>
      <c r="BF11" s="44"/>
      <c r="BG11" s="44"/>
      <c r="BH11" s="44"/>
      <c r="BI11" s="44"/>
      <c r="BJ11" s="44"/>
      <c r="BK11" s="13"/>
      <c r="BL11" s="3"/>
    </row>
    <row r="12" spans="2:68">
      <c r="B12" s="2"/>
      <c r="C12" s="7" t="s">
        <v>28</v>
      </c>
      <c r="D12" s="8"/>
      <c r="E12" s="8"/>
      <c r="F12" s="8"/>
      <c r="G12" s="9"/>
      <c r="H12" s="8"/>
      <c r="I12" s="8" t="s">
        <v>23</v>
      </c>
      <c r="J12" s="8"/>
      <c r="K12" s="7"/>
      <c r="L12" s="53">
        <v>0.25</v>
      </c>
      <c r="M12" s="53"/>
      <c r="N12" s="8" t="s">
        <v>13</v>
      </c>
      <c r="O12" s="8"/>
      <c r="P12" s="8"/>
      <c r="Q12" s="9"/>
      <c r="R12" s="13"/>
      <c r="S12" s="92" t="s">
        <v>29</v>
      </c>
      <c r="T12" s="92"/>
      <c r="U12" s="92"/>
      <c r="V12" s="92"/>
      <c r="W12" s="92"/>
      <c r="X12" s="92"/>
      <c r="Y12" s="92">
        <v>42</v>
      </c>
      <c r="Z12" s="92"/>
      <c r="AA12" s="92"/>
      <c r="AB12" s="92">
        <v>1.1000000000000001</v>
      </c>
      <c r="AC12" s="92"/>
      <c r="AD12" s="92"/>
      <c r="AE12" s="92"/>
      <c r="AF12" s="13"/>
      <c r="AM12" s="1" t="s">
        <v>76</v>
      </c>
      <c r="AN12" s="91">
        <f>+AP15</f>
        <v>0.9</v>
      </c>
      <c r="AO12" s="91"/>
      <c r="AP12" s="1" t="s">
        <v>57</v>
      </c>
      <c r="AW12" s="13"/>
      <c r="AX12" s="46"/>
      <c r="AY12" s="46"/>
      <c r="AZ12" s="46"/>
      <c r="BA12" s="46"/>
      <c r="BB12" s="44"/>
      <c r="BC12" s="44"/>
      <c r="BD12" s="44"/>
      <c r="BE12" s="44"/>
      <c r="BF12" s="44"/>
      <c r="BG12" s="44"/>
      <c r="BH12" s="44"/>
      <c r="BI12" s="44"/>
      <c r="BJ12" s="44"/>
      <c r="BK12" s="13"/>
      <c r="BL12" s="3"/>
    </row>
    <row r="13" spans="2:68">
      <c r="B13" s="2"/>
      <c r="C13" s="7" t="s">
        <v>30</v>
      </c>
      <c r="D13" s="8"/>
      <c r="E13" s="8"/>
      <c r="F13" s="8"/>
      <c r="G13" s="9"/>
      <c r="H13" s="8"/>
      <c r="I13" s="8" t="s">
        <v>31</v>
      </c>
      <c r="J13" s="8"/>
      <c r="K13" s="7"/>
      <c r="L13" s="53">
        <v>0.15</v>
      </c>
      <c r="M13" s="53"/>
      <c r="N13" s="8" t="s">
        <v>13</v>
      </c>
      <c r="O13" s="8"/>
      <c r="P13" s="8" t="s">
        <v>14</v>
      </c>
      <c r="Q13" s="9"/>
      <c r="R13" s="13"/>
      <c r="S13" s="92" t="s">
        <v>32</v>
      </c>
      <c r="T13" s="92"/>
      <c r="U13" s="92"/>
      <c r="V13" s="92"/>
      <c r="W13" s="92"/>
      <c r="X13" s="92"/>
      <c r="Y13" s="92">
        <v>46</v>
      </c>
      <c r="Z13" s="92"/>
      <c r="AA13" s="92"/>
      <c r="AB13" s="92">
        <v>1.3</v>
      </c>
      <c r="AC13" s="92"/>
      <c r="AD13" s="92"/>
      <c r="AE13" s="92"/>
      <c r="AF13" s="13"/>
      <c r="AW13" s="13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3"/>
      <c r="BL13" s="3"/>
    </row>
    <row r="14" spans="2:68">
      <c r="B14" s="2"/>
      <c r="C14" s="7" t="s">
        <v>33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J14" s="13" t="s">
        <v>75</v>
      </c>
      <c r="AK14" s="13"/>
      <c r="AL14" s="13"/>
      <c r="AM14" s="13"/>
      <c r="AN14" s="51">
        <v>30</v>
      </c>
      <c r="AO14" s="51"/>
      <c r="AP14" s="23" t="s">
        <v>3</v>
      </c>
      <c r="AW14" s="13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3"/>
      <c r="BL14" s="3"/>
    </row>
    <row r="15" spans="2:68">
      <c r="B15" s="2"/>
      <c r="C15" s="13" t="s">
        <v>34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Z15" s="13"/>
      <c r="AA15" s="13"/>
      <c r="AB15" s="13"/>
      <c r="AC15" s="13"/>
      <c r="AD15" s="13"/>
      <c r="AE15" s="13"/>
      <c r="AF15" s="13" t="s">
        <v>100</v>
      </c>
      <c r="AJ15" s="13"/>
      <c r="AK15" s="13"/>
      <c r="AL15" s="13"/>
      <c r="AM15" s="13"/>
      <c r="AN15" s="13"/>
      <c r="AO15" s="13"/>
      <c r="AP15" s="51">
        <v>0.9</v>
      </c>
      <c r="AQ15" s="51"/>
      <c r="AR15" s="13" t="s">
        <v>57</v>
      </c>
      <c r="AS15" s="13" t="s">
        <v>40</v>
      </c>
      <c r="AT15" s="13"/>
      <c r="AW15" s="13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3"/>
      <c r="BL15" s="3"/>
    </row>
    <row r="16" spans="2:68">
      <c r="B16" s="2"/>
      <c r="C16" s="13" t="s">
        <v>35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AD16" s="13"/>
      <c r="AE16" s="13"/>
      <c r="AF16" s="13" t="s">
        <v>98</v>
      </c>
      <c r="AJ16" s="13"/>
      <c r="AK16" s="13"/>
      <c r="AL16" s="13"/>
      <c r="AM16" s="13"/>
      <c r="AN16" s="13"/>
      <c r="AO16" s="13"/>
      <c r="AP16" s="13"/>
      <c r="AQ16" s="13"/>
      <c r="AR16" s="49">
        <f>AP15/COS(AN14*PI()/180)</f>
        <v>1.0392304845413263</v>
      </c>
      <c r="AS16" s="49"/>
      <c r="AT16" s="13" t="s">
        <v>57</v>
      </c>
      <c r="AU16" s="13" t="s">
        <v>50</v>
      </c>
      <c r="AV16" s="13"/>
      <c r="AW16" s="13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3"/>
      <c r="BL16" s="3"/>
    </row>
    <row r="17" spans="2:64">
      <c r="B17" s="2"/>
      <c r="C17" s="28" t="s">
        <v>36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AF17" s="1" t="s">
        <v>1101</v>
      </c>
      <c r="AG17" s="13"/>
      <c r="AH17" s="13"/>
      <c r="AI17" s="13"/>
      <c r="AJ17" s="99">
        <v>0.75</v>
      </c>
      <c r="AK17" s="99"/>
      <c r="AL17" s="16" t="s">
        <v>69</v>
      </c>
      <c r="AM17" s="13"/>
      <c r="AN17" s="13"/>
      <c r="AO17" s="13" t="s">
        <v>1103</v>
      </c>
      <c r="AP17" s="13"/>
      <c r="AQ17" s="13"/>
      <c r="AR17" s="13"/>
      <c r="AS17" s="13"/>
      <c r="AT17" s="13"/>
      <c r="AU17" s="13"/>
      <c r="AV17" s="13"/>
      <c r="AW17" s="13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3"/>
      <c r="BL17" s="3"/>
    </row>
    <row r="18" spans="2:64">
      <c r="B18" s="2"/>
      <c r="C18" s="13" t="s">
        <v>37</v>
      </c>
      <c r="D18" s="13"/>
      <c r="E18" s="13"/>
      <c r="F18" s="13"/>
      <c r="G18" s="13"/>
      <c r="H18" s="51">
        <v>0.5</v>
      </c>
      <c r="I18" s="51"/>
      <c r="J18" s="13" t="s">
        <v>13</v>
      </c>
      <c r="K18" s="13"/>
      <c r="L18" s="13" t="s">
        <v>38</v>
      </c>
      <c r="M18" s="13"/>
      <c r="N18" s="49">
        <f>+AN14</f>
        <v>30</v>
      </c>
      <c r="O18" s="49"/>
      <c r="P18" s="13" t="s">
        <v>39</v>
      </c>
      <c r="Q18" s="49">
        <f>+H18/COS(N18*PI()/180)</f>
        <v>0.57735026918962573</v>
      </c>
      <c r="R18" s="49"/>
      <c r="S18" s="13" t="s">
        <v>13</v>
      </c>
      <c r="T18" s="13"/>
      <c r="U18" s="13"/>
      <c r="V18" s="13" t="s">
        <v>40</v>
      </c>
      <c r="W18" s="13"/>
      <c r="X18" s="13"/>
      <c r="Y18" s="13"/>
      <c r="Z18" s="28" t="s">
        <v>41</v>
      </c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3"/>
      <c r="BL18" s="3"/>
    </row>
    <row r="19" spans="2:64">
      <c r="B19" s="2"/>
      <c r="C19" s="13" t="s">
        <v>42</v>
      </c>
      <c r="D19" s="13"/>
      <c r="E19" s="13"/>
      <c r="F19" s="13"/>
      <c r="G19" s="13"/>
      <c r="H19" s="51">
        <v>0.08</v>
      </c>
      <c r="I19" s="51"/>
      <c r="J19" s="13" t="s">
        <v>13</v>
      </c>
      <c r="K19" s="13"/>
      <c r="L19" s="13" t="s">
        <v>38</v>
      </c>
      <c r="M19" s="13"/>
      <c r="N19" s="49">
        <f>+N18</f>
        <v>30</v>
      </c>
      <c r="O19" s="49"/>
      <c r="P19" s="13" t="s">
        <v>39</v>
      </c>
      <c r="Q19" s="49">
        <f>+H19/COS(N19*PI()/180)</f>
        <v>9.2376043070340114E-2</v>
      </c>
      <c r="R19" s="49"/>
      <c r="S19" s="13" t="s">
        <v>13</v>
      </c>
      <c r="T19" s="13"/>
      <c r="U19" s="13"/>
      <c r="V19" s="13" t="s">
        <v>40</v>
      </c>
      <c r="W19" s="13"/>
      <c r="X19" s="13"/>
      <c r="Y19" s="13"/>
      <c r="Z19" s="13" t="s">
        <v>43</v>
      </c>
      <c r="AA19" s="13"/>
      <c r="AB19" s="51">
        <v>0.5</v>
      </c>
      <c r="AC19" s="51"/>
      <c r="AD19" s="17" t="s">
        <v>13</v>
      </c>
      <c r="AE19" s="18"/>
      <c r="AF19" s="18"/>
      <c r="AG19" s="17" t="s">
        <v>44</v>
      </c>
      <c r="AH19" s="18"/>
      <c r="AI19" s="18"/>
      <c r="AJ19" s="18"/>
      <c r="AK19" s="18"/>
      <c r="AL19" s="18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3"/>
      <c r="BL19" s="3"/>
    </row>
    <row r="20" spans="2:64">
      <c r="B20" s="2"/>
      <c r="C20" s="13" t="s">
        <v>45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8" t="s">
        <v>46</v>
      </c>
      <c r="Q20" s="51">
        <v>0.1</v>
      </c>
      <c r="R20" s="51"/>
      <c r="S20" s="13" t="s">
        <v>13</v>
      </c>
      <c r="T20" s="13"/>
      <c r="U20" s="13"/>
      <c r="V20" s="13" t="s">
        <v>40</v>
      </c>
      <c r="W20" s="13"/>
      <c r="X20" s="13"/>
      <c r="Y20" s="13"/>
      <c r="Z20" s="13" t="s">
        <v>47</v>
      </c>
      <c r="AA20" s="13"/>
      <c r="AB20" s="18"/>
      <c r="AC20" s="18"/>
      <c r="AD20" s="18"/>
      <c r="AE20" s="18"/>
      <c r="AF20" s="18"/>
      <c r="AG20" s="13"/>
      <c r="AH20" s="49">
        <v>1.2</v>
      </c>
      <c r="AI20" s="49"/>
      <c r="AJ20" s="17" t="s">
        <v>48</v>
      </c>
      <c r="AK20" s="18"/>
      <c r="AL20" s="49">
        <f>+AN14</f>
        <v>30</v>
      </c>
      <c r="AM20" s="49"/>
      <c r="AN20" s="13" t="s">
        <v>49</v>
      </c>
      <c r="AO20" s="49">
        <v>0.4</v>
      </c>
      <c r="AP20" s="49"/>
      <c r="AQ20" s="18" t="s">
        <v>46</v>
      </c>
      <c r="AR20" s="49">
        <f>+AH20*SIN(AL20*PI()/180)-AO20</f>
        <v>0.19999999999999984</v>
      </c>
      <c r="AS20" s="49"/>
      <c r="AT20" s="13"/>
      <c r="AU20" s="13" t="s">
        <v>50</v>
      </c>
      <c r="AV20" s="13"/>
      <c r="AW20" s="13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3"/>
      <c r="BL20" s="3"/>
    </row>
    <row r="21" spans="2:64">
      <c r="B21" s="2"/>
      <c r="C21" s="13" t="s">
        <v>51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1" t="s">
        <v>46</v>
      </c>
      <c r="Q21" s="94">
        <v>0.17</v>
      </c>
      <c r="R21" s="94"/>
      <c r="S21" s="12" t="s">
        <v>13</v>
      </c>
      <c r="T21" s="12"/>
      <c r="U21" s="13"/>
      <c r="V21" s="13" t="s">
        <v>40</v>
      </c>
      <c r="W21" s="13"/>
      <c r="X21" s="13"/>
      <c r="Y21" s="13"/>
      <c r="Z21" s="13" t="s">
        <v>52</v>
      </c>
      <c r="AA21" s="13"/>
      <c r="AB21" s="18"/>
      <c r="AC21" s="49">
        <v>0.4</v>
      </c>
      <c r="AD21" s="49"/>
      <c r="AE21" s="17"/>
      <c r="AF21" s="13" t="s">
        <v>50</v>
      </c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3"/>
      <c r="BL21" s="3"/>
    </row>
    <row r="22" spans="2:64">
      <c r="B22" s="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 t="s">
        <v>53</v>
      </c>
      <c r="O22" s="13"/>
      <c r="P22" s="13"/>
      <c r="Q22" s="49">
        <f>SUM(Q18:R21)</f>
        <v>0.93972631225996583</v>
      </c>
      <c r="R22" s="49"/>
      <c r="S22" s="13" t="s">
        <v>13</v>
      </c>
      <c r="T22" s="13"/>
      <c r="U22" s="13"/>
      <c r="V22" s="13" t="s">
        <v>40</v>
      </c>
      <c r="W22" s="13"/>
      <c r="X22" s="13"/>
      <c r="Y22" s="13"/>
      <c r="Z22" s="13" t="s">
        <v>54</v>
      </c>
      <c r="AA22" s="13"/>
      <c r="AB22" s="13"/>
      <c r="AC22" s="13"/>
      <c r="AD22" s="13"/>
      <c r="AE22" s="49">
        <f>+AB19</f>
        <v>0.5</v>
      </c>
      <c r="AF22" s="49"/>
      <c r="AG22" s="18" t="s">
        <v>55</v>
      </c>
      <c r="AH22" s="49">
        <f>+AR20</f>
        <v>0.19999999999999984</v>
      </c>
      <c r="AI22" s="49"/>
      <c r="AJ22" s="18" t="s">
        <v>46</v>
      </c>
      <c r="AK22" s="49">
        <f>+AE22*AH22</f>
        <v>9.9999999999999922E-2</v>
      </c>
      <c r="AL22" s="49"/>
      <c r="AM22" s="17" t="s">
        <v>13</v>
      </c>
      <c r="AN22" s="13"/>
      <c r="AO22" s="13"/>
      <c r="AP22" s="13" t="s">
        <v>50</v>
      </c>
      <c r="AQ22" s="13"/>
      <c r="AR22" s="13"/>
      <c r="AS22" s="13"/>
      <c r="AT22" s="13"/>
      <c r="AU22" s="13"/>
      <c r="AV22" s="13"/>
      <c r="AW22" s="13"/>
      <c r="AX22" s="16"/>
      <c r="AY22" s="16"/>
      <c r="AZ22" s="16"/>
      <c r="BA22" s="16"/>
      <c r="BB22" s="46"/>
      <c r="BC22" s="46"/>
      <c r="BD22" s="46"/>
      <c r="BE22" s="46"/>
      <c r="BF22" s="46"/>
      <c r="BG22" s="46"/>
      <c r="BH22" s="46"/>
      <c r="BI22" s="46"/>
      <c r="BJ22" s="46"/>
      <c r="BK22" s="13"/>
      <c r="BL22" s="3"/>
    </row>
    <row r="23" spans="2:64">
      <c r="B23" s="2"/>
      <c r="C23" s="13" t="s">
        <v>56</v>
      </c>
      <c r="D23" s="13"/>
      <c r="E23" s="13"/>
      <c r="F23" s="13"/>
      <c r="G23" s="13"/>
      <c r="H23" s="13"/>
      <c r="I23" s="51">
        <v>4</v>
      </c>
      <c r="J23" s="51"/>
      <c r="K23" s="13" t="s">
        <v>57</v>
      </c>
      <c r="L23" s="13"/>
      <c r="Y23" s="13"/>
      <c r="Z23" s="13" t="s">
        <v>58</v>
      </c>
      <c r="AA23" s="13"/>
      <c r="AB23" s="13"/>
      <c r="AC23" s="13"/>
      <c r="AD23" s="13"/>
      <c r="AE23" s="49">
        <f>+AB19</f>
        <v>0.5</v>
      </c>
      <c r="AF23" s="49"/>
      <c r="AG23" s="18" t="s">
        <v>55</v>
      </c>
      <c r="AH23" s="49">
        <f>+AC21</f>
        <v>0.4</v>
      </c>
      <c r="AI23" s="49"/>
      <c r="AJ23" s="18" t="s">
        <v>46</v>
      </c>
      <c r="AK23" s="49">
        <f>+AE23*AH23</f>
        <v>0.2</v>
      </c>
      <c r="AL23" s="49"/>
      <c r="AM23" s="17" t="s">
        <v>13</v>
      </c>
      <c r="AN23" s="13"/>
      <c r="AO23" s="13"/>
      <c r="AP23" s="13" t="s">
        <v>50</v>
      </c>
      <c r="AQ23" s="13"/>
      <c r="AR23" s="13"/>
      <c r="AS23" s="13"/>
      <c r="AT23" s="13"/>
      <c r="AU23" s="13"/>
      <c r="AV23" s="13"/>
      <c r="AW23" s="13"/>
      <c r="AX23" s="16"/>
      <c r="AY23" s="16"/>
      <c r="AZ23" s="16"/>
      <c r="BA23" s="16"/>
      <c r="BB23" s="46"/>
      <c r="BC23" s="46"/>
      <c r="BD23" s="46"/>
      <c r="BE23" s="46"/>
      <c r="BF23" s="46"/>
      <c r="BG23" s="46"/>
      <c r="BH23" s="46"/>
      <c r="BI23" s="46"/>
      <c r="BJ23" s="46"/>
      <c r="BK23" s="13"/>
      <c r="BL23" s="3"/>
    </row>
    <row r="24" spans="2:64">
      <c r="B24" s="2"/>
      <c r="C24" s="28" t="s">
        <v>59</v>
      </c>
      <c r="D24" s="13"/>
      <c r="E24" s="13"/>
      <c r="F24" s="13"/>
      <c r="G24" s="13"/>
      <c r="H24" s="13"/>
      <c r="I24" s="13"/>
      <c r="J24" s="13"/>
      <c r="K24" s="13"/>
      <c r="L24" s="13"/>
      <c r="Y24" s="13"/>
      <c r="Z24" s="13" t="s">
        <v>60</v>
      </c>
      <c r="AA24" s="13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6"/>
      <c r="AY24" s="16"/>
      <c r="AZ24" s="16"/>
      <c r="BA24" s="16"/>
      <c r="BB24" s="46"/>
      <c r="BC24" s="46"/>
      <c r="BD24" s="46"/>
      <c r="BE24" s="46"/>
      <c r="BF24" s="46"/>
      <c r="BG24" s="46"/>
      <c r="BH24" s="46"/>
      <c r="BI24" s="46"/>
      <c r="BJ24" s="46"/>
      <c r="BK24" s="13"/>
      <c r="BL24" s="3"/>
    </row>
    <row r="25" spans="2:64">
      <c r="B25" s="2"/>
      <c r="C25" s="13" t="s">
        <v>61</v>
      </c>
      <c r="D25" s="13"/>
      <c r="E25" s="49">
        <f>+Q22</f>
        <v>0.93972631225996583</v>
      </c>
      <c r="F25" s="49"/>
      <c r="G25" s="18" t="s">
        <v>55</v>
      </c>
      <c r="H25" s="49">
        <f>+I23</f>
        <v>4</v>
      </c>
      <c r="I25" s="49"/>
      <c r="J25" s="18" t="s">
        <v>55</v>
      </c>
      <c r="K25" s="49">
        <f>+AP15</f>
        <v>0.9</v>
      </c>
      <c r="L25" s="49"/>
      <c r="M25" s="13" t="s">
        <v>62</v>
      </c>
      <c r="N25" s="13">
        <v>2</v>
      </c>
      <c r="O25" s="18" t="s">
        <v>46</v>
      </c>
      <c r="P25" s="49">
        <f>+E25*H25*K25/N25</f>
        <v>1.6915073620679386</v>
      </c>
      <c r="Q25" s="49"/>
      <c r="R25" s="13" t="s">
        <v>63</v>
      </c>
      <c r="S25" s="13"/>
      <c r="T25" s="13" t="s">
        <v>40</v>
      </c>
      <c r="U25" s="13"/>
      <c r="V25" s="13"/>
      <c r="W25" s="13"/>
      <c r="X25" s="13"/>
      <c r="Y25" s="13"/>
      <c r="Z25" s="13" t="s">
        <v>64</v>
      </c>
      <c r="AA25" s="13"/>
      <c r="AB25" s="49">
        <f>+AK22</f>
        <v>9.9999999999999922E-2</v>
      </c>
      <c r="AC25" s="49"/>
      <c r="AD25" s="18" t="s">
        <v>55</v>
      </c>
      <c r="AE25" s="49">
        <f>+I23</f>
        <v>4</v>
      </c>
      <c r="AF25" s="49"/>
      <c r="AG25" s="18" t="s">
        <v>55</v>
      </c>
      <c r="AH25" s="49">
        <f>+AR16</f>
        <v>1.0392304845413263</v>
      </c>
      <c r="AI25" s="49"/>
      <c r="AJ25" s="13" t="s">
        <v>62</v>
      </c>
      <c r="AK25" s="18">
        <v>2</v>
      </c>
      <c r="AL25" s="18" t="s">
        <v>46</v>
      </c>
      <c r="AM25" s="49">
        <f>+AB25*AE25*AH25/AK25</f>
        <v>0.20784609690826508</v>
      </c>
      <c r="AN25" s="49"/>
      <c r="AO25" s="13" t="s">
        <v>63</v>
      </c>
      <c r="AP25" s="13"/>
      <c r="AQ25" s="13" t="s">
        <v>50</v>
      </c>
      <c r="AR25" s="13"/>
      <c r="AS25" s="13"/>
      <c r="AT25" s="13"/>
      <c r="AU25" s="13"/>
      <c r="AV25" s="13"/>
      <c r="AW25" s="13"/>
      <c r="AX25" s="16"/>
      <c r="AY25" s="16"/>
      <c r="AZ25" s="16"/>
      <c r="BA25" s="16"/>
      <c r="BB25" s="46"/>
      <c r="BC25" s="46"/>
      <c r="BD25" s="46"/>
      <c r="BE25" s="46"/>
      <c r="BF25" s="46"/>
      <c r="BG25" s="46"/>
      <c r="BH25" s="46"/>
      <c r="BI25" s="46"/>
      <c r="BJ25" s="46"/>
      <c r="BK25" s="13"/>
      <c r="BL25" s="3"/>
    </row>
    <row r="26" spans="2:64">
      <c r="B26" s="2"/>
      <c r="C26" s="13" t="s">
        <v>65</v>
      </c>
      <c r="D26" s="13"/>
      <c r="E26" s="49">
        <f>+E25</f>
        <v>0.93972631225996583</v>
      </c>
      <c r="F26" s="49"/>
      <c r="G26" s="18" t="s">
        <v>55</v>
      </c>
      <c r="H26" s="49">
        <f>+I23</f>
        <v>4</v>
      </c>
      <c r="I26" s="49"/>
      <c r="J26" s="18" t="s">
        <v>55</v>
      </c>
      <c r="K26" s="49">
        <f>+K25</f>
        <v>0.9</v>
      </c>
      <c r="L26" s="49"/>
      <c r="M26" s="18" t="s">
        <v>46</v>
      </c>
      <c r="N26" s="49">
        <f>+E26*K26*H26</f>
        <v>3.3830147241358772</v>
      </c>
      <c r="O26" s="49"/>
      <c r="P26" s="13" t="s">
        <v>63</v>
      </c>
      <c r="Q26" s="13"/>
      <c r="R26" s="13" t="s">
        <v>40</v>
      </c>
      <c r="S26" s="13"/>
      <c r="T26" s="13"/>
      <c r="U26" s="13"/>
      <c r="V26" s="13"/>
      <c r="W26" s="13"/>
      <c r="X26" s="13"/>
      <c r="Y26" s="13"/>
      <c r="Z26" s="13" t="s">
        <v>66</v>
      </c>
      <c r="AA26" s="13"/>
      <c r="AB26" s="49">
        <f>+AB25</f>
        <v>9.9999999999999922E-2</v>
      </c>
      <c r="AC26" s="49"/>
      <c r="AD26" s="18" t="s">
        <v>55</v>
      </c>
      <c r="AE26" s="49">
        <f>+AE25</f>
        <v>4</v>
      </c>
      <c r="AF26" s="49"/>
      <c r="AG26" s="18" t="s">
        <v>55</v>
      </c>
      <c r="AH26" s="49">
        <f>+AH25</f>
        <v>1.0392304845413263</v>
      </c>
      <c r="AI26" s="49"/>
      <c r="AJ26" s="18" t="s">
        <v>46</v>
      </c>
      <c r="AK26" s="49">
        <f>+AB26*AE26*AH26</f>
        <v>0.41569219381653016</v>
      </c>
      <c r="AL26" s="49"/>
      <c r="AM26" s="13" t="s">
        <v>63</v>
      </c>
      <c r="AN26" s="13"/>
      <c r="AO26" s="13" t="s">
        <v>50</v>
      </c>
      <c r="AP26" s="13"/>
      <c r="AQ26" s="13"/>
      <c r="AR26" s="13"/>
      <c r="AS26" s="13"/>
      <c r="AT26" s="13"/>
      <c r="AU26" s="13"/>
      <c r="AV26" s="13"/>
      <c r="AW26" s="13"/>
      <c r="AX26" s="16"/>
      <c r="AY26" s="16"/>
      <c r="AZ26" s="16"/>
      <c r="BA26" s="16"/>
      <c r="BB26" s="46"/>
      <c r="BC26" s="46"/>
      <c r="BD26" s="46"/>
      <c r="BE26" s="46"/>
      <c r="BF26" s="46"/>
      <c r="BG26" s="46"/>
      <c r="BH26" s="46"/>
      <c r="BI26" s="46"/>
      <c r="BJ26" s="46"/>
      <c r="BK26" s="13"/>
      <c r="BL26" s="3"/>
    </row>
    <row r="27" spans="2:64">
      <c r="B27" s="2"/>
      <c r="C27" s="28" t="s">
        <v>67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 t="s">
        <v>68</v>
      </c>
      <c r="AA27" s="13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6"/>
      <c r="AY27" s="16"/>
      <c r="AZ27" s="39"/>
      <c r="BA27" s="39"/>
      <c r="BB27" s="16"/>
      <c r="BC27" s="16"/>
      <c r="BD27" s="16"/>
      <c r="BE27" s="16"/>
      <c r="BF27" s="16"/>
      <c r="BG27" s="16"/>
      <c r="BH27" s="16"/>
      <c r="BI27" s="16"/>
      <c r="BJ27" s="16"/>
      <c r="BK27" s="13"/>
      <c r="BL27" s="3"/>
    </row>
    <row r="28" spans="2:64">
      <c r="B28" s="2"/>
      <c r="C28" s="13" t="s">
        <v>70</v>
      </c>
      <c r="D28" s="13"/>
      <c r="E28" s="13"/>
      <c r="F28" s="13"/>
      <c r="G28" s="13"/>
      <c r="H28" s="49">
        <f>+AJ17</f>
        <v>0.75</v>
      </c>
      <c r="I28" s="49"/>
      <c r="J28" s="18" t="s">
        <v>55</v>
      </c>
      <c r="K28" s="49">
        <f>+I23</f>
        <v>4</v>
      </c>
      <c r="L28" s="49"/>
      <c r="M28" s="18" t="s">
        <v>55</v>
      </c>
      <c r="N28" s="49">
        <f>+K25</f>
        <v>0.9</v>
      </c>
      <c r="O28" s="49"/>
      <c r="P28" s="18" t="s">
        <v>46</v>
      </c>
      <c r="Q28" s="49">
        <f>+H28*K28*N28</f>
        <v>2.7</v>
      </c>
      <c r="R28" s="49"/>
      <c r="S28" s="13" t="s">
        <v>63</v>
      </c>
      <c r="T28" s="13"/>
      <c r="U28" s="13" t="s">
        <v>40</v>
      </c>
      <c r="V28" s="13"/>
      <c r="W28" s="13"/>
      <c r="X28" s="13"/>
      <c r="Y28" s="13"/>
      <c r="Z28" s="13" t="s">
        <v>71</v>
      </c>
      <c r="AA28" s="13"/>
      <c r="AB28" s="49">
        <f>+AK23</f>
        <v>0.2</v>
      </c>
      <c r="AC28" s="49"/>
      <c r="AD28" s="18" t="s">
        <v>55</v>
      </c>
      <c r="AE28" s="49">
        <f>+AE25</f>
        <v>4</v>
      </c>
      <c r="AF28" s="49"/>
      <c r="AG28" s="18" t="s">
        <v>55</v>
      </c>
      <c r="AH28" s="49">
        <f>+AH25</f>
        <v>1.0392304845413263</v>
      </c>
      <c r="AI28" s="49"/>
      <c r="AJ28" s="13" t="s">
        <v>62</v>
      </c>
      <c r="AK28" s="18">
        <v>2</v>
      </c>
      <c r="AL28" s="18" t="s">
        <v>46</v>
      </c>
      <c r="AM28" s="49">
        <f>+AB28*AE28*AH28/AK28</f>
        <v>0.41569219381653055</v>
      </c>
      <c r="AN28" s="49"/>
      <c r="AO28" s="13" t="s">
        <v>63</v>
      </c>
      <c r="AP28" s="13"/>
      <c r="AQ28" s="13" t="s">
        <v>50</v>
      </c>
      <c r="AR28" s="13"/>
      <c r="AS28" s="13"/>
      <c r="AT28" s="13"/>
      <c r="AU28" s="13"/>
      <c r="AV28" s="13"/>
      <c r="AW28" s="13"/>
      <c r="AX28" s="16"/>
      <c r="AY28" s="16"/>
      <c r="AZ28" s="16"/>
      <c r="BA28" s="16"/>
      <c r="BB28" s="16"/>
      <c r="BC28" s="16"/>
      <c r="BD28" s="16"/>
      <c r="BE28" s="40"/>
      <c r="BF28" s="16"/>
      <c r="BG28" s="16"/>
      <c r="BH28" s="16"/>
      <c r="BI28" s="16"/>
      <c r="BJ28" s="16"/>
      <c r="BK28" s="13"/>
      <c r="BL28" s="3"/>
    </row>
    <row r="29" spans="2:64">
      <c r="B29" s="2"/>
      <c r="C29" s="13" t="s">
        <v>72</v>
      </c>
      <c r="D29" s="13"/>
      <c r="E29" s="13"/>
      <c r="F29" s="13"/>
      <c r="G29" s="13"/>
      <c r="H29" s="13"/>
      <c r="I29" s="49">
        <f>+H28</f>
        <v>0.75</v>
      </c>
      <c r="J29" s="49"/>
      <c r="K29" s="18" t="s">
        <v>55</v>
      </c>
      <c r="L29" s="49">
        <f>+K28</f>
        <v>4</v>
      </c>
      <c r="M29" s="49"/>
      <c r="N29" s="18" t="s">
        <v>55</v>
      </c>
      <c r="O29" s="49">
        <f>+N28</f>
        <v>0.9</v>
      </c>
      <c r="P29" s="49"/>
      <c r="Q29" s="13" t="s">
        <v>62</v>
      </c>
      <c r="R29" s="13">
        <v>2</v>
      </c>
      <c r="S29" s="18" t="s">
        <v>46</v>
      </c>
      <c r="T29" s="49">
        <f>+I29*L29*O29/R29</f>
        <v>1.35</v>
      </c>
      <c r="U29" s="49"/>
      <c r="V29" s="13" t="s">
        <v>73</v>
      </c>
      <c r="W29" s="13"/>
      <c r="X29" s="13"/>
      <c r="Y29" s="13"/>
      <c r="Z29" s="13" t="s">
        <v>74</v>
      </c>
      <c r="AA29" s="13"/>
      <c r="AB29" s="49">
        <f>+AB28</f>
        <v>0.2</v>
      </c>
      <c r="AC29" s="49"/>
      <c r="AD29" s="18" t="s">
        <v>55</v>
      </c>
      <c r="AE29" s="49">
        <f>+AE28</f>
        <v>4</v>
      </c>
      <c r="AF29" s="49"/>
      <c r="AG29" s="18" t="s">
        <v>55</v>
      </c>
      <c r="AH29" s="49">
        <f>+AH28</f>
        <v>1.0392304845413263</v>
      </c>
      <c r="AI29" s="49"/>
      <c r="AJ29" s="18" t="s">
        <v>46</v>
      </c>
      <c r="AK29" s="49">
        <f>+AB29*AE29*AH29</f>
        <v>0.83138438763306111</v>
      </c>
      <c r="AL29" s="49"/>
      <c r="AM29" s="13" t="s">
        <v>63</v>
      </c>
      <c r="AN29" s="13"/>
      <c r="AO29" s="13" t="s">
        <v>50</v>
      </c>
      <c r="AP29" s="13"/>
      <c r="AQ29" s="13"/>
      <c r="AR29" s="13"/>
      <c r="AS29" s="13"/>
      <c r="AT29" s="13"/>
      <c r="AU29" s="13"/>
      <c r="AV29" s="13"/>
      <c r="AW29" s="13"/>
      <c r="AX29" s="16"/>
      <c r="AY29" s="16"/>
      <c r="AZ29" s="16"/>
      <c r="BA29" s="16"/>
      <c r="BB29" s="16"/>
      <c r="BC29" s="41"/>
      <c r="BD29" s="41"/>
      <c r="BE29" s="42"/>
      <c r="BF29" s="16"/>
      <c r="BG29" s="16"/>
      <c r="BH29" s="16"/>
      <c r="BI29" s="16"/>
      <c r="BJ29" s="16"/>
      <c r="BK29" s="13"/>
      <c r="BL29" s="3"/>
    </row>
    <row r="30" spans="2:64" ht="12" thickBot="1">
      <c r="B30" s="19"/>
      <c r="C30" s="20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2"/>
    </row>
    <row r="31" spans="2:64" ht="12" thickBot="1"/>
    <row r="32" spans="2:64" ht="52.5" customHeight="1">
      <c r="B32" s="80" t="s">
        <v>80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2"/>
    </row>
    <row r="33" spans="2:64">
      <c r="B33" s="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 t="s">
        <v>0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43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3"/>
      <c r="BL33" s="3"/>
    </row>
    <row r="34" spans="2:64">
      <c r="B34" s="2"/>
      <c r="C34" s="26" t="s">
        <v>95</v>
      </c>
      <c r="T34" s="15" t="s">
        <v>2</v>
      </c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W34" s="13"/>
      <c r="AX34" s="44"/>
      <c r="AY34" s="16"/>
      <c r="AZ34" s="16"/>
      <c r="BA34" s="16"/>
      <c r="BB34" s="44"/>
      <c r="BC34" s="16"/>
      <c r="BD34" s="16"/>
      <c r="BE34" s="44"/>
      <c r="BF34" s="16"/>
      <c r="BG34" s="16"/>
      <c r="BH34" s="16"/>
      <c r="BI34" s="16"/>
      <c r="BJ34" s="16"/>
      <c r="BK34" s="13"/>
      <c r="BL34" s="3"/>
    </row>
    <row r="35" spans="2:64" ht="11.25" customHeight="1">
      <c r="B35" s="2"/>
      <c r="C35" s="1" t="s">
        <v>81</v>
      </c>
      <c r="H35" s="91">
        <v>0.2</v>
      </c>
      <c r="I35" s="91"/>
      <c r="J35" s="1" t="s">
        <v>13</v>
      </c>
      <c r="M35" s="1" t="s">
        <v>40</v>
      </c>
      <c r="T35" s="87" t="s">
        <v>7</v>
      </c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M35" s="91">
        <f>+AR46</f>
        <v>1.0392304845413263</v>
      </c>
      <c r="AN35" s="91"/>
      <c r="AO35" s="1" t="s">
        <v>57</v>
      </c>
      <c r="AQ35" s="1" t="s">
        <v>45</v>
      </c>
      <c r="AW35" s="13"/>
      <c r="AX35" s="16"/>
      <c r="AY35" s="16"/>
      <c r="AZ35" s="16"/>
      <c r="BA35" s="16"/>
      <c r="BB35" s="41"/>
      <c r="BC35" s="16"/>
      <c r="BD35" s="16"/>
      <c r="BE35" s="16"/>
      <c r="BF35" s="16"/>
      <c r="BG35" s="16"/>
      <c r="BH35" s="16"/>
      <c r="BI35" s="16"/>
      <c r="BJ35" s="16"/>
      <c r="BK35" s="13"/>
      <c r="BL35" s="3"/>
    </row>
    <row r="36" spans="2:64">
      <c r="B36" s="2"/>
      <c r="C36" s="1" t="s">
        <v>82</v>
      </c>
      <c r="T36" s="89" t="s">
        <v>8</v>
      </c>
      <c r="U36" s="89"/>
      <c r="V36" s="89"/>
      <c r="W36" s="89"/>
      <c r="X36" s="89"/>
      <c r="Y36" s="89"/>
      <c r="Z36" s="89" t="s">
        <v>9</v>
      </c>
      <c r="AA36" s="89"/>
      <c r="AB36" s="89"/>
      <c r="AC36" s="89" t="s">
        <v>10</v>
      </c>
      <c r="AD36" s="89"/>
      <c r="AE36" s="89"/>
      <c r="AF36" s="89"/>
      <c r="AW36" s="13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3"/>
      <c r="BL36" s="3"/>
    </row>
    <row r="37" spans="2:64">
      <c r="B37" s="2"/>
      <c r="C37" s="91">
        <v>0.05</v>
      </c>
      <c r="D37" s="91"/>
      <c r="E37" s="1" t="s">
        <v>13</v>
      </c>
      <c r="H37" s="1" t="s">
        <v>40</v>
      </c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W37" s="13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3"/>
      <c r="BL37" s="3"/>
    </row>
    <row r="38" spans="2:64">
      <c r="B38" s="2"/>
      <c r="C38" s="1" t="s">
        <v>83</v>
      </c>
      <c r="I38" s="91">
        <v>0.85</v>
      </c>
      <c r="J38" s="91"/>
      <c r="K38" s="1" t="s">
        <v>13</v>
      </c>
      <c r="N38" s="1" t="s">
        <v>40</v>
      </c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S38" s="1" t="s">
        <v>78</v>
      </c>
      <c r="AW38" s="13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13"/>
      <c r="BL38" s="3"/>
    </row>
    <row r="39" spans="2:64" ht="12" thickBot="1">
      <c r="B39" s="2"/>
      <c r="C39" s="1" t="s">
        <v>84</v>
      </c>
      <c r="I39" s="91">
        <v>1.05</v>
      </c>
      <c r="J39" s="91"/>
      <c r="K39" s="1" t="s">
        <v>13</v>
      </c>
      <c r="N39" s="1" t="s">
        <v>40</v>
      </c>
      <c r="T39" s="88" t="s">
        <v>19</v>
      </c>
      <c r="U39" s="88"/>
      <c r="V39" s="88"/>
      <c r="W39" s="88"/>
      <c r="X39" s="88"/>
      <c r="Y39" s="88"/>
      <c r="Z39" s="88" t="s">
        <v>20</v>
      </c>
      <c r="AA39" s="88"/>
      <c r="AB39" s="88"/>
      <c r="AC39" s="88" t="s">
        <v>21</v>
      </c>
      <c r="AD39" s="88"/>
      <c r="AE39" s="88"/>
      <c r="AF39" s="88"/>
      <c r="AW39" s="13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13"/>
      <c r="BL39" s="3"/>
    </row>
    <row r="40" spans="2:64" ht="12" thickTop="1">
      <c r="B40" s="2"/>
      <c r="C40" s="1" t="s">
        <v>85</v>
      </c>
      <c r="I40" s="91">
        <v>1.25</v>
      </c>
      <c r="J40" s="91"/>
      <c r="K40" s="1" t="s">
        <v>13</v>
      </c>
      <c r="N40" s="1" t="s">
        <v>40</v>
      </c>
      <c r="T40" s="93" t="s">
        <v>24</v>
      </c>
      <c r="U40" s="93"/>
      <c r="V40" s="93"/>
      <c r="W40" s="93"/>
      <c r="X40" s="93"/>
      <c r="Y40" s="93"/>
      <c r="Z40" s="93">
        <v>28</v>
      </c>
      <c r="AA40" s="93"/>
      <c r="AB40" s="93"/>
      <c r="AC40" s="93">
        <v>0.5</v>
      </c>
      <c r="AD40" s="93"/>
      <c r="AE40" s="93"/>
      <c r="AF40" s="93"/>
      <c r="AW40" s="13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13"/>
      <c r="BL40" s="3"/>
    </row>
    <row r="41" spans="2:64">
      <c r="B41" s="2"/>
      <c r="C41" s="1" t="s">
        <v>86</v>
      </c>
      <c r="I41" s="91">
        <v>0.1</v>
      </c>
      <c r="J41" s="91"/>
      <c r="K41" s="1" t="s">
        <v>13</v>
      </c>
      <c r="N41" s="1" t="s">
        <v>40</v>
      </c>
      <c r="T41" s="92" t="s">
        <v>27</v>
      </c>
      <c r="U41" s="92"/>
      <c r="V41" s="92"/>
      <c r="W41" s="92"/>
      <c r="X41" s="92"/>
      <c r="Y41" s="92"/>
      <c r="Z41" s="92">
        <v>36</v>
      </c>
      <c r="AA41" s="92"/>
      <c r="AB41" s="92"/>
      <c r="AC41" s="92">
        <v>0.8</v>
      </c>
      <c r="AD41" s="92"/>
      <c r="AE41" s="92"/>
      <c r="AF41" s="92"/>
      <c r="AH41" s="24" t="s">
        <v>77</v>
      </c>
      <c r="AI41" s="91">
        <f>+AN44</f>
        <v>30</v>
      </c>
      <c r="AJ41" s="91"/>
      <c r="AK41" s="25" t="s">
        <v>3</v>
      </c>
      <c r="AW41" s="13"/>
      <c r="AX41" s="46"/>
      <c r="AY41" s="46"/>
      <c r="AZ41" s="46"/>
      <c r="BA41" s="46"/>
      <c r="BB41" s="44"/>
      <c r="BC41" s="44"/>
      <c r="BD41" s="44"/>
      <c r="BE41" s="44"/>
      <c r="BF41" s="44"/>
      <c r="BG41" s="44"/>
      <c r="BH41" s="44"/>
      <c r="BI41" s="44"/>
      <c r="BJ41" s="44"/>
      <c r="BK41" s="13"/>
      <c r="BL41" s="3"/>
    </row>
    <row r="42" spans="2:64">
      <c r="B42" s="2"/>
      <c r="C42" s="1" t="s">
        <v>87</v>
      </c>
      <c r="K42" s="91">
        <v>0.15</v>
      </c>
      <c r="L42" s="91"/>
      <c r="M42" s="1" t="s">
        <v>13</v>
      </c>
      <c r="P42" s="1" t="s">
        <v>40</v>
      </c>
      <c r="T42" s="92" t="s">
        <v>29</v>
      </c>
      <c r="U42" s="92"/>
      <c r="V42" s="92"/>
      <c r="W42" s="92"/>
      <c r="X42" s="92"/>
      <c r="Y42" s="92"/>
      <c r="Z42" s="92">
        <v>42</v>
      </c>
      <c r="AA42" s="92"/>
      <c r="AB42" s="92"/>
      <c r="AC42" s="92">
        <v>1.1000000000000001</v>
      </c>
      <c r="AD42" s="92"/>
      <c r="AE42" s="92"/>
      <c r="AF42" s="92"/>
      <c r="AM42" s="1" t="s">
        <v>76</v>
      </c>
      <c r="AN42" s="91">
        <f>+AP45</f>
        <v>0.9</v>
      </c>
      <c r="AO42" s="91"/>
      <c r="AP42" s="1" t="s">
        <v>57</v>
      </c>
      <c r="AW42" s="13"/>
      <c r="AX42" s="46"/>
      <c r="AY42" s="46"/>
      <c r="AZ42" s="46"/>
      <c r="BA42" s="46"/>
      <c r="BB42" s="44"/>
      <c r="BC42" s="44"/>
      <c r="BD42" s="44"/>
      <c r="BE42" s="44"/>
      <c r="BF42" s="44"/>
      <c r="BG42" s="44"/>
      <c r="BH42" s="44"/>
      <c r="BI42" s="44"/>
      <c r="BJ42" s="44"/>
      <c r="BK42" s="13"/>
      <c r="BL42" s="3"/>
    </row>
    <row r="43" spans="2:64">
      <c r="B43" s="2"/>
      <c r="T43" s="92" t="s">
        <v>32</v>
      </c>
      <c r="U43" s="92"/>
      <c r="V43" s="92"/>
      <c r="W43" s="92"/>
      <c r="X43" s="92"/>
      <c r="Y43" s="92"/>
      <c r="Z43" s="92">
        <v>46</v>
      </c>
      <c r="AA43" s="92"/>
      <c r="AB43" s="92"/>
      <c r="AC43" s="92">
        <v>1.3</v>
      </c>
      <c r="AD43" s="92"/>
      <c r="AE43" s="92"/>
      <c r="AF43" s="92"/>
      <c r="AW43" s="13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3"/>
      <c r="BL43" s="3"/>
    </row>
    <row r="44" spans="2:64">
      <c r="B44" s="2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J44" s="13" t="s">
        <v>75</v>
      </c>
      <c r="AK44" s="13"/>
      <c r="AL44" s="13"/>
      <c r="AM44" s="13"/>
      <c r="AN44" s="51">
        <v>30</v>
      </c>
      <c r="AO44" s="51"/>
      <c r="AP44" s="23" t="s">
        <v>3</v>
      </c>
      <c r="AW44" s="13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3"/>
      <c r="BL44" s="3"/>
    </row>
    <row r="45" spans="2:64">
      <c r="B45" s="2"/>
      <c r="C45" s="26" t="s">
        <v>88</v>
      </c>
      <c r="Z45" s="13"/>
      <c r="AA45" s="13"/>
      <c r="AB45" s="13"/>
      <c r="AC45" s="13"/>
      <c r="AD45" s="13"/>
      <c r="AE45" s="13"/>
      <c r="AF45" s="13" t="s">
        <v>99</v>
      </c>
      <c r="AJ45" s="13"/>
      <c r="AK45" s="13"/>
      <c r="AL45" s="13"/>
      <c r="AM45" s="13"/>
      <c r="AN45" s="13"/>
      <c r="AO45" s="13"/>
      <c r="AP45" s="51">
        <v>0.9</v>
      </c>
      <c r="AQ45" s="51"/>
      <c r="AR45" s="13" t="s">
        <v>57</v>
      </c>
      <c r="AS45" s="13" t="s">
        <v>40</v>
      </c>
      <c r="AT45" s="13"/>
      <c r="AW45" s="13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3"/>
      <c r="BL45" s="3"/>
    </row>
    <row r="46" spans="2:64">
      <c r="B46" s="2"/>
      <c r="C46" s="1" t="s">
        <v>89</v>
      </c>
      <c r="M46" s="51">
        <v>0.4</v>
      </c>
      <c r="N46" s="51"/>
      <c r="O46" s="1" t="s">
        <v>13</v>
      </c>
      <c r="R46" s="1" t="s">
        <v>40</v>
      </c>
      <c r="AD46" s="13"/>
      <c r="AE46" s="13"/>
      <c r="AF46" s="13" t="s">
        <v>98</v>
      </c>
      <c r="AJ46" s="13"/>
      <c r="AK46" s="13"/>
      <c r="AL46" s="13"/>
      <c r="AM46" s="13"/>
      <c r="AN46" s="13"/>
      <c r="AO46" s="13"/>
      <c r="AP46" s="13"/>
      <c r="AQ46" s="13"/>
      <c r="AR46" s="49">
        <f>AP45/COS(AN44*PI()/180)</f>
        <v>1.0392304845413263</v>
      </c>
      <c r="AS46" s="49"/>
      <c r="AT46" s="13" t="s">
        <v>57</v>
      </c>
      <c r="AU46" s="13" t="s">
        <v>50</v>
      </c>
      <c r="AV46" s="13"/>
      <c r="AW46" s="13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3"/>
      <c r="BL46" s="3"/>
    </row>
    <row r="47" spans="2:64">
      <c r="B47" s="2"/>
      <c r="C47" s="1" t="s">
        <v>90</v>
      </c>
      <c r="M47" s="94">
        <v>0.1</v>
      </c>
      <c r="N47" s="94"/>
      <c r="O47" s="27" t="s">
        <v>13</v>
      </c>
      <c r="P47" s="27"/>
      <c r="R47" s="1" t="s">
        <v>40</v>
      </c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3"/>
      <c r="BL47" s="3"/>
    </row>
    <row r="48" spans="2:64">
      <c r="B48" s="2"/>
      <c r="K48" s="1" t="s">
        <v>91</v>
      </c>
      <c r="M48" s="91">
        <f>SUM(M46:N47)</f>
        <v>0.5</v>
      </c>
      <c r="N48" s="91"/>
      <c r="O48" s="1" t="s">
        <v>13</v>
      </c>
      <c r="U48" s="13"/>
      <c r="V48" s="13"/>
      <c r="W48" s="13"/>
      <c r="X48" s="13"/>
      <c r="Y48" s="13"/>
      <c r="Z48" s="28" t="s">
        <v>41</v>
      </c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3"/>
      <c r="BL48" s="3"/>
    </row>
    <row r="49" spans="2:64">
      <c r="B49" s="2"/>
      <c r="C49" s="1" t="s">
        <v>92</v>
      </c>
      <c r="M49" s="51">
        <v>0.15</v>
      </c>
      <c r="N49" s="51"/>
      <c r="O49" s="1" t="s">
        <v>13</v>
      </c>
      <c r="R49" s="1" t="s">
        <v>40</v>
      </c>
      <c r="U49" s="13"/>
      <c r="V49" s="13"/>
      <c r="W49" s="13"/>
      <c r="X49" s="13"/>
      <c r="Y49" s="13"/>
      <c r="Z49" s="13" t="s">
        <v>43</v>
      </c>
      <c r="AA49" s="13"/>
      <c r="AB49" s="51">
        <v>0.5</v>
      </c>
      <c r="AC49" s="51"/>
      <c r="AD49" s="17" t="s">
        <v>13</v>
      </c>
      <c r="AE49" s="18"/>
      <c r="AF49" s="18"/>
      <c r="AG49" s="17" t="s">
        <v>44</v>
      </c>
      <c r="AH49" s="18"/>
      <c r="AI49" s="18"/>
      <c r="AJ49" s="18"/>
      <c r="AK49" s="18"/>
      <c r="AL49" s="18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3"/>
      <c r="BL49" s="3"/>
    </row>
    <row r="50" spans="2:64">
      <c r="B50" s="2"/>
      <c r="K50" s="1" t="s">
        <v>91</v>
      </c>
      <c r="M50" s="91">
        <f>+M49+M48</f>
        <v>0.65</v>
      </c>
      <c r="N50" s="91"/>
      <c r="O50" s="1" t="s">
        <v>13</v>
      </c>
      <c r="R50" s="1" t="s">
        <v>40</v>
      </c>
      <c r="S50" s="13"/>
      <c r="U50" s="13"/>
      <c r="V50" s="13"/>
      <c r="W50" s="13"/>
      <c r="X50" s="13"/>
      <c r="Y50" s="13"/>
      <c r="Z50" s="13" t="s">
        <v>47</v>
      </c>
      <c r="AA50" s="13"/>
      <c r="AB50" s="18"/>
      <c r="AC50" s="18"/>
      <c r="AD50" s="18"/>
      <c r="AE50" s="18"/>
      <c r="AF50" s="18"/>
      <c r="AG50" s="13"/>
      <c r="AH50" s="49">
        <v>1.2</v>
      </c>
      <c r="AI50" s="49"/>
      <c r="AJ50" s="17" t="s">
        <v>48</v>
      </c>
      <c r="AK50" s="18"/>
      <c r="AL50" s="49">
        <f>+AN44</f>
        <v>30</v>
      </c>
      <c r="AM50" s="49"/>
      <c r="AN50" s="13" t="s">
        <v>49</v>
      </c>
      <c r="AO50" s="49">
        <v>0.4</v>
      </c>
      <c r="AP50" s="49"/>
      <c r="AQ50" s="18" t="s">
        <v>46</v>
      </c>
      <c r="AR50" s="49">
        <f>+AH50*SIN(AL50*PI()/180)-AO50</f>
        <v>0.19999999999999984</v>
      </c>
      <c r="AS50" s="49"/>
      <c r="AT50" s="13"/>
      <c r="AU50" s="13" t="s">
        <v>50</v>
      </c>
      <c r="AV50" s="13"/>
      <c r="AW50" s="13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3"/>
      <c r="BL50" s="3"/>
    </row>
    <row r="51" spans="2:64">
      <c r="B51" s="2"/>
      <c r="C51" s="1" t="s">
        <v>93</v>
      </c>
      <c r="K51" s="1" t="s">
        <v>94</v>
      </c>
      <c r="M51" s="51">
        <v>0.75</v>
      </c>
      <c r="N51" s="51"/>
      <c r="O51" s="1" t="s">
        <v>13</v>
      </c>
      <c r="R51" s="1" t="s">
        <v>40</v>
      </c>
      <c r="S51" s="13"/>
      <c r="U51" s="13"/>
      <c r="V51" s="13"/>
      <c r="W51" s="13"/>
      <c r="X51" s="13"/>
      <c r="Y51" s="13"/>
      <c r="Z51" s="13" t="s">
        <v>52</v>
      </c>
      <c r="AA51" s="13"/>
      <c r="AB51" s="18"/>
      <c r="AC51" s="49">
        <v>0.4</v>
      </c>
      <c r="AD51" s="49"/>
      <c r="AE51" s="17"/>
      <c r="AF51" s="13" t="s">
        <v>50</v>
      </c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3"/>
      <c r="BL51" s="3"/>
    </row>
    <row r="52" spans="2:64">
      <c r="B52" s="2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 t="s">
        <v>54</v>
      </c>
      <c r="AA52" s="13"/>
      <c r="AB52" s="13"/>
      <c r="AC52" s="13"/>
      <c r="AD52" s="13"/>
      <c r="AE52" s="49">
        <f>+AB49</f>
        <v>0.5</v>
      </c>
      <c r="AF52" s="49"/>
      <c r="AG52" s="18" t="s">
        <v>55</v>
      </c>
      <c r="AH52" s="49">
        <f>+AR50</f>
        <v>0.19999999999999984</v>
      </c>
      <c r="AI52" s="49"/>
      <c r="AJ52" s="18" t="s">
        <v>46</v>
      </c>
      <c r="AK52" s="49">
        <f>+AE52*AH52</f>
        <v>9.9999999999999922E-2</v>
      </c>
      <c r="AL52" s="49"/>
      <c r="AM52" s="17" t="s">
        <v>13</v>
      </c>
      <c r="AN52" s="13"/>
      <c r="AO52" s="13"/>
      <c r="AP52" s="13" t="s">
        <v>50</v>
      </c>
      <c r="AQ52" s="13"/>
      <c r="AR52" s="13"/>
      <c r="AS52" s="13"/>
      <c r="AT52" s="13"/>
      <c r="AU52" s="13"/>
      <c r="AV52" s="13"/>
      <c r="AW52" s="13"/>
      <c r="AX52" s="16"/>
      <c r="AY52" s="16"/>
      <c r="AZ52" s="16"/>
      <c r="BA52" s="16"/>
      <c r="BB52" s="46"/>
      <c r="BC52" s="46"/>
      <c r="BD52" s="46"/>
      <c r="BE52" s="46"/>
      <c r="BF52" s="46"/>
      <c r="BG52" s="46"/>
      <c r="BH52" s="46"/>
      <c r="BI52" s="46"/>
      <c r="BJ52" s="46"/>
      <c r="BK52" s="13"/>
      <c r="BL52" s="3"/>
    </row>
    <row r="53" spans="2:64">
      <c r="B53" s="2"/>
      <c r="C53" s="13" t="s">
        <v>56</v>
      </c>
      <c r="D53" s="13"/>
      <c r="E53" s="13"/>
      <c r="F53" s="13"/>
      <c r="G53" s="13"/>
      <c r="H53" s="13"/>
      <c r="I53" s="51">
        <v>4</v>
      </c>
      <c r="J53" s="51"/>
      <c r="K53" s="13" t="s">
        <v>57</v>
      </c>
      <c r="L53" s="13"/>
      <c r="Y53" s="13"/>
      <c r="Z53" s="13" t="s">
        <v>58</v>
      </c>
      <c r="AA53" s="13"/>
      <c r="AB53" s="13"/>
      <c r="AC53" s="13"/>
      <c r="AD53" s="13"/>
      <c r="AE53" s="49">
        <f>+AB49</f>
        <v>0.5</v>
      </c>
      <c r="AF53" s="49"/>
      <c r="AG53" s="18" t="s">
        <v>55</v>
      </c>
      <c r="AH53" s="49">
        <f>+AC51</f>
        <v>0.4</v>
      </c>
      <c r="AI53" s="49"/>
      <c r="AJ53" s="18" t="s">
        <v>46</v>
      </c>
      <c r="AK53" s="49">
        <f>+AE53*AH53</f>
        <v>0.2</v>
      </c>
      <c r="AL53" s="49"/>
      <c r="AM53" s="17" t="s">
        <v>13</v>
      </c>
      <c r="AN53" s="13"/>
      <c r="AO53" s="13"/>
      <c r="AP53" s="13" t="s">
        <v>50</v>
      </c>
      <c r="AQ53" s="13"/>
      <c r="AR53" s="13"/>
      <c r="AS53" s="13"/>
      <c r="AT53" s="13"/>
      <c r="AU53" s="13"/>
      <c r="AV53" s="13"/>
      <c r="AW53" s="13"/>
      <c r="AX53" s="16"/>
      <c r="AY53" s="16"/>
      <c r="AZ53" s="16"/>
      <c r="BA53" s="16"/>
      <c r="BB53" s="46"/>
      <c r="BC53" s="46"/>
      <c r="BD53" s="46"/>
      <c r="BE53" s="46"/>
      <c r="BF53" s="46"/>
      <c r="BG53" s="46"/>
      <c r="BH53" s="46"/>
      <c r="BI53" s="46"/>
      <c r="BJ53" s="46"/>
      <c r="BK53" s="13"/>
      <c r="BL53" s="3"/>
    </row>
    <row r="54" spans="2:64">
      <c r="B54" s="2"/>
      <c r="C54" s="28" t="s">
        <v>59</v>
      </c>
      <c r="D54" s="13"/>
      <c r="E54" s="13"/>
      <c r="F54" s="13"/>
      <c r="G54" s="13"/>
      <c r="H54" s="13"/>
      <c r="I54" s="13"/>
      <c r="J54" s="13"/>
      <c r="K54" s="13"/>
      <c r="L54" s="13"/>
      <c r="Y54" s="13"/>
      <c r="Z54" s="13" t="s">
        <v>60</v>
      </c>
      <c r="AA54" s="13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6"/>
      <c r="AY54" s="16"/>
      <c r="AZ54" s="16"/>
      <c r="BA54" s="16"/>
      <c r="BB54" s="46"/>
      <c r="BC54" s="46"/>
      <c r="BD54" s="46"/>
      <c r="BE54" s="46"/>
      <c r="BF54" s="46"/>
      <c r="BG54" s="46"/>
      <c r="BH54" s="46"/>
      <c r="BI54" s="46"/>
      <c r="BJ54" s="46"/>
      <c r="BK54" s="13"/>
      <c r="BL54" s="3"/>
    </row>
    <row r="55" spans="2:64">
      <c r="B55" s="2"/>
      <c r="C55" s="13" t="s">
        <v>61</v>
      </c>
      <c r="D55" s="13"/>
      <c r="E55" s="49">
        <f>+M50</f>
        <v>0.65</v>
      </c>
      <c r="F55" s="49"/>
      <c r="G55" s="18" t="s">
        <v>55</v>
      </c>
      <c r="H55" s="49">
        <f>+I53</f>
        <v>4</v>
      </c>
      <c r="I55" s="49"/>
      <c r="J55" s="18" t="s">
        <v>55</v>
      </c>
      <c r="K55" s="49">
        <f>+AP45</f>
        <v>0.9</v>
      </c>
      <c r="L55" s="49"/>
      <c r="M55" s="13" t="s">
        <v>62</v>
      </c>
      <c r="N55" s="13">
        <v>2</v>
      </c>
      <c r="O55" s="18" t="s">
        <v>46</v>
      </c>
      <c r="P55" s="49">
        <f>+E55*H55*K55/N55</f>
        <v>1.1700000000000002</v>
      </c>
      <c r="Q55" s="49"/>
      <c r="R55" s="13" t="s">
        <v>63</v>
      </c>
      <c r="S55" s="13"/>
      <c r="T55" s="13" t="s">
        <v>40</v>
      </c>
      <c r="U55" s="13"/>
      <c r="V55" s="13"/>
      <c r="W55" s="13"/>
      <c r="X55" s="13"/>
      <c r="Y55" s="13"/>
      <c r="Z55" s="13" t="s">
        <v>64</v>
      </c>
      <c r="AA55" s="13"/>
      <c r="AB55" s="49">
        <f>+AK52</f>
        <v>9.9999999999999922E-2</v>
      </c>
      <c r="AC55" s="49"/>
      <c r="AD55" s="18" t="s">
        <v>55</v>
      </c>
      <c r="AE55" s="49">
        <f>+I53</f>
        <v>4</v>
      </c>
      <c r="AF55" s="49"/>
      <c r="AG55" s="18" t="s">
        <v>55</v>
      </c>
      <c r="AH55" s="49">
        <f>+AR46</f>
        <v>1.0392304845413263</v>
      </c>
      <c r="AI55" s="49"/>
      <c r="AJ55" s="13" t="s">
        <v>62</v>
      </c>
      <c r="AK55" s="18">
        <v>2</v>
      </c>
      <c r="AL55" s="18" t="s">
        <v>46</v>
      </c>
      <c r="AM55" s="49">
        <f>+AB55*AE55*AH55/AK55</f>
        <v>0.20784609690826508</v>
      </c>
      <c r="AN55" s="49"/>
      <c r="AO55" s="13" t="s">
        <v>63</v>
      </c>
      <c r="AP55" s="13"/>
      <c r="AQ55" s="13" t="s">
        <v>50</v>
      </c>
      <c r="AR55" s="13"/>
      <c r="AS55" s="13"/>
      <c r="AT55" s="13"/>
      <c r="AU55" s="13"/>
      <c r="AV55" s="13"/>
      <c r="AW55" s="13"/>
      <c r="AX55" s="16"/>
      <c r="AY55" s="16"/>
      <c r="AZ55" s="16"/>
      <c r="BA55" s="16"/>
      <c r="BB55" s="46"/>
      <c r="BC55" s="46"/>
      <c r="BD55" s="46"/>
      <c r="BE55" s="46"/>
      <c r="BF55" s="46"/>
      <c r="BG55" s="46"/>
      <c r="BH55" s="46"/>
      <c r="BI55" s="46"/>
      <c r="BJ55" s="46"/>
      <c r="BK55" s="13"/>
      <c r="BL55" s="3"/>
    </row>
    <row r="56" spans="2:64">
      <c r="B56" s="2"/>
      <c r="C56" s="13" t="s">
        <v>65</v>
      </c>
      <c r="D56" s="13"/>
      <c r="E56" s="49">
        <f>+E55</f>
        <v>0.65</v>
      </c>
      <c r="F56" s="49"/>
      <c r="G56" s="18" t="s">
        <v>55</v>
      </c>
      <c r="H56" s="49">
        <f>+I53</f>
        <v>4</v>
      </c>
      <c r="I56" s="49"/>
      <c r="J56" s="18" t="s">
        <v>55</v>
      </c>
      <c r="K56" s="49">
        <f>+K55</f>
        <v>0.9</v>
      </c>
      <c r="L56" s="49"/>
      <c r="M56" s="18" t="s">
        <v>46</v>
      </c>
      <c r="N56" s="49">
        <f>+E56*K56*H56</f>
        <v>2.3400000000000003</v>
      </c>
      <c r="O56" s="49"/>
      <c r="P56" s="13" t="s">
        <v>63</v>
      </c>
      <c r="Q56" s="13"/>
      <c r="R56" s="13" t="s">
        <v>40</v>
      </c>
      <c r="S56" s="13"/>
      <c r="T56" s="13"/>
      <c r="U56" s="13"/>
      <c r="V56" s="13"/>
      <c r="W56" s="13"/>
      <c r="X56" s="13"/>
      <c r="Y56" s="13"/>
      <c r="Z56" s="13" t="s">
        <v>66</v>
      </c>
      <c r="AA56" s="13"/>
      <c r="AB56" s="49">
        <f>+AB55</f>
        <v>9.9999999999999922E-2</v>
      </c>
      <c r="AC56" s="49"/>
      <c r="AD56" s="18" t="s">
        <v>55</v>
      </c>
      <c r="AE56" s="49">
        <f>+AE55</f>
        <v>4</v>
      </c>
      <c r="AF56" s="49"/>
      <c r="AG56" s="18" t="s">
        <v>55</v>
      </c>
      <c r="AH56" s="49">
        <f>+AH55</f>
        <v>1.0392304845413263</v>
      </c>
      <c r="AI56" s="49"/>
      <c r="AJ56" s="18" t="s">
        <v>46</v>
      </c>
      <c r="AK56" s="49">
        <f>+AB56*AE56*AH56</f>
        <v>0.41569219381653016</v>
      </c>
      <c r="AL56" s="49"/>
      <c r="AM56" s="13" t="s">
        <v>63</v>
      </c>
      <c r="AN56" s="13"/>
      <c r="AO56" s="13" t="s">
        <v>50</v>
      </c>
      <c r="AP56" s="13"/>
      <c r="AQ56" s="13"/>
      <c r="AR56" s="13"/>
      <c r="AS56" s="13"/>
      <c r="AT56" s="13"/>
      <c r="AU56" s="13"/>
      <c r="AV56" s="13"/>
      <c r="AW56" s="13"/>
      <c r="AX56" s="16"/>
      <c r="AY56" s="16"/>
      <c r="AZ56" s="16"/>
      <c r="BA56" s="16"/>
      <c r="BB56" s="46"/>
      <c r="BC56" s="46"/>
      <c r="BD56" s="46"/>
      <c r="BE56" s="46"/>
      <c r="BF56" s="46"/>
      <c r="BG56" s="46"/>
      <c r="BH56" s="46"/>
      <c r="BI56" s="46"/>
      <c r="BJ56" s="46"/>
      <c r="BK56" s="13"/>
      <c r="BL56" s="3"/>
    </row>
    <row r="57" spans="2:64">
      <c r="B57" s="2"/>
      <c r="C57" s="28" t="s">
        <v>67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 t="s">
        <v>68</v>
      </c>
      <c r="AA57" s="13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6"/>
      <c r="AY57" s="16"/>
      <c r="AZ57" s="39"/>
      <c r="BA57" s="39"/>
      <c r="BB57" s="16"/>
      <c r="BC57" s="16"/>
      <c r="BD57" s="16"/>
      <c r="BE57" s="16"/>
      <c r="BF57" s="16"/>
      <c r="BG57" s="16"/>
      <c r="BH57" s="16"/>
      <c r="BI57" s="16"/>
      <c r="BJ57" s="16"/>
      <c r="BK57" s="13"/>
      <c r="BL57" s="3"/>
    </row>
    <row r="58" spans="2:64">
      <c r="B58" s="2"/>
      <c r="C58" s="13" t="s">
        <v>70</v>
      </c>
      <c r="D58" s="13"/>
      <c r="E58" s="13"/>
      <c r="F58" s="13"/>
      <c r="G58" s="13"/>
      <c r="H58" s="49">
        <f>+M51</f>
        <v>0.75</v>
      </c>
      <c r="I58" s="49"/>
      <c r="J58" s="18" t="s">
        <v>55</v>
      </c>
      <c r="K58" s="49">
        <f>+I53</f>
        <v>4</v>
      </c>
      <c r="L58" s="49"/>
      <c r="M58" s="18" t="s">
        <v>55</v>
      </c>
      <c r="N58" s="49">
        <f>+K55</f>
        <v>0.9</v>
      </c>
      <c r="O58" s="49"/>
      <c r="P58" s="18" t="s">
        <v>46</v>
      </c>
      <c r="Q58" s="49">
        <f>+H58*K58*N58</f>
        <v>2.7</v>
      </c>
      <c r="R58" s="49"/>
      <c r="S58" s="13" t="s">
        <v>63</v>
      </c>
      <c r="T58" s="13"/>
      <c r="U58" s="13" t="s">
        <v>40</v>
      </c>
      <c r="V58" s="13"/>
      <c r="W58" s="13"/>
      <c r="X58" s="13"/>
      <c r="Y58" s="13"/>
      <c r="Z58" s="13" t="s">
        <v>71</v>
      </c>
      <c r="AA58" s="13"/>
      <c r="AB58" s="49">
        <f>+AK53</f>
        <v>0.2</v>
      </c>
      <c r="AC58" s="49"/>
      <c r="AD58" s="18" t="s">
        <v>55</v>
      </c>
      <c r="AE58" s="49">
        <f>+AE55</f>
        <v>4</v>
      </c>
      <c r="AF58" s="49"/>
      <c r="AG58" s="18" t="s">
        <v>55</v>
      </c>
      <c r="AH58" s="49">
        <f>+AH55</f>
        <v>1.0392304845413263</v>
      </c>
      <c r="AI58" s="49"/>
      <c r="AJ58" s="13" t="s">
        <v>62</v>
      </c>
      <c r="AK58" s="18">
        <v>2</v>
      </c>
      <c r="AL58" s="18" t="s">
        <v>46</v>
      </c>
      <c r="AM58" s="49">
        <f>+AB58*AE58*AH58/AK58</f>
        <v>0.41569219381653055</v>
      </c>
      <c r="AN58" s="49"/>
      <c r="AO58" s="13" t="s">
        <v>63</v>
      </c>
      <c r="AP58" s="13"/>
      <c r="AQ58" s="13" t="s">
        <v>50</v>
      </c>
      <c r="AR58" s="13"/>
      <c r="AS58" s="13"/>
      <c r="AT58" s="13"/>
      <c r="AU58" s="13"/>
      <c r="AV58" s="13"/>
      <c r="AW58" s="13"/>
      <c r="AX58" s="16"/>
      <c r="AY58" s="16"/>
      <c r="AZ58" s="16"/>
      <c r="BA58" s="16"/>
      <c r="BB58" s="16"/>
      <c r="BC58" s="16"/>
      <c r="BD58" s="16"/>
      <c r="BE58" s="40"/>
      <c r="BF58" s="16"/>
      <c r="BG58" s="16"/>
      <c r="BH58" s="16"/>
      <c r="BI58" s="16"/>
      <c r="BJ58" s="16"/>
      <c r="BK58" s="13"/>
      <c r="BL58" s="3"/>
    </row>
    <row r="59" spans="2:64">
      <c r="B59" s="2"/>
      <c r="C59" s="13" t="s">
        <v>72</v>
      </c>
      <c r="D59" s="13"/>
      <c r="E59" s="13"/>
      <c r="F59" s="13"/>
      <c r="G59" s="13"/>
      <c r="H59" s="13"/>
      <c r="I59" s="49">
        <f>+H58</f>
        <v>0.75</v>
      </c>
      <c r="J59" s="49"/>
      <c r="K59" s="18" t="s">
        <v>55</v>
      </c>
      <c r="L59" s="49">
        <f>+K58</f>
        <v>4</v>
      </c>
      <c r="M59" s="49"/>
      <c r="N59" s="18" t="s">
        <v>55</v>
      </c>
      <c r="O59" s="49">
        <f>+N58</f>
        <v>0.9</v>
      </c>
      <c r="P59" s="49"/>
      <c r="Q59" s="13" t="s">
        <v>62</v>
      </c>
      <c r="R59" s="13">
        <v>2</v>
      </c>
      <c r="S59" s="18" t="s">
        <v>46</v>
      </c>
      <c r="T59" s="49">
        <f>+I59*L59*O59/R59</f>
        <v>1.35</v>
      </c>
      <c r="U59" s="49"/>
      <c r="V59" s="13" t="s">
        <v>73</v>
      </c>
      <c r="W59" s="13"/>
      <c r="X59" s="13"/>
      <c r="Y59" s="13"/>
      <c r="Z59" s="13" t="s">
        <v>74</v>
      </c>
      <c r="AA59" s="13"/>
      <c r="AB59" s="49">
        <f>+AB58</f>
        <v>0.2</v>
      </c>
      <c r="AC59" s="49"/>
      <c r="AD59" s="18" t="s">
        <v>55</v>
      </c>
      <c r="AE59" s="49">
        <f>+AE58</f>
        <v>4</v>
      </c>
      <c r="AF59" s="49"/>
      <c r="AG59" s="18" t="s">
        <v>55</v>
      </c>
      <c r="AH59" s="49">
        <f>+AH58</f>
        <v>1.0392304845413263</v>
      </c>
      <c r="AI59" s="49"/>
      <c r="AJ59" s="18" t="s">
        <v>46</v>
      </c>
      <c r="AK59" s="49">
        <f>+AB59*AE59*AH59</f>
        <v>0.83138438763306111</v>
      </c>
      <c r="AL59" s="49"/>
      <c r="AM59" s="13" t="s">
        <v>63</v>
      </c>
      <c r="AN59" s="13"/>
      <c r="AO59" s="13" t="s">
        <v>50</v>
      </c>
      <c r="AP59" s="13"/>
      <c r="AQ59" s="13"/>
      <c r="AR59" s="13"/>
      <c r="AS59" s="13"/>
      <c r="AT59" s="13"/>
      <c r="AU59" s="13"/>
      <c r="AV59" s="13"/>
      <c r="AW59" s="13"/>
      <c r="AX59" s="16"/>
      <c r="AY59" s="16"/>
      <c r="AZ59" s="16"/>
      <c r="BA59" s="16"/>
      <c r="BB59" s="16"/>
      <c r="BC59" s="41"/>
      <c r="BD59" s="41"/>
      <c r="BE59" s="42"/>
      <c r="BF59" s="16"/>
      <c r="BG59" s="16"/>
      <c r="BH59" s="16"/>
      <c r="BI59" s="16"/>
      <c r="BJ59" s="16"/>
      <c r="BK59" s="13"/>
      <c r="BL59" s="3"/>
    </row>
    <row r="60" spans="2:64" ht="12" thickBot="1">
      <c r="B60" s="19"/>
      <c r="C60" s="20"/>
      <c r="D60" s="20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20"/>
      <c r="BL60" s="22"/>
    </row>
    <row r="61" spans="2:64" ht="12" thickBot="1"/>
    <row r="62" spans="2:64" ht="44.25" customHeight="1">
      <c r="B62" s="95" t="s">
        <v>1099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7"/>
    </row>
    <row r="63" spans="2:64">
      <c r="B63" s="35"/>
      <c r="AI63" s="13" t="s">
        <v>1100</v>
      </c>
      <c r="BL63" s="36"/>
    </row>
    <row r="64" spans="2:64" ht="12" thickBot="1">
      <c r="B64" s="73" t="s">
        <v>101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5"/>
      <c r="AI64" s="48" t="s">
        <v>111</v>
      </c>
      <c r="AJ64" s="48"/>
      <c r="AK64" s="48"/>
      <c r="AL64" s="48"/>
      <c r="AM64" s="48"/>
      <c r="AN64" s="48"/>
      <c r="AO64" s="48" t="s">
        <v>112</v>
      </c>
      <c r="AP64" s="48"/>
      <c r="AQ64" s="48"/>
      <c r="BL64" s="36"/>
    </row>
    <row r="65" spans="2:64" ht="12" thickTop="1">
      <c r="B65" s="76" t="s">
        <v>102</v>
      </c>
      <c r="C65" s="77"/>
      <c r="D65" s="77"/>
      <c r="E65" s="77"/>
      <c r="F65" s="77"/>
      <c r="G65" s="78" t="s">
        <v>103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I65" s="50" t="s">
        <v>114</v>
      </c>
      <c r="AJ65" s="50"/>
      <c r="AK65" s="50"/>
      <c r="AL65" s="50"/>
      <c r="AM65" s="50"/>
      <c r="AN65" s="50"/>
      <c r="AO65" s="50">
        <v>0.8</v>
      </c>
      <c r="AP65" s="50"/>
      <c r="AQ65" s="50"/>
      <c r="BL65" s="36"/>
    </row>
    <row r="66" spans="2:64">
      <c r="B66" s="76"/>
      <c r="C66" s="77"/>
      <c r="D66" s="77"/>
      <c r="E66" s="77"/>
      <c r="F66" s="77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I66" s="61" t="s">
        <v>116</v>
      </c>
      <c r="AJ66" s="61"/>
      <c r="AK66" s="61"/>
      <c r="AL66" s="61"/>
      <c r="AM66" s="61"/>
      <c r="AN66" s="61"/>
      <c r="AO66" s="61">
        <v>1</v>
      </c>
      <c r="AP66" s="61"/>
      <c r="AQ66" s="61"/>
      <c r="BL66" s="36"/>
    </row>
    <row r="67" spans="2:64">
      <c r="B67" s="76"/>
      <c r="C67" s="77"/>
      <c r="D67" s="77"/>
      <c r="E67" s="77"/>
      <c r="F67" s="77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BL67" s="36"/>
    </row>
    <row r="68" spans="2:64">
      <c r="B68" s="76"/>
      <c r="C68" s="77"/>
      <c r="D68" s="77"/>
      <c r="E68" s="77"/>
      <c r="F68" s="77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I68" s="13" t="s">
        <v>111</v>
      </c>
      <c r="AJ68" s="13"/>
      <c r="AK68" s="13"/>
      <c r="AL68" s="13"/>
      <c r="AM68" s="13"/>
      <c r="AN68" s="13"/>
      <c r="AO68" s="51" t="s">
        <v>117</v>
      </c>
      <c r="AP68" s="51"/>
      <c r="AQ68" s="51"/>
      <c r="AR68" s="51"/>
      <c r="AS68" s="51"/>
      <c r="AT68" s="51"/>
      <c r="AU68" s="13"/>
      <c r="AV68" s="13" t="s">
        <v>118</v>
      </c>
      <c r="AW68" s="13"/>
      <c r="AX68" s="49">
        <f>IF(AO68="Rüzgara açık",0.8,IF(AO68="Normal",1,IF(AO68="Korunmuş",1.2,"hatalı")))</f>
        <v>1</v>
      </c>
      <c r="AY68" s="49"/>
      <c r="BL68" s="36"/>
    </row>
    <row r="69" spans="2:64" ht="12" thickBot="1">
      <c r="B69" s="79" t="s">
        <v>19</v>
      </c>
      <c r="C69" s="48"/>
      <c r="D69" s="48"/>
      <c r="E69" s="48"/>
      <c r="F69" s="48"/>
      <c r="G69" s="48">
        <v>1</v>
      </c>
      <c r="H69" s="48"/>
      <c r="I69" s="48"/>
      <c r="J69" s="48">
        <v>2</v>
      </c>
      <c r="K69" s="48"/>
      <c r="L69" s="48"/>
      <c r="M69" s="48">
        <v>3</v>
      </c>
      <c r="N69" s="48"/>
      <c r="O69" s="48"/>
      <c r="P69" s="48">
        <v>4</v>
      </c>
      <c r="Q69" s="48"/>
      <c r="R69" s="48"/>
      <c r="S69" s="48">
        <v>5</v>
      </c>
      <c r="T69" s="48"/>
      <c r="U69" s="48"/>
      <c r="V69" s="48">
        <v>6</v>
      </c>
      <c r="W69" s="48"/>
      <c r="X69" s="48"/>
      <c r="Y69" s="48">
        <v>7</v>
      </c>
      <c r="Z69" s="48"/>
      <c r="AA69" s="48"/>
      <c r="AB69" s="48">
        <v>8</v>
      </c>
      <c r="AC69" s="48"/>
      <c r="AD69" s="48"/>
      <c r="AE69" s="48">
        <v>9</v>
      </c>
      <c r="AF69" s="48"/>
      <c r="AG69" s="48"/>
      <c r="AI69" s="13" t="s">
        <v>109</v>
      </c>
      <c r="AJ69" s="13"/>
      <c r="AK69" s="13"/>
      <c r="AL69" s="13"/>
      <c r="AM69" s="13"/>
      <c r="AN69" s="13"/>
      <c r="AO69" s="13"/>
      <c r="AP69" s="13"/>
      <c r="AQ69" s="13"/>
      <c r="AR69" s="51" t="s">
        <v>110</v>
      </c>
      <c r="AS69" s="51"/>
      <c r="AT69" s="51"/>
      <c r="AU69" s="51"/>
      <c r="AV69" s="51"/>
      <c r="AW69" s="51"/>
      <c r="AX69" s="51"/>
      <c r="AY69" s="51"/>
      <c r="AZ69" s="51"/>
      <c r="BL69" s="36"/>
    </row>
    <row r="70" spans="2:64" ht="12" thickTop="1">
      <c r="B70" s="72" t="s">
        <v>104</v>
      </c>
      <c r="C70" s="50"/>
      <c r="D70" s="50"/>
      <c r="E70" s="50"/>
      <c r="F70" s="50"/>
      <c r="G70" s="50">
        <v>0.75</v>
      </c>
      <c r="H70" s="50"/>
      <c r="I70" s="50"/>
      <c r="J70" s="50">
        <v>0.75</v>
      </c>
      <c r="K70" s="50"/>
      <c r="L70" s="50"/>
      <c r="M70" s="50">
        <v>0.75</v>
      </c>
      <c r="N70" s="50"/>
      <c r="O70" s="50"/>
      <c r="P70" s="50">
        <v>0.75</v>
      </c>
      <c r="Q70" s="50"/>
      <c r="R70" s="50"/>
      <c r="S70" s="50">
        <v>0.75</v>
      </c>
      <c r="T70" s="50"/>
      <c r="U70" s="50"/>
      <c r="V70" s="50">
        <v>0.75</v>
      </c>
      <c r="W70" s="50"/>
      <c r="X70" s="50"/>
      <c r="Y70" s="50">
        <v>0.75</v>
      </c>
      <c r="Z70" s="50"/>
      <c r="AA70" s="50"/>
      <c r="AB70" s="50">
        <v>0.8</v>
      </c>
      <c r="AC70" s="50"/>
      <c r="AD70" s="50"/>
      <c r="AE70" s="50">
        <v>0.85</v>
      </c>
      <c r="AF70" s="50"/>
      <c r="AG70" s="50"/>
      <c r="AI70" s="13"/>
      <c r="AJ70" s="13"/>
      <c r="AK70" s="13"/>
      <c r="AL70" s="13"/>
      <c r="AM70" s="13" t="s">
        <v>113</v>
      </c>
      <c r="AN70" s="13"/>
      <c r="AO70" s="13"/>
      <c r="AP70" s="13"/>
      <c r="AQ70" s="13"/>
      <c r="AR70" s="49">
        <f>INDEX(I87:I1094,MATCH(AR69,A87:A1094,0),0)</f>
        <v>2</v>
      </c>
      <c r="AS70" s="49"/>
      <c r="AT70" s="13"/>
      <c r="AU70" s="13"/>
      <c r="AV70" s="13"/>
      <c r="AW70" s="13"/>
      <c r="AX70" s="13"/>
      <c r="AY70" s="13"/>
      <c r="AZ70" s="13"/>
      <c r="BL70" s="36"/>
    </row>
    <row r="71" spans="2:64">
      <c r="B71" s="62">
        <v>300</v>
      </c>
      <c r="C71" s="61"/>
      <c r="D71" s="61"/>
      <c r="E71" s="61"/>
      <c r="F71" s="61"/>
      <c r="G71" s="61">
        <v>0.75</v>
      </c>
      <c r="H71" s="61"/>
      <c r="I71" s="61"/>
      <c r="J71" s="61">
        <v>0.75</v>
      </c>
      <c r="K71" s="61"/>
      <c r="L71" s="61"/>
      <c r="M71" s="61">
        <v>0.75</v>
      </c>
      <c r="N71" s="61"/>
      <c r="O71" s="61"/>
      <c r="P71" s="61">
        <v>0.75</v>
      </c>
      <c r="Q71" s="61"/>
      <c r="R71" s="61"/>
      <c r="S71" s="61">
        <v>0.75</v>
      </c>
      <c r="T71" s="61"/>
      <c r="U71" s="61"/>
      <c r="V71" s="61">
        <v>0.75</v>
      </c>
      <c r="W71" s="61"/>
      <c r="X71" s="61"/>
      <c r="Y71" s="61">
        <v>0.75</v>
      </c>
      <c r="Z71" s="61"/>
      <c r="AA71" s="61"/>
      <c r="AB71" s="61">
        <v>0.85</v>
      </c>
      <c r="AC71" s="61"/>
      <c r="AD71" s="61"/>
      <c r="AE71" s="61">
        <v>0.9</v>
      </c>
      <c r="AF71" s="61"/>
      <c r="AG71" s="61"/>
      <c r="AI71" s="13" t="s">
        <v>115</v>
      </c>
      <c r="AJ71" s="13"/>
      <c r="AK71" s="13"/>
      <c r="AL71" s="13"/>
      <c r="AM71" s="13"/>
      <c r="AN71" s="13"/>
      <c r="AO71" s="13"/>
      <c r="AP71" s="13"/>
      <c r="AQ71" s="13"/>
      <c r="AR71" s="13"/>
      <c r="AS71" s="51">
        <v>300</v>
      </c>
      <c r="AT71" s="51"/>
      <c r="AU71" s="51"/>
      <c r="AV71" s="51"/>
      <c r="AW71" s="51"/>
      <c r="AX71" s="13" t="s">
        <v>57</v>
      </c>
      <c r="AY71" s="13"/>
      <c r="AZ71" s="13"/>
      <c r="BL71" s="36"/>
    </row>
    <row r="72" spans="2:64">
      <c r="B72" s="62">
        <v>400</v>
      </c>
      <c r="C72" s="61"/>
      <c r="D72" s="61"/>
      <c r="E72" s="61"/>
      <c r="F72" s="61"/>
      <c r="G72" s="61">
        <v>0.75</v>
      </c>
      <c r="H72" s="61"/>
      <c r="I72" s="61"/>
      <c r="J72" s="61">
        <v>0.75</v>
      </c>
      <c r="K72" s="61"/>
      <c r="L72" s="61"/>
      <c r="M72" s="61">
        <v>0.75</v>
      </c>
      <c r="N72" s="61"/>
      <c r="O72" s="61"/>
      <c r="P72" s="61">
        <v>0.75</v>
      </c>
      <c r="Q72" s="61"/>
      <c r="R72" s="61"/>
      <c r="S72" s="61">
        <v>0.75</v>
      </c>
      <c r="T72" s="61"/>
      <c r="U72" s="61"/>
      <c r="V72" s="61">
        <v>0.75</v>
      </c>
      <c r="W72" s="61"/>
      <c r="X72" s="61"/>
      <c r="Y72" s="61">
        <v>0.8</v>
      </c>
      <c r="Z72" s="61"/>
      <c r="AA72" s="61"/>
      <c r="AB72" s="61">
        <v>0.9</v>
      </c>
      <c r="AC72" s="61"/>
      <c r="AD72" s="61"/>
      <c r="AE72" s="61">
        <v>0.95</v>
      </c>
      <c r="AF72" s="61"/>
      <c r="AG72" s="61"/>
      <c r="AI72" s="13" t="s">
        <v>119</v>
      </c>
      <c r="AJ72" s="13"/>
      <c r="AK72" s="13"/>
      <c r="AL72" s="13"/>
      <c r="AM72" s="13"/>
      <c r="AN72" s="13"/>
      <c r="AO72" s="13"/>
      <c r="AP72" s="13"/>
      <c r="AQ72" s="13"/>
      <c r="AR72" s="13"/>
      <c r="AS72" s="49">
        <f>INDEX(G70:AE80,MATCH(AS71,B70:B80,0),MATCH(AR70,G69:AG69,0))</f>
        <v>0.75</v>
      </c>
      <c r="AT72" s="49"/>
      <c r="AU72" s="13" t="s">
        <v>13</v>
      </c>
      <c r="AV72" s="13"/>
      <c r="AW72" s="13"/>
      <c r="AX72" s="13"/>
      <c r="AY72" s="13"/>
      <c r="AZ72" s="13"/>
      <c r="BL72" s="36"/>
    </row>
    <row r="73" spans="2:64">
      <c r="B73" s="62">
        <v>500</v>
      </c>
      <c r="C73" s="61"/>
      <c r="D73" s="61"/>
      <c r="E73" s="61"/>
      <c r="F73" s="61"/>
      <c r="G73" s="61">
        <v>0.75</v>
      </c>
      <c r="H73" s="61"/>
      <c r="I73" s="61"/>
      <c r="J73" s="61">
        <v>0.75</v>
      </c>
      <c r="K73" s="61"/>
      <c r="L73" s="61"/>
      <c r="M73" s="61">
        <v>0.75</v>
      </c>
      <c r="N73" s="61"/>
      <c r="O73" s="61"/>
      <c r="P73" s="61">
        <v>0.8</v>
      </c>
      <c r="Q73" s="61"/>
      <c r="R73" s="61"/>
      <c r="S73" s="61">
        <v>0.8</v>
      </c>
      <c r="T73" s="61"/>
      <c r="U73" s="61"/>
      <c r="V73" s="61">
        <v>0.8</v>
      </c>
      <c r="W73" s="61"/>
      <c r="X73" s="61"/>
      <c r="Y73" s="61">
        <v>0.85</v>
      </c>
      <c r="Z73" s="61"/>
      <c r="AA73" s="61"/>
      <c r="AB73" s="61">
        <v>0.95</v>
      </c>
      <c r="AC73" s="61"/>
      <c r="AD73" s="61"/>
      <c r="AE73" s="61">
        <v>1</v>
      </c>
      <c r="AF73" s="61"/>
      <c r="AG73" s="61"/>
      <c r="AI73" s="13" t="s">
        <v>75</v>
      </c>
      <c r="AJ73" s="13"/>
      <c r="AK73" s="13"/>
      <c r="AL73" s="13"/>
      <c r="AM73" s="51">
        <v>30</v>
      </c>
      <c r="AN73" s="51"/>
      <c r="AO73" s="23" t="s">
        <v>3</v>
      </c>
      <c r="AQ73" s="24" t="s">
        <v>1097</v>
      </c>
      <c r="AT73" s="91">
        <f>IF(AND(0&lt;=AM73,AM73&lt;=30),0.8,IF(AND(30&lt;AM73,AM73&lt;60),0.8*(60-AM73)/30,IF(AM73&gt;=60,0,"hatalı")))</f>
        <v>0.8</v>
      </c>
      <c r="AU73" s="91"/>
      <c r="BL73" s="36"/>
    </row>
    <row r="74" spans="2:64">
      <c r="B74" s="62">
        <v>600</v>
      </c>
      <c r="C74" s="61"/>
      <c r="D74" s="61"/>
      <c r="E74" s="61"/>
      <c r="F74" s="61"/>
      <c r="G74" s="61">
        <v>0.75</v>
      </c>
      <c r="H74" s="61"/>
      <c r="I74" s="61"/>
      <c r="J74" s="61">
        <v>0.75</v>
      </c>
      <c r="K74" s="61"/>
      <c r="L74" s="61"/>
      <c r="M74" s="61">
        <v>0.8</v>
      </c>
      <c r="N74" s="61"/>
      <c r="O74" s="61"/>
      <c r="P74" s="61">
        <v>0.85</v>
      </c>
      <c r="Q74" s="61"/>
      <c r="R74" s="61"/>
      <c r="S74" s="61">
        <v>0.85</v>
      </c>
      <c r="T74" s="61"/>
      <c r="U74" s="61"/>
      <c r="V74" s="61">
        <v>0.85</v>
      </c>
      <c r="W74" s="61"/>
      <c r="X74" s="61"/>
      <c r="Y74" s="61">
        <v>0.9</v>
      </c>
      <c r="Z74" s="61"/>
      <c r="AA74" s="61"/>
      <c r="AB74" s="61">
        <v>1</v>
      </c>
      <c r="AC74" s="61"/>
      <c r="AD74" s="61"/>
      <c r="AE74" s="61">
        <v>1.1000000000000001</v>
      </c>
      <c r="AF74" s="61"/>
      <c r="AG74" s="61"/>
      <c r="AI74" s="1" t="s">
        <v>1098</v>
      </c>
      <c r="AP74" s="91">
        <f>+AT73</f>
        <v>0.8</v>
      </c>
      <c r="AQ74" s="91"/>
      <c r="AR74" s="34" t="s">
        <v>55</v>
      </c>
      <c r="AS74" s="91">
        <f>+AX68</f>
        <v>1</v>
      </c>
      <c r="AT74" s="91"/>
      <c r="AU74" s="34" t="s">
        <v>55</v>
      </c>
      <c r="AV74" s="91">
        <v>1</v>
      </c>
      <c r="AW74" s="91"/>
      <c r="AX74" s="34" t="s">
        <v>55</v>
      </c>
      <c r="AY74" s="91">
        <f>+AS72</f>
        <v>0.75</v>
      </c>
      <c r="AZ74" s="91"/>
      <c r="BA74" s="34" t="s">
        <v>46</v>
      </c>
      <c r="BB74" s="98">
        <f>+AP74*AS74*AV74*AY74</f>
        <v>0.60000000000000009</v>
      </c>
      <c r="BC74" s="98"/>
      <c r="BD74" s="47" t="s">
        <v>13</v>
      </c>
      <c r="BL74" s="36"/>
    </row>
    <row r="75" spans="2:64">
      <c r="B75" s="62">
        <v>700</v>
      </c>
      <c r="C75" s="61"/>
      <c r="D75" s="61"/>
      <c r="E75" s="61"/>
      <c r="F75" s="61"/>
      <c r="G75" s="61">
        <v>0.75</v>
      </c>
      <c r="H75" s="61"/>
      <c r="I75" s="61"/>
      <c r="J75" s="61">
        <v>0.8</v>
      </c>
      <c r="K75" s="61"/>
      <c r="L75" s="61"/>
      <c r="M75" s="61">
        <v>0.85</v>
      </c>
      <c r="N75" s="61"/>
      <c r="O75" s="61"/>
      <c r="P75" s="61">
        <v>0.9</v>
      </c>
      <c r="Q75" s="61"/>
      <c r="R75" s="61"/>
      <c r="S75" s="61">
        <v>0.9</v>
      </c>
      <c r="T75" s="61"/>
      <c r="U75" s="61"/>
      <c r="V75" s="61">
        <v>0.9</v>
      </c>
      <c r="W75" s="61"/>
      <c r="X75" s="61"/>
      <c r="Y75" s="61">
        <v>0.95</v>
      </c>
      <c r="Z75" s="61"/>
      <c r="AA75" s="61"/>
      <c r="AB75" s="61">
        <v>1.1000000000000001</v>
      </c>
      <c r="AC75" s="61"/>
      <c r="AD75" s="61"/>
      <c r="AE75" s="61">
        <v>1.2</v>
      </c>
      <c r="AF75" s="61"/>
      <c r="AG75" s="61"/>
      <c r="BL75" s="36"/>
    </row>
    <row r="76" spans="2:64">
      <c r="B76" s="62">
        <v>800</v>
      </c>
      <c r="C76" s="61"/>
      <c r="D76" s="61"/>
      <c r="E76" s="61"/>
      <c r="F76" s="61"/>
      <c r="G76" s="61">
        <v>0.8</v>
      </c>
      <c r="H76" s="61"/>
      <c r="I76" s="61"/>
      <c r="J76" s="61">
        <v>0.9</v>
      </c>
      <c r="K76" s="61"/>
      <c r="L76" s="61"/>
      <c r="M76" s="61">
        <v>0.95</v>
      </c>
      <c r="N76" s="61"/>
      <c r="O76" s="61"/>
      <c r="P76" s="61">
        <v>0.95</v>
      </c>
      <c r="Q76" s="61"/>
      <c r="R76" s="61"/>
      <c r="S76" s="61">
        <v>0.95</v>
      </c>
      <c r="T76" s="61"/>
      <c r="U76" s="61"/>
      <c r="V76" s="61">
        <v>0.95</v>
      </c>
      <c r="W76" s="61"/>
      <c r="X76" s="61"/>
      <c r="Y76" s="61">
        <v>1.1000000000000001</v>
      </c>
      <c r="Z76" s="61"/>
      <c r="AA76" s="61"/>
      <c r="AB76" s="61">
        <v>1.2</v>
      </c>
      <c r="AC76" s="61"/>
      <c r="AD76" s="61"/>
      <c r="AE76" s="61">
        <v>1.3</v>
      </c>
      <c r="AF76" s="61"/>
      <c r="AG76" s="61"/>
      <c r="BL76" s="36"/>
    </row>
    <row r="77" spans="2:64">
      <c r="B77" s="62">
        <v>900</v>
      </c>
      <c r="C77" s="61"/>
      <c r="D77" s="61"/>
      <c r="E77" s="61"/>
      <c r="F77" s="61"/>
      <c r="G77" s="61">
        <v>0.8</v>
      </c>
      <c r="H77" s="61"/>
      <c r="I77" s="61"/>
      <c r="J77" s="61">
        <v>0.95</v>
      </c>
      <c r="K77" s="61"/>
      <c r="L77" s="61"/>
      <c r="M77" s="61">
        <v>1.05</v>
      </c>
      <c r="N77" s="61"/>
      <c r="O77" s="61"/>
      <c r="P77" s="61">
        <v>1.1000000000000001</v>
      </c>
      <c r="Q77" s="61"/>
      <c r="R77" s="61"/>
      <c r="S77" s="61">
        <v>1.1000000000000001</v>
      </c>
      <c r="T77" s="61"/>
      <c r="U77" s="61"/>
      <c r="V77" s="61">
        <v>1.1000000000000001</v>
      </c>
      <c r="W77" s="61"/>
      <c r="X77" s="61"/>
      <c r="Y77" s="61">
        <v>1.25</v>
      </c>
      <c r="Z77" s="61"/>
      <c r="AA77" s="61"/>
      <c r="AB77" s="61">
        <v>1.3</v>
      </c>
      <c r="AC77" s="61"/>
      <c r="AD77" s="61"/>
      <c r="AE77" s="61">
        <v>1.4</v>
      </c>
      <c r="AF77" s="61"/>
      <c r="AG77" s="61"/>
      <c r="BL77" s="36"/>
    </row>
    <row r="78" spans="2:64">
      <c r="B78" s="62">
        <v>1000</v>
      </c>
      <c r="C78" s="61"/>
      <c r="D78" s="61"/>
      <c r="E78" s="61"/>
      <c r="F78" s="61"/>
      <c r="G78" s="61">
        <v>0.8</v>
      </c>
      <c r="H78" s="61"/>
      <c r="I78" s="61"/>
      <c r="J78" s="61">
        <v>1.05</v>
      </c>
      <c r="K78" s="61"/>
      <c r="L78" s="61"/>
      <c r="M78" s="61">
        <v>1.1000000000000001</v>
      </c>
      <c r="N78" s="61"/>
      <c r="O78" s="61"/>
      <c r="P78" s="61">
        <v>1.2</v>
      </c>
      <c r="Q78" s="61"/>
      <c r="R78" s="61"/>
      <c r="S78" s="61">
        <v>1.3</v>
      </c>
      <c r="T78" s="61"/>
      <c r="U78" s="61"/>
      <c r="V78" s="61">
        <v>1.35</v>
      </c>
      <c r="W78" s="61"/>
      <c r="X78" s="61"/>
      <c r="Y78" s="61">
        <v>1.4</v>
      </c>
      <c r="Z78" s="61"/>
      <c r="AA78" s="61"/>
      <c r="AB78" s="61">
        <v>1.5</v>
      </c>
      <c r="AC78" s="61"/>
      <c r="AD78" s="61"/>
      <c r="AE78" s="61">
        <v>1.6</v>
      </c>
      <c r="AF78" s="61"/>
      <c r="AG78" s="61"/>
      <c r="BL78" s="36"/>
    </row>
    <row r="79" spans="2:64">
      <c r="B79" s="52" t="s">
        <v>105</v>
      </c>
      <c r="C79" s="53"/>
      <c r="D79" s="53"/>
      <c r="E79" s="53"/>
      <c r="F79" s="54"/>
      <c r="G79" s="55">
        <f>G78*10/100+G78</f>
        <v>0.88</v>
      </c>
      <c r="H79" s="56"/>
      <c r="I79" s="57"/>
      <c r="J79" s="58">
        <f t="shared" ref="J79" si="0">J78*10/100+J78</f>
        <v>1.155</v>
      </c>
      <c r="K79" s="59"/>
      <c r="L79" s="60"/>
      <c r="M79" s="58">
        <f t="shared" ref="M79" si="1">M78*10/100+M78</f>
        <v>1.2100000000000002</v>
      </c>
      <c r="N79" s="59"/>
      <c r="O79" s="60"/>
      <c r="P79" s="58">
        <f t="shared" ref="P79" si="2">P78*10/100+P78</f>
        <v>1.3199999999999998</v>
      </c>
      <c r="Q79" s="59"/>
      <c r="R79" s="60"/>
      <c r="S79" s="58">
        <f t="shared" ref="S79" si="3">S78*10/100+S78</f>
        <v>1.4300000000000002</v>
      </c>
      <c r="T79" s="59"/>
      <c r="U79" s="60"/>
      <c r="V79" s="58">
        <f t="shared" ref="V79" si="4">V78*10/100+V78</f>
        <v>1.4850000000000001</v>
      </c>
      <c r="W79" s="59"/>
      <c r="X79" s="60"/>
      <c r="Y79" s="58">
        <f t="shared" ref="Y79" si="5">Y78*10/100+Y78</f>
        <v>1.54</v>
      </c>
      <c r="Z79" s="59"/>
      <c r="AA79" s="60"/>
      <c r="AB79" s="58">
        <f t="shared" ref="AB79" si="6">AB78*10/100+AB78</f>
        <v>1.65</v>
      </c>
      <c r="AC79" s="59"/>
      <c r="AD79" s="60"/>
      <c r="AE79" s="58">
        <f t="shared" ref="AE79" si="7">AE78*10/100+AE78</f>
        <v>1.76</v>
      </c>
      <c r="AF79" s="59"/>
      <c r="AG79" s="60"/>
      <c r="BL79" s="36"/>
    </row>
    <row r="80" spans="2:64">
      <c r="B80" s="52" t="s">
        <v>106</v>
      </c>
      <c r="C80" s="53"/>
      <c r="D80" s="53"/>
      <c r="E80" s="53"/>
      <c r="F80" s="54"/>
      <c r="G80" s="55">
        <f>G78*15/100+G78</f>
        <v>0.92</v>
      </c>
      <c r="H80" s="56"/>
      <c r="I80" s="57"/>
      <c r="J80" s="58">
        <f t="shared" ref="J80" si="8">J78*15/100+J78</f>
        <v>1.2075</v>
      </c>
      <c r="K80" s="59"/>
      <c r="L80" s="60"/>
      <c r="M80" s="58">
        <f t="shared" ref="M80" si="9">M78*15/100+M78</f>
        <v>1.2650000000000001</v>
      </c>
      <c r="N80" s="59"/>
      <c r="O80" s="60"/>
      <c r="P80" s="58">
        <f t="shared" ref="P80" si="10">P78*15/100+P78</f>
        <v>1.38</v>
      </c>
      <c r="Q80" s="59"/>
      <c r="R80" s="60"/>
      <c r="S80" s="58">
        <f t="shared" ref="S80" si="11">S78*15/100+S78</f>
        <v>1.4950000000000001</v>
      </c>
      <c r="T80" s="59"/>
      <c r="U80" s="60"/>
      <c r="V80" s="58">
        <f t="shared" ref="V80" si="12">V78*15/100+V78</f>
        <v>1.5525000000000002</v>
      </c>
      <c r="W80" s="59"/>
      <c r="X80" s="60"/>
      <c r="Y80" s="58">
        <f t="shared" ref="Y80" si="13">Y78*15/100+Y78</f>
        <v>1.6099999999999999</v>
      </c>
      <c r="Z80" s="59"/>
      <c r="AA80" s="60"/>
      <c r="AB80" s="58">
        <f t="shared" ref="AB80" si="14">AB78*15/100+AB78</f>
        <v>1.7250000000000001</v>
      </c>
      <c r="AC80" s="59"/>
      <c r="AD80" s="60"/>
      <c r="AE80" s="58">
        <f t="shared" ref="AE80" si="15">AE78*15/100+AE78</f>
        <v>1.84</v>
      </c>
      <c r="AF80" s="59"/>
      <c r="AG80" s="60"/>
      <c r="BL80" s="36"/>
    </row>
    <row r="81" spans="1:64">
      <c r="B81" s="63" t="s">
        <v>107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5"/>
      <c r="BL81" s="36"/>
    </row>
    <row r="82" spans="1:64">
      <c r="B82" s="66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8"/>
      <c r="BL82" s="36"/>
    </row>
    <row r="83" spans="1:64">
      <c r="B83" s="69" t="s">
        <v>108</v>
      </c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1"/>
      <c r="BL83" s="36"/>
    </row>
    <row r="84" spans="1:64" ht="12" thickBot="1"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8"/>
    </row>
    <row r="85" spans="1:64"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1:64">
      <c r="A86" s="13" t="s">
        <v>1102</v>
      </c>
    </row>
    <row r="87" spans="1:64">
      <c r="A87" s="31" t="s">
        <v>120</v>
      </c>
      <c r="I87" s="32"/>
    </row>
    <row r="88" spans="1:64">
      <c r="A88" s="33" t="s">
        <v>121</v>
      </c>
      <c r="I88" s="32">
        <v>5</v>
      </c>
    </row>
    <row r="89" spans="1:64">
      <c r="A89" s="33" t="s">
        <v>122</v>
      </c>
      <c r="I89" s="32">
        <v>3</v>
      </c>
    </row>
    <row r="90" spans="1:64">
      <c r="A90" s="33" t="s">
        <v>123</v>
      </c>
      <c r="I90" s="32">
        <v>3</v>
      </c>
    </row>
    <row r="91" spans="1:64">
      <c r="A91" s="33" t="s">
        <v>124</v>
      </c>
      <c r="I91" s="32">
        <v>5</v>
      </c>
    </row>
    <row r="92" spans="1:64">
      <c r="A92" s="33" t="s">
        <v>125</v>
      </c>
      <c r="I92" s="32">
        <v>3</v>
      </c>
    </row>
    <row r="93" spans="1:64">
      <c r="A93" s="33" t="s">
        <v>126</v>
      </c>
      <c r="I93" s="32">
        <v>5</v>
      </c>
    </row>
    <row r="94" spans="1:64">
      <c r="A94" s="33" t="s">
        <v>127</v>
      </c>
      <c r="I94" s="32">
        <v>3</v>
      </c>
    </row>
    <row r="95" spans="1:64">
      <c r="A95" s="33" t="s">
        <v>128</v>
      </c>
      <c r="I95" s="32">
        <v>5</v>
      </c>
    </row>
    <row r="96" spans="1:64">
      <c r="A96" s="33" t="s">
        <v>129</v>
      </c>
      <c r="I96" s="32">
        <v>5</v>
      </c>
    </row>
    <row r="97" spans="1:235">
      <c r="A97" s="33" t="s">
        <v>130</v>
      </c>
      <c r="I97" s="32">
        <v>5</v>
      </c>
    </row>
    <row r="98" spans="1:235">
      <c r="A98" s="33" t="s">
        <v>131</v>
      </c>
      <c r="I98" s="32">
        <v>3</v>
      </c>
    </row>
    <row r="99" spans="1:235">
      <c r="A99" s="33" t="s">
        <v>132</v>
      </c>
      <c r="I99" s="32">
        <v>3</v>
      </c>
    </row>
    <row r="100" spans="1:235">
      <c r="A100" s="33" t="s">
        <v>133</v>
      </c>
      <c r="I100" s="32">
        <v>5</v>
      </c>
    </row>
    <row r="101" spans="1:235">
      <c r="A101" s="33" t="s">
        <v>134</v>
      </c>
      <c r="I101" s="32">
        <v>3</v>
      </c>
    </row>
    <row r="102" spans="1:235">
      <c r="A102" s="33" t="s">
        <v>135</v>
      </c>
      <c r="I102" s="32">
        <v>3</v>
      </c>
    </row>
    <row r="103" spans="1:235">
      <c r="A103" s="31" t="s">
        <v>136</v>
      </c>
      <c r="I103" s="32"/>
    </row>
    <row r="104" spans="1:235">
      <c r="A104" s="33" t="s">
        <v>137</v>
      </c>
      <c r="I104" s="32">
        <v>2</v>
      </c>
    </row>
    <row r="105" spans="1:235">
      <c r="A105" s="33" t="s">
        <v>138</v>
      </c>
      <c r="I105" s="32">
        <v>2</v>
      </c>
    </row>
    <row r="106" spans="1:235">
      <c r="A106" s="33" t="s">
        <v>139</v>
      </c>
      <c r="I106" s="32">
        <v>3</v>
      </c>
    </row>
    <row r="107" spans="1:235">
      <c r="A107" s="33" t="s">
        <v>140</v>
      </c>
      <c r="I107" s="32">
        <v>2</v>
      </c>
    </row>
    <row r="108" spans="1:235">
      <c r="A108" s="33" t="s">
        <v>141</v>
      </c>
      <c r="I108" s="32">
        <v>2</v>
      </c>
    </row>
    <row r="109" spans="1:235">
      <c r="A109" s="33" t="s">
        <v>142</v>
      </c>
      <c r="I109" s="32">
        <v>2</v>
      </c>
    </row>
    <row r="110" spans="1:235">
      <c r="A110" s="33" t="s">
        <v>143</v>
      </c>
      <c r="I110" s="32">
        <v>2</v>
      </c>
    </row>
    <row r="111" spans="1:235">
      <c r="A111" s="33" t="s">
        <v>144</v>
      </c>
      <c r="I111" s="32">
        <v>3</v>
      </c>
    </row>
    <row r="112" spans="1:235">
      <c r="A112" s="33" t="s">
        <v>145</v>
      </c>
      <c r="I112" s="32">
        <v>2</v>
      </c>
      <c r="HW112" s="13"/>
      <c r="HX112" s="13"/>
      <c r="HY112" s="13"/>
      <c r="HZ112" s="13"/>
      <c r="IA112" s="13"/>
    </row>
    <row r="113" spans="1:248">
      <c r="A113" s="31" t="s">
        <v>146</v>
      </c>
      <c r="I113" s="32"/>
      <c r="HW113" s="13"/>
      <c r="HX113" s="13"/>
      <c r="HY113" s="13"/>
      <c r="HZ113" s="13"/>
      <c r="IA113" s="13"/>
    </row>
    <row r="114" spans="1:248">
      <c r="A114" s="33" t="s">
        <v>137</v>
      </c>
      <c r="I114" s="32">
        <v>6</v>
      </c>
      <c r="HW114" s="13"/>
      <c r="HX114" s="13"/>
      <c r="HY114" s="13"/>
      <c r="HZ114" s="13"/>
      <c r="IA114" s="13"/>
    </row>
    <row r="115" spans="1:248">
      <c r="A115" s="33" t="s">
        <v>147</v>
      </c>
      <c r="I115" s="32">
        <v>6</v>
      </c>
      <c r="HW115" s="13"/>
      <c r="HX115" s="13"/>
      <c r="HY115" s="13"/>
      <c r="HZ115" s="13"/>
      <c r="IA115" s="13"/>
      <c r="IE115" s="30"/>
    </row>
    <row r="116" spans="1:248">
      <c r="A116" s="33" t="s">
        <v>148</v>
      </c>
      <c r="I116" s="32">
        <v>6</v>
      </c>
      <c r="HW116" s="13"/>
      <c r="HX116" s="13"/>
      <c r="HY116" s="13"/>
      <c r="HZ116" s="13"/>
      <c r="IA116" s="13"/>
    </row>
    <row r="117" spans="1:248">
      <c r="A117" s="33" t="s">
        <v>149</v>
      </c>
      <c r="I117" s="32">
        <v>6</v>
      </c>
      <c r="HW117" s="13"/>
      <c r="HX117" s="13"/>
      <c r="HY117" s="13"/>
      <c r="HZ117" s="13"/>
      <c r="IA117" s="13"/>
      <c r="IF117" s="13"/>
      <c r="IG117" s="13"/>
      <c r="IH117" s="13"/>
      <c r="II117" s="13"/>
      <c r="IJ117" s="13"/>
      <c r="IK117" s="13"/>
      <c r="IL117" s="13"/>
      <c r="IM117" s="13"/>
      <c r="IN117" s="13"/>
    </row>
    <row r="118" spans="1:248">
      <c r="A118" s="33" t="s">
        <v>150</v>
      </c>
      <c r="I118" s="32">
        <v>6</v>
      </c>
      <c r="HW118" s="13"/>
      <c r="HX118" s="13"/>
      <c r="HY118" s="13"/>
      <c r="HZ118" s="13"/>
      <c r="IA118" s="13"/>
      <c r="IN118" s="13"/>
    </row>
    <row r="119" spans="1:248">
      <c r="A119" s="33" t="s">
        <v>151</v>
      </c>
      <c r="I119" s="32">
        <v>6</v>
      </c>
      <c r="HW119" s="13"/>
      <c r="HX119" s="13"/>
      <c r="HY119" s="13"/>
      <c r="HZ119" s="13"/>
      <c r="IA119" s="13"/>
      <c r="IN119" s="13"/>
    </row>
    <row r="120" spans="1:248">
      <c r="A120" s="33" t="s">
        <v>152</v>
      </c>
      <c r="I120" s="32">
        <v>6</v>
      </c>
      <c r="HW120" s="13"/>
      <c r="HX120" s="13"/>
      <c r="HY120" s="13"/>
      <c r="HZ120" s="13"/>
      <c r="IA120" s="13"/>
      <c r="IN120" s="13"/>
    </row>
    <row r="121" spans="1:248">
      <c r="A121" s="33" t="s">
        <v>153</v>
      </c>
      <c r="I121" s="32">
        <v>6</v>
      </c>
      <c r="HW121" s="13"/>
      <c r="HX121" s="13"/>
      <c r="HY121" s="13"/>
      <c r="HZ121" s="13"/>
      <c r="IA121" s="13"/>
    </row>
    <row r="122" spans="1:248">
      <c r="A122" s="33" t="s">
        <v>154</v>
      </c>
      <c r="I122" s="32">
        <v>6</v>
      </c>
      <c r="HW122" s="13"/>
      <c r="HX122" s="13"/>
      <c r="HY122" s="13"/>
      <c r="HZ122" s="13"/>
      <c r="IA122" s="13"/>
    </row>
    <row r="123" spans="1:248">
      <c r="A123" s="33" t="s">
        <v>155</v>
      </c>
      <c r="I123" s="32">
        <v>6</v>
      </c>
      <c r="HW123" s="13"/>
      <c r="HX123" s="13"/>
      <c r="HY123" s="13"/>
      <c r="HZ123" s="13"/>
      <c r="IA123" s="13"/>
    </row>
    <row r="124" spans="1:248">
      <c r="A124" s="33" t="s">
        <v>156</v>
      </c>
      <c r="I124" s="32">
        <v>6</v>
      </c>
      <c r="HW124" s="13"/>
      <c r="HX124" s="13"/>
      <c r="HY124" s="13"/>
      <c r="HZ124" s="13"/>
      <c r="IA124" s="13"/>
    </row>
    <row r="125" spans="1:248">
      <c r="A125" s="33" t="s">
        <v>157</v>
      </c>
      <c r="I125" s="32">
        <v>6</v>
      </c>
      <c r="HW125" s="13"/>
      <c r="HX125" s="13"/>
      <c r="HY125" s="13"/>
      <c r="HZ125" s="13"/>
      <c r="IA125" s="13"/>
    </row>
    <row r="126" spans="1:248">
      <c r="A126" s="33" t="s">
        <v>158</v>
      </c>
      <c r="I126" s="32">
        <v>6</v>
      </c>
      <c r="HW126" s="13"/>
      <c r="HX126" s="13"/>
      <c r="HY126" s="13"/>
      <c r="HZ126" s="13"/>
      <c r="IA126" s="13"/>
    </row>
    <row r="127" spans="1:248">
      <c r="A127" s="33" t="s">
        <v>159</v>
      </c>
      <c r="I127" s="32">
        <v>6</v>
      </c>
      <c r="HW127" s="13"/>
      <c r="HX127" s="13"/>
      <c r="HY127" s="13"/>
      <c r="HZ127" s="13"/>
      <c r="IA127" s="13"/>
    </row>
    <row r="128" spans="1:248">
      <c r="A128" s="33" t="s">
        <v>160</v>
      </c>
      <c r="I128" s="32">
        <v>6</v>
      </c>
      <c r="HW128" s="13"/>
      <c r="HX128" s="13"/>
      <c r="HY128" s="13"/>
      <c r="HZ128" s="13"/>
      <c r="IA128" s="13"/>
    </row>
    <row r="129" spans="1:235">
      <c r="A129" s="33" t="s">
        <v>161</v>
      </c>
      <c r="I129" s="32">
        <v>6</v>
      </c>
      <c r="HW129" s="13"/>
      <c r="HX129" s="13"/>
      <c r="HY129" s="13"/>
      <c r="HZ129" s="13"/>
      <c r="IA129" s="13"/>
    </row>
    <row r="130" spans="1:235">
      <c r="A130" s="33" t="s">
        <v>162</v>
      </c>
      <c r="I130" s="32">
        <v>6</v>
      </c>
      <c r="HW130" s="13"/>
      <c r="HX130" s="13"/>
      <c r="HY130" s="13"/>
      <c r="HZ130" s="13"/>
      <c r="IA130" s="13"/>
    </row>
    <row r="131" spans="1:235">
      <c r="A131" s="33" t="s">
        <v>163</v>
      </c>
      <c r="I131" s="32">
        <v>6</v>
      </c>
      <c r="HW131" s="13"/>
      <c r="HX131" s="13"/>
      <c r="HY131" s="13"/>
      <c r="HZ131" s="13"/>
      <c r="IA131" s="13"/>
    </row>
    <row r="132" spans="1:235">
      <c r="A132" s="31" t="s">
        <v>164</v>
      </c>
      <c r="I132" s="32"/>
      <c r="HW132" s="13"/>
      <c r="HX132" s="13"/>
      <c r="HY132" s="13"/>
      <c r="HZ132" s="13"/>
      <c r="IA132" s="13"/>
    </row>
    <row r="133" spans="1:235">
      <c r="A133" s="33" t="s">
        <v>137</v>
      </c>
      <c r="I133" s="32">
        <v>7</v>
      </c>
    </row>
    <row r="134" spans="1:235">
      <c r="A134" s="33" t="s">
        <v>165</v>
      </c>
      <c r="I134" s="32">
        <v>6</v>
      </c>
    </row>
    <row r="135" spans="1:235">
      <c r="A135" s="33" t="s">
        <v>166</v>
      </c>
      <c r="I135" s="32">
        <v>6</v>
      </c>
    </row>
    <row r="136" spans="1:235">
      <c r="A136" s="33" t="s">
        <v>167</v>
      </c>
      <c r="I136" s="32">
        <v>7</v>
      </c>
    </row>
    <row r="137" spans="1:235">
      <c r="A137" s="33" t="s">
        <v>168</v>
      </c>
      <c r="I137" s="32">
        <v>7</v>
      </c>
    </row>
    <row r="138" spans="1:235">
      <c r="A138" s="33" t="s">
        <v>169</v>
      </c>
      <c r="I138" s="32">
        <v>6</v>
      </c>
    </row>
    <row r="139" spans="1:235">
      <c r="A139" s="33" t="s">
        <v>170</v>
      </c>
      <c r="I139" s="32">
        <v>6</v>
      </c>
    </row>
    <row r="140" spans="1:235">
      <c r="A140" s="33" t="s">
        <v>171</v>
      </c>
      <c r="I140" s="32">
        <v>7</v>
      </c>
    </row>
    <row r="141" spans="1:235">
      <c r="A141" s="31" t="s">
        <v>172</v>
      </c>
      <c r="I141" s="32"/>
    </row>
    <row r="142" spans="1:235">
      <c r="A142" s="33" t="s">
        <v>137</v>
      </c>
      <c r="I142" s="32">
        <v>2</v>
      </c>
    </row>
    <row r="143" spans="1:235">
      <c r="A143" s="33" t="s">
        <v>173</v>
      </c>
      <c r="I143" s="32">
        <v>2</v>
      </c>
    </row>
    <row r="144" spans="1:235">
      <c r="A144" s="33" t="s">
        <v>174</v>
      </c>
      <c r="I144" s="32">
        <v>2</v>
      </c>
    </row>
    <row r="145" spans="1:9">
      <c r="A145" s="33" t="s">
        <v>175</v>
      </c>
      <c r="I145" s="32">
        <v>2</v>
      </c>
    </row>
    <row r="146" spans="1:9">
      <c r="A146" s="33" t="s">
        <v>176</v>
      </c>
      <c r="I146" s="32">
        <v>2</v>
      </c>
    </row>
    <row r="147" spans="1:9">
      <c r="A147" s="33" t="s">
        <v>177</v>
      </c>
      <c r="I147" s="32">
        <v>2</v>
      </c>
    </row>
    <row r="148" spans="1:9">
      <c r="A148" s="33" t="s">
        <v>178</v>
      </c>
      <c r="I148" s="32">
        <v>2</v>
      </c>
    </row>
    <row r="149" spans="1:9">
      <c r="A149" s="31" t="s">
        <v>179</v>
      </c>
      <c r="I149" s="32"/>
    </row>
    <row r="150" spans="1:9">
      <c r="A150" s="33" t="s">
        <v>180</v>
      </c>
      <c r="I150" s="32">
        <v>3</v>
      </c>
    </row>
    <row r="151" spans="1:9">
      <c r="A151" s="33" t="s">
        <v>181</v>
      </c>
      <c r="I151" s="32">
        <v>3</v>
      </c>
    </row>
    <row r="152" spans="1:9">
      <c r="A152" s="33" t="s">
        <v>182</v>
      </c>
      <c r="I152" s="32">
        <v>3</v>
      </c>
    </row>
    <row r="153" spans="1:9">
      <c r="A153" s="33" t="s">
        <v>183</v>
      </c>
      <c r="I153" s="32">
        <v>4</v>
      </c>
    </row>
    <row r="154" spans="1:9">
      <c r="A154" s="33" t="s">
        <v>184</v>
      </c>
      <c r="I154" s="32">
        <v>3</v>
      </c>
    </row>
    <row r="155" spans="1:9">
      <c r="A155" s="33" t="s">
        <v>185</v>
      </c>
      <c r="I155" s="32">
        <v>5</v>
      </c>
    </row>
    <row r="156" spans="1:9">
      <c r="A156" s="33" t="s">
        <v>186</v>
      </c>
      <c r="I156" s="32">
        <v>4</v>
      </c>
    </row>
    <row r="157" spans="1:9">
      <c r="A157" s="33" t="s">
        <v>187</v>
      </c>
      <c r="I157" s="32">
        <v>4</v>
      </c>
    </row>
    <row r="158" spans="1:9">
      <c r="A158" s="33" t="s">
        <v>188</v>
      </c>
      <c r="I158" s="32">
        <v>5</v>
      </c>
    </row>
    <row r="159" spans="1:9">
      <c r="A159" s="33" t="s">
        <v>189</v>
      </c>
      <c r="I159" s="32">
        <v>3</v>
      </c>
    </row>
    <row r="160" spans="1:9">
      <c r="A160" s="33" t="s">
        <v>190</v>
      </c>
      <c r="I160" s="32">
        <v>4</v>
      </c>
    </row>
    <row r="161" spans="1:9">
      <c r="A161" s="33" t="s">
        <v>141</v>
      </c>
      <c r="I161" s="32">
        <v>4</v>
      </c>
    </row>
    <row r="162" spans="1:9">
      <c r="A162" s="33" t="s">
        <v>191</v>
      </c>
      <c r="I162" s="32">
        <v>4</v>
      </c>
    </row>
    <row r="163" spans="1:9">
      <c r="A163" s="33" t="s">
        <v>192</v>
      </c>
      <c r="I163" s="32">
        <v>3</v>
      </c>
    </row>
    <row r="164" spans="1:9">
      <c r="A164" s="33" t="s">
        <v>193</v>
      </c>
      <c r="I164" s="32">
        <v>3</v>
      </c>
    </row>
    <row r="165" spans="1:9">
      <c r="A165" s="33" t="s">
        <v>194</v>
      </c>
      <c r="I165" s="32">
        <v>4</v>
      </c>
    </row>
    <row r="166" spans="1:9">
      <c r="A166" s="33" t="s">
        <v>195</v>
      </c>
      <c r="I166" s="32">
        <v>3</v>
      </c>
    </row>
    <row r="167" spans="1:9">
      <c r="A167" s="33" t="s">
        <v>196</v>
      </c>
      <c r="I167" s="32">
        <v>5</v>
      </c>
    </row>
    <row r="168" spans="1:9">
      <c r="A168" s="33" t="s">
        <v>197</v>
      </c>
      <c r="I168" s="32">
        <v>4</v>
      </c>
    </row>
    <row r="169" spans="1:9">
      <c r="A169" s="33" t="s">
        <v>198</v>
      </c>
      <c r="I169" s="32">
        <v>3</v>
      </c>
    </row>
    <row r="170" spans="1:9">
      <c r="A170" s="33" t="s">
        <v>199</v>
      </c>
      <c r="I170" s="32">
        <v>3</v>
      </c>
    </row>
    <row r="171" spans="1:9">
      <c r="A171" s="33" t="s">
        <v>200</v>
      </c>
      <c r="I171" s="32">
        <v>3</v>
      </c>
    </row>
    <row r="172" spans="1:9">
      <c r="A172" s="33" t="s">
        <v>201</v>
      </c>
      <c r="I172" s="32">
        <v>3</v>
      </c>
    </row>
    <row r="173" spans="1:9">
      <c r="A173" s="33" t="s">
        <v>202</v>
      </c>
      <c r="I173" s="32">
        <v>4</v>
      </c>
    </row>
    <row r="174" spans="1:9">
      <c r="A174" s="33" t="s">
        <v>203</v>
      </c>
      <c r="I174" s="32">
        <v>3</v>
      </c>
    </row>
    <row r="175" spans="1:9">
      <c r="A175" s="31" t="s">
        <v>204</v>
      </c>
      <c r="I175" s="32"/>
    </row>
    <row r="176" spans="1:9">
      <c r="A176" s="33" t="s">
        <v>205</v>
      </c>
      <c r="I176" s="32">
        <v>6</v>
      </c>
    </row>
    <row r="177" spans="1:9">
      <c r="A177" s="33" t="s">
        <v>206</v>
      </c>
      <c r="I177" s="32">
        <v>6</v>
      </c>
    </row>
    <row r="178" spans="1:9">
      <c r="A178" s="33" t="s">
        <v>207</v>
      </c>
      <c r="I178" s="32">
        <v>1</v>
      </c>
    </row>
    <row r="179" spans="1:9">
      <c r="A179" s="33" t="s">
        <v>208</v>
      </c>
      <c r="I179" s="32">
        <v>1</v>
      </c>
    </row>
    <row r="180" spans="1:9">
      <c r="A180" s="33" t="s">
        <v>209</v>
      </c>
      <c r="I180" s="32">
        <v>1</v>
      </c>
    </row>
    <row r="181" spans="1:9">
      <c r="A181" s="33" t="s">
        <v>210</v>
      </c>
      <c r="I181" s="32">
        <v>6</v>
      </c>
    </row>
    <row r="182" spans="1:9">
      <c r="A182" s="33" t="s">
        <v>211</v>
      </c>
      <c r="I182" s="32">
        <v>1</v>
      </c>
    </row>
    <row r="183" spans="1:9">
      <c r="A183" s="33" t="s">
        <v>212</v>
      </c>
      <c r="I183" s="32">
        <v>3</v>
      </c>
    </row>
    <row r="184" spans="1:9">
      <c r="A184" s="33" t="s">
        <v>213</v>
      </c>
      <c r="I184" s="32">
        <v>6</v>
      </c>
    </row>
    <row r="185" spans="1:9">
      <c r="A185" s="33" t="s">
        <v>214</v>
      </c>
      <c r="I185" s="32">
        <v>5</v>
      </c>
    </row>
    <row r="186" spans="1:9">
      <c r="A186" s="33" t="s">
        <v>215</v>
      </c>
      <c r="I186" s="32">
        <v>1</v>
      </c>
    </row>
    <row r="187" spans="1:9">
      <c r="A187" s="33" t="s">
        <v>216</v>
      </c>
      <c r="I187" s="32">
        <v>1</v>
      </c>
    </row>
    <row r="188" spans="1:9">
      <c r="A188" s="33" t="s">
        <v>217</v>
      </c>
      <c r="I188" s="32">
        <v>1</v>
      </c>
    </row>
    <row r="189" spans="1:9">
      <c r="A189" s="33" t="s">
        <v>218</v>
      </c>
      <c r="I189" s="32">
        <v>1</v>
      </c>
    </row>
    <row r="190" spans="1:9">
      <c r="A190" s="33" t="s">
        <v>219</v>
      </c>
      <c r="I190" s="32">
        <v>1</v>
      </c>
    </row>
    <row r="191" spans="1:9">
      <c r="A191" s="33" t="s">
        <v>220</v>
      </c>
      <c r="I191" s="32">
        <v>1</v>
      </c>
    </row>
    <row r="192" spans="1:9">
      <c r="A192" s="33" t="s">
        <v>221</v>
      </c>
      <c r="I192" s="32">
        <v>3</v>
      </c>
    </row>
    <row r="193" spans="1:9">
      <c r="A193" s="33" t="s">
        <v>222</v>
      </c>
      <c r="I193" s="32">
        <v>1</v>
      </c>
    </row>
    <row r="194" spans="1:9">
      <c r="A194" s="33" t="s">
        <v>223</v>
      </c>
      <c r="I194" s="32">
        <v>1</v>
      </c>
    </row>
    <row r="195" spans="1:9">
      <c r="A195" s="31" t="s">
        <v>224</v>
      </c>
      <c r="I195" s="32">
        <v>6</v>
      </c>
    </row>
    <row r="196" spans="1:9">
      <c r="A196" s="33" t="s">
        <v>225</v>
      </c>
      <c r="I196" s="32">
        <v>7</v>
      </c>
    </row>
    <row r="197" spans="1:9">
      <c r="A197" s="33" t="s">
        <v>226</v>
      </c>
      <c r="I197" s="32">
        <v>2</v>
      </c>
    </row>
    <row r="198" spans="1:9">
      <c r="A198" s="33" t="s">
        <v>227</v>
      </c>
      <c r="I198" s="32">
        <v>6</v>
      </c>
    </row>
    <row r="199" spans="1:9">
      <c r="A199" s="33" t="s">
        <v>228</v>
      </c>
      <c r="I199" s="32">
        <v>2</v>
      </c>
    </row>
    <row r="200" spans="1:9">
      <c r="A200" s="33" t="s">
        <v>229</v>
      </c>
      <c r="I200" s="32">
        <v>2</v>
      </c>
    </row>
    <row r="201" spans="1:9">
      <c r="A201" s="33" t="s">
        <v>230</v>
      </c>
      <c r="I201" s="32">
        <v>6</v>
      </c>
    </row>
    <row r="202" spans="1:9">
      <c r="A202" s="33" t="s">
        <v>231</v>
      </c>
      <c r="I202" s="32">
        <v>8</v>
      </c>
    </row>
    <row r="203" spans="1:9">
      <c r="A203" s="33" t="s">
        <v>232</v>
      </c>
      <c r="I203" s="32">
        <v>6</v>
      </c>
    </row>
    <row r="204" spans="1:9">
      <c r="A204" s="31" t="s">
        <v>233</v>
      </c>
      <c r="I204" s="32"/>
    </row>
    <row r="205" spans="1:9">
      <c r="A205" s="33" t="s">
        <v>234</v>
      </c>
      <c r="I205" s="32">
        <v>1</v>
      </c>
    </row>
    <row r="206" spans="1:9">
      <c r="A206" s="33" t="s">
        <v>235</v>
      </c>
      <c r="I206" s="32">
        <v>1</v>
      </c>
    </row>
    <row r="207" spans="1:9">
      <c r="A207" s="33" t="s">
        <v>236</v>
      </c>
      <c r="I207" s="32">
        <v>1</v>
      </c>
    </row>
    <row r="208" spans="1:9">
      <c r="A208" s="33" t="s">
        <v>237</v>
      </c>
      <c r="I208" s="32">
        <v>1</v>
      </c>
    </row>
    <row r="209" spans="1:9">
      <c r="A209" s="33" t="s">
        <v>238</v>
      </c>
      <c r="I209" s="32">
        <v>1</v>
      </c>
    </row>
    <row r="210" spans="1:9">
      <c r="A210" s="33" t="s">
        <v>239</v>
      </c>
      <c r="I210" s="32">
        <v>1</v>
      </c>
    </row>
    <row r="211" spans="1:9">
      <c r="A211" s="33" t="s">
        <v>240</v>
      </c>
      <c r="I211" s="32">
        <v>1</v>
      </c>
    </row>
    <row r="212" spans="1:9">
      <c r="A212" s="33" t="s">
        <v>241</v>
      </c>
      <c r="I212" s="32">
        <v>1</v>
      </c>
    </row>
    <row r="213" spans="1:9">
      <c r="A213" s="33" t="s">
        <v>242</v>
      </c>
      <c r="I213" s="32">
        <v>1</v>
      </c>
    </row>
    <row r="214" spans="1:9">
      <c r="A214" s="33" t="s">
        <v>243</v>
      </c>
      <c r="I214" s="32">
        <v>1</v>
      </c>
    </row>
    <row r="215" spans="1:9">
      <c r="A215" s="33" t="s">
        <v>244</v>
      </c>
      <c r="I215" s="32">
        <v>1</v>
      </c>
    </row>
    <row r="216" spans="1:9">
      <c r="A216" s="33" t="s">
        <v>245</v>
      </c>
      <c r="I216" s="32">
        <v>1</v>
      </c>
    </row>
    <row r="217" spans="1:9">
      <c r="A217" s="33" t="s">
        <v>246</v>
      </c>
      <c r="I217" s="32">
        <v>1</v>
      </c>
    </row>
    <row r="218" spans="1:9">
      <c r="A218" s="33" t="s">
        <v>247</v>
      </c>
      <c r="I218" s="32">
        <v>1</v>
      </c>
    </row>
    <row r="219" spans="1:9">
      <c r="A219" s="33" t="s">
        <v>248</v>
      </c>
      <c r="I219" s="32">
        <v>1</v>
      </c>
    </row>
    <row r="220" spans="1:9">
      <c r="A220" s="33" t="s">
        <v>249</v>
      </c>
      <c r="I220" s="32">
        <v>1</v>
      </c>
    </row>
    <row r="221" spans="1:9">
      <c r="A221" s="33" t="s">
        <v>250</v>
      </c>
      <c r="I221" s="32">
        <v>1</v>
      </c>
    </row>
    <row r="222" spans="1:9">
      <c r="A222" s="31" t="s">
        <v>251</v>
      </c>
      <c r="I222" s="32"/>
    </row>
    <row r="223" spans="1:9">
      <c r="A223" s="33" t="s">
        <v>252</v>
      </c>
      <c r="I223" s="32">
        <v>1</v>
      </c>
    </row>
    <row r="224" spans="1:9">
      <c r="A224" s="33" t="s">
        <v>253</v>
      </c>
      <c r="I224" s="32">
        <v>1</v>
      </c>
    </row>
    <row r="225" spans="1:9">
      <c r="A225" s="33" t="s">
        <v>254</v>
      </c>
      <c r="I225" s="32">
        <v>1</v>
      </c>
    </row>
    <row r="226" spans="1:9">
      <c r="A226" s="33" t="s">
        <v>255</v>
      </c>
      <c r="I226" s="32">
        <v>1</v>
      </c>
    </row>
    <row r="227" spans="1:9">
      <c r="A227" s="33" t="s">
        <v>256</v>
      </c>
      <c r="I227" s="32">
        <v>1</v>
      </c>
    </row>
    <row r="228" spans="1:9">
      <c r="A228" s="33" t="s">
        <v>257</v>
      </c>
      <c r="I228" s="32">
        <v>1</v>
      </c>
    </row>
    <row r="229" spans="1:9">
      <c r="A229" s="33" t="s">
        <v>258</v>
      </c>
      <c r="I229" s="32">
        <v>2</v>
      </c>
    </row>
    <row r="230" spans="1:9">
      <c r="A230" s="33" t="s">
        <v>259</v>
      </c>
      <c r="I230" s="32">
        <v>1</v>
      </c>
    </row>
    <row r="231" spans="1:9">
      <c r="A231" s="33" t="s">
        <v>260</v>
      </c>
      <c r="I231" s="32">
        <v>1</v>
      </c>
    </row>
    <row r="232" spans="1:9">
      <c r="A232" s="33" t="s">
        <v>261</v>
      </c>
      <c r="I232" s="32">
        <v>1</v>
      </c>
    </row>
    <row r="233" spans="1:9">
      <c r="A233" s="33" t="s">
        <v>262</v>
      </c>
      <c r="I233" s="32">
        <v>1</v>
      </c>
    </row>
    <row r="234" spans="1:9">
      <c r="A234" s="33" t="s">
        <v>263</v>
      </c>
      <c r="I234" s="32">
        <v>1</v>
      </c>
    </row>
    <row r="235" spans="1:9">
      <c r="A235" s="33" t="s">
        <v>264</v>
      </c>
      <c r="I235" s="32">
        <v>1</v>
      </c>
    </row>
    <row r="236" spans="1:9">
      <c r="A236" s="33" t="s">
        <v>265</v>
      </c>
      <c r="I236" s="32">
        <v>1</v>
      </c>
    </row>
    <row r="237" spans="1:9">
      <c r="A237" s="33" t="s">
        <v>266</v>
      </c>
      <c r="I237" s="32">
        <v>2</v>
      </c>
    </row>
    <row r="238" spans="1:9">
      <c r="A238" s="33" t="s">
        <v>267</v>
      </c>
      <c r="I238" s="32">
        <v>1</v>
      </c>
    </row>
    <row r="239" spans="1:9">
      <c r="A239" s="33" t="s">
        <v>268</v>
      </c>
      <c r="I239" s="32">
        <v>1</v>
      </c>
    </row>
    <row r="240" spans="1:9">
      <c r="A240" s="33" t="s">
        <v>269</v>
      </c>
      <c r="I240" s="32">
        <v>1</v>
      </c>
    </row>
    <row r="241" spans="1:9">
      <c r="A241" s="33" t="s">
        <v>270</v>
      </c>
      <c r="I241" s="32">
        <v>2</v>
      </c>
    </row>
    <row r="242" spans="1:9">
      <c r="A242" s="33" t="s">
        <v>271</v>
      </c>
      <c r="I242" s="32">
        <v>1</v>
      </c>
    </row>
    <row r="243" spans="1:9">
      <c r="A243" s="31" t="s">
        <v>272</v>
      </c>
      <c r="I243" s="32">
        <v>2</v>
      </c>
    </row>
    <row r="244" spans="1:9">
      <c r="A244" s="33" t="s">
        <v>273</v>
      </c>
      <c r="I244" s="32">
        <v>6</v>
      </c>
    </row>
    <row r="245" spans="1:9">
      <c r="A245" s="33" t="s">
        <v>274</v>
      </c>
      <c r="I245" s="32">
        <v>2</v>
      </c>
    </row>
    <row r="246" spans="1:9">
      <c r="A246" s="33" t="s">
        <v>275</v>
      </c>
      <c r="I246" s="32">
        <v>6</v>
      </c>
    </row>
    <row r="247" spans="1:9">
      <c r="A247" s="33" t="s">
        <v>276</v>
      </c>
      <c r="I247" s="32">
        <v>2</v>
      </c>
    </row>
    <row r="248" spans="1:9">
      <c r="A248" s="33" t="s">
        <v>277</v>
      </c>
      <c r="I248" s="32">
        <v>2</v>
      </c>
    </row>
    <row r="249" spans="1:9">
      <c r="A249" s="33" t="s">
        <v>278</v>
      </c>
      <c r="I249" s="32">
        <v>6</v>
      </c>
    </row>
    <row r="250" spans="1:9">
      <c r="A250" s="33" t="s">
        <v>250</v>
      </c>
      <c r="I250" s="32">
        <v>6</v>
      </c>
    </row>
    <row r="251" spans="1:9">
      <c r="A251" s="31" t="s">
        <v>279</v>
      </c>
      <c r="I251" s="32">
        <v>6</v>
      </c>
    </row>
    <row r="252" spans="1:9">
      <c r="A252" s="33" t="s">
        <v>280</v>
      </c>
      <c r="I252" s="32">
        <v>6</v>
      </c>
    </row>
    <row r="253" spans="1:9">
      <c r="A253" s="33" t="s">
        <v>281</v>
      </c>
      <c r="I253" s="32">
        <v>7</v>
      </c>
    </row>
    <row r="254" spans="1:9">
      <c r="A254" s="33" t="s">
        <v>282</v>
      </c>
      <c r="I254" s="32">
        <v>7</v>
      </c>
    </row>
    <row r="255" spans="1:9">
      <c r="A255" s="33" t="s">
        <v>283</v>
      </c>
      <c r="I255" s="32">
        <v>6</v>
      </c>
    </row>
    <row r="256" spans="1:9">
      <c r="A256" s="33" t="s">
        <v>284</v>
      </c>
      <c r="I256" s="32">
        <v>7</v>
      </c>
    </row>
    <row r="257" spans="1:9">
      <c r="A257" s="33" t="s">
        <v>285</v>
      </c>
      <c r="I257" s="32">
        <v>6</v>
      </c>
    </row>
    <row r="258" spans="1:9">
      <c r="A258" s="33" t="s">
        <v>286</v>
      </c>
      <c r="I258" s="32">
        <v>7</v>
      </c>
    </row>
    <row r="259" spans="1:9">
      <c r="A259" s="31" t="s">
        <v>287</v>
      </c>
      <c r="I259" s="32">
        <v>8</v>
      </c>
    </row>
    <row r="260" spans="1:9">
      <c r="A260" s="33" t="s">
        <v>288</v>
      </c>
      <c r="I260" s="32">
        <v>7</v>
      </c>
    </row>
    <row r="261" spans="1:9">
      <c r="A261" s="33" t="s">
        <v>289</v>
      </c>
      <c r="I261" s="32">
        <v>7</v>
      </c>
    </row>
    <row r="262" spans="1:9">
      <c r="A262" s="33" t="s">
        <v>290</v>
      </c>
      <c r="I262" s="32">
        <v>8</v>
      </c>
    </row>
    <row r="263" spans="1:9">
      <c r="A263" s="33" t="s">
        <v>291</v>
      </c>
      <c r="I263" s="32">
        <v>8</v>
      </c>
    </row>
    <row r="264" spans="1:9">
      <c r="A264" s="33" t="s">
        <v>292</v>
      </c>
      <c r="I264" s="32">
        <v>8</v>
      </c>
    </row>
    <row r="265" spans="1:9">
      <c r="A265" s="33" t="s">
        <v>293</v>
      </c>
      <c r="I265" s="32">
        <v>7</v>
      </c>
    </row>
    <row r="266" spans="1:9">
      <c r="A266" s="31" t="s">
        <v>294</v>
      </c>
      <c r="I266" s="32">
        <v>7</v>
      </c>
    </row>
    <row r="267" spans="1:9">
      <c r="A267" s="33" t="s">
        <v>295</v>
      </c>
      <c r="I267" s="32">
        <v>7</v>
      </c>
    </row>
    <row r="268" spans="1:9">
      <c r="A268" s="33" t="s">
        <v>296</v>
      </c>
      <c r="I268" s="32">
        <v>7</v>
      </c>
    </row>
    <row r="269" spans="1:9">
      <c r="A269" s="33" t="s">
        <v>297</v>
      </c>
      <c r="I269" s="32">
        <v>7</v>
      </c>
    </row>
    <row r="270" spans="1:9">
      <c r="A270" s="33" t="s">
        <v>298</v>
      </c>
      <c r="I270" s="32">
        <v>7</v>
      </c>
    </row>
    <row r="271" spans="1:9">
      <c r="A271" s="33" t="s">
        <v>299</v>
      </c>
      <c r="I271" s="32">
        <v>7</v>
      </c>
    </row>
    <row r="272" spans="1:9">
      <c r="A272" s="33" t="s">
        <v>300</v>
      </c>
      <c r="I272" s="32">
        <v>7</v>
      </c>
    </row>
    <row r="273" spans="1:9">
      <c r="A273" s="33" t="s">
        <v>301</v>
      </c>
      <c r="I273" s="32">
        <v>7</v>
      </c>
    </row>
    <row r="274" spans="1:9">
      <c r="A274" s="33" t="s">
        <v>302</v>
      </c>
      <c r="I274" s="32">
        <v>7</v>
      </c>
    </row>
    <row r="275" spans="1:9">
      <c r="A275" s="31" t="s">
        <v>303</v>
      </c>
      <c r="I275" s="32">
        <v>6</v>
      </c>
    </row>
    <row r="276" spans="1:9">
      <c r="A276" s="33" t="s">
        <v>304</v>
      </c>
      <c r="I276" s="32">
        <v>6</v>
      </c>
    </row>
    <row r="277" spans="1:9">
      <c r="A277" s="33" t="s">
        <v>305</v>
      </c>
      <c r="I277" s="32">
        <v>6</v>
      </c>
    </row>
    <row r="278" spans="1:9">
      <c r="A278" s="33" t="s">
        <v>306</v>
      </c>
      <c r="I278" s="32">
        <v>6</v>
      </c>
    </row>
    <row r="279" spans="1:9">
      <c r="A279" s="33" t="s">
        <v>307</v>
      </c>
      <c r="I279" s="32">
        <v>6</v>
      </c>
    </row>
    <row r="280" spans="1:9">
      <c r="A280" s="33" t="s">
        <v>308</v>
      </c>
      <c r="I280" s="32">
        <v>6</v>
      </c>
    </row>
    <row r="281" spans="1:9">
      <c r="A281" s="33" t="s">
        <v>309</v>
      </c>
      <c r="I281" s="32">
        <v>6</v>
      </c>
    </row>
    <row r="282" spans="1:9">
      <c r="A282" s="33" t="s">
        <v>310</v>
      </c>
      <c r="I282" s="32">
        <v>6</v>
      </c>
    </row>
    <row r="283" spans="1:9">
      <c r="A283" s="33" t="s">
        <v>311</v>
      </c>
      <c r="I283" s="32">
        <v>6</v>
      </c>
    </row>
    <row r="284" spans="1:9">
      <c r="A284" s="33" t="s">
        <v>312</v>
      </c>
      <c r="I284" s="32">
        <v>6</v>
      </c>
    </row>
    <row r="285" spans="1:9">
      <c r="A285" s="33" t="s">
        <v>313</v>
      </c>
      <c r="I285" s="32">
        <v>6</v>
      </c>
    </row>
    <row r="286" spans="1:9">
      <c r="A286" s="31" t="s">
        <v>314</v>
      </c>
      <c r="I286" s="32"/>
    </row>
    <row r="287" spans="1:9">
      <c r="A287" s="33" t="s">
        <v>315</v>
      </c>
      <c r="I287" s="32">
        <v>6</v>
      </c>
    </row>
    <row r="288" spans="1:9">
      <c r="A288" s="33" t="s">
        <v>316</v>
      </c>
      <c r="I288" s="32">
        <v>4</v>
      </c>
    </row>
    <row r="289" spans="1:9">
      <c r="A289" s="33" t="s">
        <v>317</v>
      </c>
      <c r="I289" s="32">
        <v>6</v>
      </c>
    </row>
    <row r="290" spans="1:9">
      <c r="A290" s="33" t="s">
        <v>318</v>
      </c>
      <c r="I290" s="32">
        <v>7</v>
      </c>
    </row>
    <row r="291" spans="1:9">
      <c r="A291" s="33" t="s">
        <v>319</v>
      </c>
      <c r="I291" s="32">
        <v>4</v>
      </c>
    </row>
    <row r="292" spans="1:9">
      <c r="A292" s="33" t="s">
        <v>320</v>
      </c>
      <c r="I292" s="32">
        <v>5</v>
      </c>
    </row>
    <row r="293" spans="1:9">
      <c r="A293" s="33" t="s">
        <v>321</v>
      </c>
      <c r="I293" s="32">
        <v>4</v>
      </c>
    </row>
    <row r="294" spans="1:9">
      <c r="A294" s="33" t="s">
        <v>322</v>
      </c>
      <c r="I294" s="32">
        <v>4</v>
      </c>
    </row>
    <row r="295" spans="1:9">
      <c r="A295" s="33" t="s">
        <v>323</v>
      </c>
      <c r="I295" s="32">
        <v>4</v>
      </c>
    </row>
    <row r="296" spans="1:9">
      <c r="A296" s="33" t="s">
        <v>324</v>
      </c>
      <c r="I296" s="32">
        <v>4</v>
      </c>
    </row>
    <row r="297" spans="1:9">
      <c r="A297" s="33" t="s">
        <v>325</v>
      </c>
      <c r="I297" s="32">
        <v>4</v>
      </c>
    </row>
    <row r="298" spans="1:9">
      <c r="A298" s="33" t="s">
        <v>326</v>
      </c>
      <c r="I298" s="32">
        <v>8</v>
      </c>
    </row>
    <row r="299" spans="1:9">
      <c r="A299" s="33" t="s">
        <v>327</v>
      </c>
      <c r="I299" s="32">
        <v>8</v>
      </c>
    </row>
    <row r="300" spans="1:9">
      <c r="A300" s="33" t="s">
        <v>328</v>
      </c>
      <c r="I300" s="32">
        <v>8</v>
      </c>
    </row>
    <row r="301" spans="1:9">
      <c r="A301" s="33" t="s">
        <v>329</v>
      </c>
      <c r="I301" s="32">
        <v>9</v>
      </c>
    </row>
    <row r="302" spans="1:9">
      <c r="A302" s="33" t="s">
        <v>330</v>
      </c>
      <c r="I302" s="32">
        <v>4</v>
      </c>
    </row>
    <row r="303" spans="1:9">
      <c r="A303" s="33" t="s">
        <v>331</v>
      </c>
      <c r="I303" s="32">
        <v>9</v>
      </c>
    </row>
    <row r="304" spans="1:9">
      <c r="A304" s="31" t="s">
        <v>332</v>
      </c>
      <c r="I304" s="32">
        <v>1</v>
      </c>
    </row>
    <row r="305" spans="1:9">
      <c r="A305" s="33" t="s">
        <v>333</v>
      </c>
      <c r="I305" s="32">
        <v>1</v>
      </c>
    </row>
    <row r="306" spans="1:9">
      <c r="A306" s="33" t="s">
        <v>334</v>
      </c>
      <c r="I306" s="32">
        <v>1</v>
      </c>
    </row>
    <row r="307" spans="1:9">
      <c r="A307" s="33" t="s">
        <v>335</v>
      </c>
      <c r="I307" s="32">
        <v>1</v>
      </c>
    </row>
    <row r="308" spans="1:9">
      <c r="A308" s="33" t="s">
        <v>336</v>
      </c>
      <c r="I308" s="32">
        <v>1</v>
      </c>
    </row>
    <row r="309" spans="1:9">
      <c r="A309" s="33" t="s">
        <v>337</v>
      </c>
      <c r="I309" s="32">
        <v>1</v>
      </c>
    </row>
    <row r="310" spans="1:9">
      <c r="A310" s="33" t="s">
        <v>338</v>
      </c>
      <c r="I310" s="32">
        <v>1</v>
      </c>
    </row>
    <row r="311" spans="1:9">
      <c r="A311" s="33" t="s">
        <v>339</v>
      </c>
      <c r="I311" s="32">
        <v>1</v>
      </c>
    </row>
    <row r="312" spans="1:9">
      <c r="A312" s="33" t="s">
        <v>340</v>
      </c>
      <c r="I312" s="32">
        <v>1</v>
      </c>
    </row>
    <row r="313" spans="1:9">
      <c r="A313" s="33" t="s">
        <v>341</v>
      </c>
      <c r="I313" s="32">
        <v>1</v>
      </c>
    </row>
    <row r="314" spans="1:9">
      <c r="A314" s="33" t="s">
        <v>342</v>
      </c>
      <c r="I314" s="32">
        <v>1</v>
      </c>
    </row>
    <row r="315" spans="1:9">
      <c r="A315" s="33" t="s">
        <v>343</v>
      </c>
      <c r="I315" s="32">
        <v>1</v>
      </c>
    </row>
    <row r="316" spans="1:9">
      <c r="A316" s="31" t="s">
        <v>344</v>
      </c>
      <c r="I316" s="32">
        <v>4</v>
      </c>
    </row>
    <row r="317" spans="1:9">
      <c r="A317" s="33" t="s">
        <v>345</v>
      </c>
      <c r="I317" s="32">
        <v>4</v>
      </c>
    </row>
    <row r="318" spans="1:9">
      <c r="A318" s="33" t="s">
        <v>346</v>
      </c>
      <c r="I318" s="32">
        <v>4</v>
      </c>
    </row>
    <row r="319" spans="1:9">
      <c r="A319" s="33" t="s">
        <v>347</v>
      </c>
      <c r="I319" s="32">
        <v>4</v>
      </c>
    </row>
    <row r="320" spans="1:9">
      <c r="A320" s="33" t="s">
        <v>348</v>
      </c>
      <c r="I320" s="32">
        <v>4</v>
      </c>
    </row>
    <row r="321" spans="1:9">
      <c r="A321" s="33" t="s">
        <v>349</v>
      </c>
      <c r="I321" s="32">
        <v>5</v>
      </c>
    </row>
    <row r="322" spans="1:9">
      <c r="A322" s="33" t="s">
        <v>350</v>
      </c>
      <c r="I322" s="32">
        <v>4</v>
      </c>
    </row>
    <row r="323" spans="1:9">
      <c r="A323" s="33" t="s">
        <v>351</v>
      </c>
      <c r="I323" s="32">
        <v>4</v>
      </c>
    </row>
    <row r="324" spans="1:9">
      <c r="A324" s="33" t="s">
        <v>352</v>
      </c>
      <c r="I324" s="32">
        <v>5</v>
      </c>
    </row>
    <row r="325" spans="1:9">
      <c r="A325" s="33" t="s">
        <v>353</v>
      </c>
      <c r="I325" s="32">
        <v>4</v>
      </c>
    </row>
    <row r="326" spans="1:9">
      <c r="A326" s="33" t="s">
        <v>354</v>
      </c>
      <c r="I326" s="32">
        <v>4</v>
      </c>
    </row>
    <row r="327" spans="1:9">
      <c r="A327" s="33" t="s">
        <v>355</v>
      </c>
      <c r="I327" s="32">
        <v>5</v>
      </c>
    </row>
    <row r="328" spans="1:9">
      <c r="A328" s="31" t="s">
        <v>356</v>
      </c>
      <c r="I328" s="32">
        <v>4</v>
      </c>
    </row>
    <row r="329" spans="1:9">
      <c r="A329" s="33" t="s">
        <v>357</v>
      </c>
      <c r="I329" s="32">
        <v>5</v>
      </c>
    </row>
    <row r="330" spans="1:9">
      <c r="A330" s="33" t="s">
        <v>148</v>
      </c>
      <c r="I330" s="32">
        <v>4</v>
      </c>
    </row>
    <row r="331" spans="1:9">
      <c r="A331" s="33" t="s">
        <v>358</v>
      </c>
      <c r="I331" s="32">
        <v>4</v>
      </c>
    </row>
    <row r="332" spans="1:9">
      <c r="A332" s="33" t="s">
        <v>359</v>
      </c>
      <c r="I332" s="32">
        <v>4</v>
      </c>
    </row>
    <row r="333" spans="1:9">
      <c r="A333" s="33" t="s">
        <v>360</v>
      </c>
      <c r="I333" s="32">
        <v>4</v>
      </c>
    </row>
    <row r="334" spans="1:9">
      <c r="A334" s="33" t="s">
        <v>361</v>
      </c>
      <c r="I334" s="32">
        <v>4</v>
      </c>
    </row>
    <row r="335" spans="1:9">
      <c r="A335" s="33" t="s">
        <v>362</v>
      </c>
      <c r="I335" s="32">
        <v>4</v>
      </c>
    </row>
    <row r="336" spans="1:9">
      <c r="A336" s="33" t="s">
        <v>363</v>
      </c>
      <c r="I336" s="32">
        <v>4</v>
      </c>
    </row>
    <row r="337" spans="1:9">
      <c r="A337" s="33" t="s">
        <v>364</v>
      </c>
      <c r="I337" s="32">
        <v>4</v>
      </c>
    </row>
    <row r="338" spans="1:9">
      <c r="A338" s="33" t="s">
        <v>365</v>
      </c>
      <c r="I338" s="32">
        <v>4</v>
      </c>
    </row>
    <row r="339" spans="1:9">
      <c r="A339" s="33" t="s">
        <v>366</v>
      </c>
      <c r="I339" s="32">
        <v>4</v>
      </c>
    </row>
    <row r="340" spans="1:9">
      <c r="A340" s="33" t="s">
        <v>367</v>
      </c>
      <c r="I340" s="32">
        <v>4</v>
      </c>
    </row>
    <row r="341" spans="1:9">
      <c r="A341" s="33" t="s">
        <v>368</v>
      </c>
      <c r="I341" s="32">
        <v>4</v>
      </c>
    </row>
    <row r="342" spans="1:9">
      <c r="A342" s="31" t="s">
        <v>369</v>
      </c>
      <c r="I342" s="32"/>
    </row>
    <row r="343" spans="1:9">
      <c r="A343" s="33" t="s">
        <v>370</v>
      </c>
      <c r="I343" s="32">
        <v>6</v>
      </c>
    </row>
    <row r="344" spans="1:9">
      <c r="A344" s="33" t="s">
        <v>371</v>
      </c>
      <c r="I344" s="32">
        <v>6</v>
      </c>
    </row>
    <row r="345" spans="1:9">
      <c r="A345" s="33" t="s">
        <v>372</v>
      </c>
      <c r="I345" s="32">
        <v>6</v>
      </c>
    </row>
    <row r="346" spans="1:9">
      <c r="A346" s="33" t="s">
        <v>373</v>
      </c>
      <c r="I346" s="32">
        <v>6</v>
      </c>
    </row>
    <row r="347" spans="1:9">
      <c r="A347" s="33" t="s">
        <v>374</v>
      </c>
      <c r="I347" s="32">
        <v>2</v>
      </c>
    </row>
    <row r="348" spans="1:9">
      <c r="A348" s="33" t="s">
        <v>375</v>
      </c>
      <c r="I348" s="32">
        <v>6</v>
      </c>
    </row>
    <row r="349" spans="1:9">
      <c r="A349" s="33" t="s">
        <v>376</v>
      </c>
      <c r="I349" s="32">
        <v>6</v>
      </c>
    </row>
    <row r="350" spans="1:9">
      <c r="A350" s="33" t="s">
        <v>377</v>
      </c>
      <c r="I350" s="32">
        <v>6</v>
      </c>
    </row>
    <row r="351" spans="1:9">
      <c r="A351" s="33" t="s">
        <v>378</v>
      </c>
      <c r="I351" s="32">
        <v>6</v>
      </c>
    </row>
    <row r="352" spans="1:9">
      <c r="A352" s="33" t="s">
        <v>379</v>
      </c>
      <c r="I352" s="32">
        <v>2</v>
      </c>
    </row>
    <row r="353" spans="1:9">
      <c r="A353" s="33" t="s">
        <v>380</v>
      </c>
      <c r="I353" s="32">
        <v>6</v>
      </c>
    </row>
    <row r="354" spans="1:9">
      <c r="A354" s="33" t="s">
        <v>381</v>
      </c>
      <c r="I354" s="32">
        <v>6</v>
      </c>
    </row>
    <row r="355" spans="1:9">
      <c r="A355" s="33" t="s">
        <v>382</v>
      </c>
      <c r="I355" s="32">
        <v>6</v>
      </c>
    </row>
    <row r="356" spans="1:9">
      <c r="A356" s="33" t="s">
        <v>383</v>
      </c>
      <c r="I356" s="32">
        <v>2</v>
      </c>
    </row>
    <row r="357" spans="1:9">
      <c r="A357" s="33" t="s">
        <v>384</v>
      </c>
      <c r="I357" s="32">
        <v>6</v>
      </c>
    </row>
    <row r="358" spans="1:9">
      <c r="A358" s="33" t="s">
        <v>385</v>
      </c>
      <c r="I358" s="32">
        <v>6</v>
      </c>
    </row>
    <row r="359" spans="1:9">
      <c r="A359" s="33" t="s">
        <v>386</v>
      </c>
      <c r="I359" s="32">
        <v>6</v>
      </c>
    </row>
    <row r="360" spans="1:9">
      <c r="A360" s="33" t="s">
        <v>387</v>
      </c>
      <c r="I360" s="32">
        <v>6</v>
      </c>
    </row>
    <row r="361" spans="1:9">
      <c r="A361" s="33" t="s">
        <v>388</v>
      </c>
      <c r="I361" s="32">
        <v>6</v>
      </c>
    </row>
    <row r="362" spans="1:9">
      <c r="A362" s="31" t="s">
        <v>389</v>
      </c>
      <c r="I362" s="32"/>
    </row>
    <row r="363" spans="1:9">
      <c r="A363" s="33" t="s">
        <v>390</v>
      </c>
      <c r="I363" s="32">
        <v>2</v>
      </c>
    </row>
    <row r="364" spans="1:9">
      <c r="A364" s="33" t="s">
        <v>391</v>
      </c>
      <c r="I364" s="32">
        <v>2</v>
      </c>
    </row>
    <row r="365" spans="1:9">
      <c r="A365" s="33" t="s">
        <v>392</v>
      </c>
      <c r="I365" s="32">
        <v>4</v>
      </c>
    </row>
    <row r="366" spans="1:9">
      <c r="A366" s="33" t="s">
        <v>393</v>
      </c>
      <c r="I366" s="32">
        <v>2</v>
      </c>
    </row>
    <row r="367" spans="1:9">
      <c r="A367" s="33" t="s">
        <v>394</v>
      </c>
      <c r="I367" s="32">
        <v>5</v>
      </c>
    </row>
    <row r="368" spans="1:9">
      <c r="A368" s="33" t="s">
        <v>395</v>
      </c>
      <c r="I368" s="32">
        <v>4</v>
      </c>
    </row>
    <row r="369" spans="1:9">
      <c r="A369" s="33" t="s">
        <v>396</v>
      </c>
      <c r="I369" s="32">
        <v>5</v>
      </c>
    </row>
    <row r="370" spans="1:9">
      <c r="A370" s="33" t="s">
        <v>397</v>
      </c>
      <c r="I370" s="32">
        <v>5</v>
      </c>
    </row>
    <row r="371" spans="1:9">
      <c r="A371" s="33" t="s">
        <v>398</v>
      </c>
      <c r="I371" s="32">
        <v>6</v>
      </c>
    </row>
    <row r="372" spans="1:9">
      <c r="A372" s="33" t="s">
        <v>399</v>
      </c>
      <c r="I372" s="32">
        <v>6</v>
      </c>
    </row>
    <row r="373" spans="1:9">
      <c r="A373" s="33" t="s">
        <v>400</v>
      </c>
      <c r="I373" s="32">
        <v>4</v>
      </c>
    </row>
    <row r="374" spans="1:9">
      <c r="A374" s="33" t="s">
        <v>401</v>
      </c>
      <c r="I374" s="32">
        <v>6</v>
      </c>
    </row>
    <row r="375" spans="1:9">
      <c r="A375" s="33" t="s">
        <v>402</v>
      </c>
      <c r="I375" s="32">
        <v>6</v>
      </c>
    </row>
    <row r="376" spans="1:9">
      <c r="A376" s="33" t="s">
        <v>403</v>
      </c>
      <c r="I376" s="32">
        <v>6</v>
      </c>
    </row>
    <row r="377" spans="1:9">
      <c r="A377" s="33" t="s">
        <v>404</v>
      </c>
      <c r="I377" s="32">
        <v>5</v>
      </c>
    </row>
    <row r="378" spans="1:9">
      <c r="A378" s="33" t="s">
        <v>405</v>
      </c>
      <c r="I378" s="32">
        <v>4</v>
      </c>
    </row>
    <row r="379" spans="1:9">
      <c r="A379" s="33" t="s">
        <v>330</v>
      </c>
      <c r="I379" s="32">
        <v>4</v>
      </c>
    </row>
    <row r="380" spans="1:9">
      <c r="A380" s="31" t="s">
        <v>406</v>
      </c>
      <c r="I380" s="32">
        <v>2</v>
      </c>
    </row>
    <row r="381" spans="1:9">
      <c r="A381" s="33" t="s">
        <v>407</v>
      </c>
      <c r="I381" s="32">
        <v>2</v>
      </c>
    </row>
    <row r="382" spans="1:9">
      <c r="A382" s="33" t="s">
        <v>408</v>
      </c>
      <c r="I382" s="32">
        <v>2</v>
      </c>
    </row>
    <row r="383" spans="1:9">
      <c r="A383" s="33" t="s">
        <v>409</v>
      </c>
      <c r="I383" s="32">
        <v>2</v>
      </c>
    </row>
    <row r="384" spans="1:9">
      <c r="A384" s="33" t="s">
        <v>410</v>
      </c>
      <c r="I384" s="32">
        <v>2</v>
      </c>
    </row>
    <row r="385" spans="1:9">
      <c r="A385" s="33" t="s">
        <v>411</v>
      </c>
      <c r="I385" s="32">
        <v>2</v>
      </c>
    </row>
    <row r="386" spans="1:9">
      <c r="A386" s="33" t="s">
        <v>412</v>
      </c>
      <c r="I386" s="32">
        <v>2</v>
      </c>
    </row>
    <row r="387" spans="1:9">
      <c r="A387" s="33" t="s">
        <v>413</v>
      </c>
      <c r="I387" s="32">
        <v>2</v>
      </c>
    </row>
    <row r="388" spans="1:9">
      <c r="A388" s="33" t="s">
        <v>414</v>
      </c>
      <c r="I388" s="32">
        <v>2</v>
      </c>
    </row>
    <row r="389" spans="1:9">
      <c r="A389" s="31" t="s">
        <v>415</v>
      </c>
      <c r="I389" s="32">
        <v>4</v>
      </c>
    </row>
    <row r="390" spans="1:9">
      <c r="A390" s="33" t="s">
        <v>416</v>
      </c>
      <c r="I390" s="32">
        <v>5</v>
      </c>
    </row>
    <row r="391" spans="1:9">
      <c r="A391" s="33" t="s">
        <v>417</v>
      </c>
      <c r="I391" s="32">
        <v>4</v>
      </c>
    </row>
    <row r="392" spans="1:9">
      <c r="A392" s="33" t="s">
        <v>418</v>
      </c>
      <c r="I392" s="32">
        <v>4</v>
      </c>
    </row>
    <row r="393" spans="1:9">
      <c r="A393" s="33" t="s">
        <v>419</v>
      </c>
      <c r="I393" s="32">
        <v>3</v>
      </c>
    </row>
    <row r="394" spans="1:9">
      <c r="A394" s="33" t="s">
        <v>420</v>
      </c>
      <c r="I394" s="32">
        <v>5</v>
      </c>
    </row>
    <row r="395" spans="1:9">
      <c r="A395" s="33" t="s">
        <v>421</v>
      </c>
      <c r="I395" s="32">
        <v>5</v>
      </c>
    </row>
    <row r="396" spans="1:9">
      <c r="A396" s="33" t="s">
        <v>422</v>
      </c>
      <c r="I396" s="32">
        <v>5</v>
      </c>
    </row>
    <row r="397" spans="1:9">
      <c r="A397" s="33" t="s">
        <v>423</v>
      </c>
      <c r="I397" s="32">
        <v>5</v>
      </c>
    </row>
    <row r="398" spans="1:9">
      <c r="A398" s="33" t="s">
        <v>424</v>
      </c>
      <c r="I398" s="32">
        <v>4</v>
      </c>
    </row>
    <row r="399" spans="1:9">
      <c r="A399" s="33" t="s">
        <v>425</v>
      </c>
      <c r="I399" s="32">
        <v>4</v>
      </c>
    </row>
    <row r="400" spans="1:9">
      <c r="A400" s="31" t="s">
        <v>426</v>
      </c>
      <c r="I400" s="32">
        <v>6</v>
      </c>
    </row>
    <row r="401" spans="1:9">
      <c r="A401" s="33" t="s">
        <v>427</v>
      </c>
      <c r="I401" s="32">
        <v>7</v>
      </c>
    </row>
    <row r="402" spans="1:9">
      <c r="A402" s="33" t="s">
        <v>428</v>
      </c>
      <c r="I402" s="32">
        <v>5</v>
      </c>
    </row>
    <row r="403" spans="1:9">
      <c r="A403" s="33" t="s">
        <v>429</v>
      </c>
      <c r="I403" s="32">
        <v>6</v>
      </c>
    </row>
    <row r="404" spans="1:9">
      <c r="A404" s="33" t="s">
        <v>430</v>
      </c>
      <c r="I404" s="32">
        <v>6</v>
      </c>
    </row>
    <row r="405" spans="1:9">
      <c r="A405" s="33" t="s">
        <v>431</v>
      </c>
      <c r="I405" s="32">
        <v>7</v>
      </c>
    </row>
    <row r="406" spans="1:9">
      <c r="A406" s="33" t="s">
        <v>432</v>
      </c>
      <c r="I406" s="32">
        <v>5</v>
      </c>
    </row>
    <row r="407" spans="1:9">
      <c r="A407" s="33" t="s">
        <v>433</v>
      </c>
      <c r="I407" s="32">
        <v>7</v>
      </c>
    </row>
    <row r="408" spans="1:9">
      <c r="A408" s="33" t="s">
        <v>434</v>
      </c>
      <c r="I408" s="32">
        <v>6</v>
      </c>
    </row>
    <row r="409" spans="1:9">
      <c r="A409" s="31" t="s">
        <v>435</v>
      </c>
      <c r="I409" s="32"/>
    </row>
    <row r="410" spans="1:9">
      <c r="A410" s="33" t="s">
        <v>436</v>
      </c>
      <c r="I410" s="32">
        <v>7</v>
      </c>
    </row>
    <row r="411" spans="1:9">
      <c r="A411" s="33" t="s">
        <v>437</v>
      </c>
      <c r="I411" s="32">
        <v>8</v>
      </c>
    </row>
    <row r="412" spans="1:9">
      <c r="A412" s="33" t="s">
        <v>438</v>
      </c>
      <c r="I412" s="32">
        <v>8</v>
      </c>
    </row>
    <row r="413" spans="1:9">
      <c r="A413" s="33" t="s">
        <v>439</v>
      </c>
      <c r="I413" s="32">
        <v>8</v>
      </c>
    </row>
    <row r="414" spans="1:9">
      <c r="A414" s="33" t="s">
        <v>440</v>
      </c>
      <c r="I414" s="32">
        <v>8</v>
      </c>
    </row>
    <row r="415" spans="1:9">
      <c r="A415" s="33" t="s">
        <v>441</v>
      </c>
      <c r="I415" s="32">
        <v>7</v>
      </c>
    </row>
    <row r="416" spans="1:9">
      <c r="A416" s="33" t="s">
        <v>442</v>
      </c>
      <c r="I416" s="32">
        <v>8</v>
      </c>
    </row>
    <row r="417" spans="1:9">
      <c r="A417" s="33" t="s">
        <v>443</v>
      </c>
      <c r="I417" s="32">
        <v>8</v>
      </c>
    </row>
    <row r="418" spans="1:9">
      <c r="A418" s="33" t="s">
        <v>444</v>
      </c>
      <c r="I418" s="32">
        <v>8</v>
      </c>
    </row>
    <row r="419" spans="1:9">
      <c r="A419" s="33" t="s">
        <v>445</v>
      </c>
      <c r="I419" s="32">
        <v>8</v>
      </c>
    </row>
    <row r="420" spans="1:9">
      <c r="A420" s="33" t="s">
        <v>446</v>
      </c>
      <c r="I420" s="32">
        <v>8</v>
      </c>
    </row>
    <row r="421" spans="1:9">
      <c r="A421" s="33" t="s">
        <v>447</v>
      </c>
      <c r="I421" s="32">
        <v>8</v>
      </c>
    </row>
    <row r="422" spans="1:9">
      <c r="A422" s="33" t="s">
        <v>448</v>
      </c>
      <c r="I422" s="32">
        <v>8</v>
      </c>
    </row>
    <row r="423" spans="1:9">
      <c r="A423" s="33" t="s">
        <v>449</v>
      </c>
      <c r="I423" s="32">
        <v>8</v>
      </c>
    </row>
    <row r="424" spans="1:9">
      <c r="A424" s="33" t="s">
        <v>450</v>
      </c>
      <c r="I424" s="32">
        <v>7</v>
      </c>
    </row>
    <row r="425" spans="1:9">
      <c r="A425" s="33" t="s">
        <v>451</v>
      </c>
      <c r="I425" s="32">
        <v>8</v>
      </c>
    </row>
    <row r="426" spans="1:9">
      <c r="A426" s="33" t="s">
        <v>452</v>
      </c>
      <c r="I426" s="32">
        <v>8</v>
      </c>
    </row>
    <row r="427" spans="1:9">
      <c r="A427" s="33" t="s">
        <v>453</v>
      </c>
      <c r="I427" s="32">
        <v>8</v>
      </c>
    </row>
    <row r="428" spans="1:9">
      <c r="A428" s="33" t="s">
        <v>454</v>
      </c>
      <c r="I428" s="32">
        <v>8</v>
      </c>
    </row>
    <row r="429" spans="1:9">
      <c r="A429" s="33" t="s">
        <v>455</v>
      </c>
      <c r="I429" s="32">
        <v>8</v>
      </c>
    </row>
    <row r="430" spans="1:9">
      <c r="A430" s="31" t="s">
        <v>456</v>
      </c>
      <c r="I430" s="32"/>
    </row>
    <row r="431" spans="1:9">
      <c r="A431" s="33" t="s">
        <v>457</v>
      </c>
      <c r="I431" s="32">
        <v>5</v>
      </c>
    </row>
    <row r="432" spans="1:9">
      <c r="A432" s="33" t="s">
        <v>458</v>
      </c>
      <c r="I432" s="32">
        <v>5</v>
      </c>
    </row>
    <row r="433" spans="1:9">
      <c r="A433" s="33" t="s">
        <v>459</v>
      </c>
      <c r="I433" s="32">
        <v>6</v>
      </c>
    </row>
    <row r="434" spans="1:9">
      <c r="A434" s="33" t="s">
        <v>460</v>
      </c>
      <c r="I434" s="32">
        <v>5</v>
      </c>
    </row>
    <row r="435" spans="1:9">
      <c r="A435" s="33" t="s">
        <v>398</v>
      </c>
      <c r="I435" s="32">
        <v>6</v>
      </c>
    </row>
    <row r="436" spans="1:9">
      <c r="A436" s="33" t="s">
        <v>461</v>
      </c>
      <c r="I436" s="32">
        <v>6</v>
      </c>
    </row>
    <row r="437" spans="1:9">
      <c r="A437" s="33" t="s">
        <v>462</v>
      </c>
      <c r="I437" s="32">
        <v>5</v>
      </c>
    </row>
    <row r="438" spans="1:9">
      <c r="A438" s="33" t="s">
        <v>463</v>
      </c>
      <c r="I438" s="32">
        <v>5</v>
      </c>
    </row>
    <row r="439" spans="1:9">
      <c r="A439" s="33" t="s">
        <v>464</v>
      </c>
      <c r="I439" s="32">
        <v>5</v>
      </c>
    </row>
    <row r="440" spans="1:9">
      <c r="A440" s="33" t="s">
        <v>465</v>
      </c>
      <c r="I440" s="32">
        <v>5</v>
      </c>
    </row>
    <row r="441" spans="1:9">
      <c r="A441" s="33" t="s">
        <v>466</v>
      </c>
      <c r="I441" s="32">
        <v>5</v>
      </c>
    </row>
    <row r="442" spans="1:9">
      <c r="A442" s="33" t="s">
        <v>467</v>
      </c>
      <c r="I442" s="32">
        <v>6</v>
      </c>
    </row>
    <row r="443" spans="1:9">
      <c r="A443" s="33" t="s">
        <v>468</v>
      </c>
      <c r="I443" s="32">
        <v>5</v>
      </c>
    </row>
    <row r="444" spans="1:9">
      <c r="A444" s="33" t="s">
        <v>469</v>
      </c>
      <c r="I444" s="32">
        <v>5</v>
      </c>
    </row>
    <row r="445" spans="1:9">
      <c r="A445" s="31" t="s">
        <v>470</v>
      </c>
      <c r="I445" s="32"/>
    </row>
    <row r="446" spans="1:9">
      <c r="A446" s="33" t="s">
        <v>471</v>
      </c>
      <c r="I446" s="32">
        <v>2</v>
      </c>
    </row>
    <row r="447" spans="1:9">
      <c r="A447" s="33" t="s">
        <v>472</v>
      </c>
      <c r="I447" s="32">
        <v>2</v>
      </c>
    </row>
    <row r="448" spans="1:9">
      <c r="A448" s="33" t="s">
        <v>473</v>
      </c>
      <c r="I448" s="32">
        <v>2</v>
      </c>
    </row>
    <row r="449" spans="1:9">
      <c r="A449" s="33" t="s">
        <v>474</v>
      </c>
      <c r="I449" s="32">
        <v>2</v>
      </c>
    </row>
    <row r="450" spans="1:9">
      <c r="A450" s="33" t="s">
        <v>475</v>
      </c>
      <c r="I450" s="32">
        <v>2</v>
      </c>
    </row>
    <row r="451" spans="1:9">
      <c r="A451" s="33" t="s">
        <v>476</v>
      </c>
      <c r="I451" s="32">
        <v>2</v>
      </c>
    </row>
    <row r="452" spans="1:9">
      <c r="A452" s="33" t="s">
        <v>477</v>
      </c>
      <c r="I452" s="32">
        <v>2</v>
      </c>
    </row>
    <row r="453" spans="1:9">
      <c r="A453" s="33" t="s">
        <v>478</v>
      </c>
      <c r="I453" s="32">
        <v>2</v>
      </c>
    </row>
    <row r="454" spans="1:9">
      <c r="A454" s="33" t="s">
        <v>479</v>
      </c>
      <c r="I454" s="32">
        <v>2</v>
      </c>
    </row>
    <row r="455" spans="1:9">
      <c r="A455" s="33" t="s">
        <v>480</v>
      </c>
      <c r="I455" s="32">
        <v>2</v>
      </c>
    </row>
    <row r="456" spans="1:9">
      <c r="A456" s="31" t="s">
        <v>481</v>
      </c>
      <c r="I456" s="32">
        <v>2</v>
      </c>
    </row>
    <row r="457" spans="1:9">
      <c r="A457" s="33" t="s">
        <v>482</v>
      </c>
      <c r="I457" s="32">
        <v>7</v>
      </c>
    </row>
    <row r="458" spans="1:9">
      <c r="A458" s="33" t="s">
        <v>483</v>
      </c>
      <c r="I458" s="32">
        <v>2</v>
      </c>
    </row>
    <row r="459" spans="1:9">
      <c r="A459" s="33" t="s">
        <v>484</v>
      </c>
      <c r="I459" s="32">
        <v>6</v>
      </c>
    </row>
    <row r="460" spans="1:9">
      <c r="A460" s="33" t="s">
        <v>485</v>
      </c>
      <c r="I460" s="32">
        <v>4</v>
      </c>
    </row>
    <row r="461" spans="1:9">
      <c r="A461" s="33" t="s">
        <v>486</v>
      </c>
      <c r="I461" s="32">
        <v>5</v>
      </c>
    </row>
    <row r="462" spans="1:9">
      <c r="A462" s="33" t="s">
        <v>487</v>
      </c>
      <c r="I462" s="32">
        <v>5</v>
      </c>
    </row>
    <row r="463" spans="1:9">
      <c r="A463" s="33" t="s">
        <v>488</v>
      </c>
      <c r="I463" s="32">
        <v>2</v>
      </c>
    </row>
    <row r="464" spans="1:9">
      <c r="A464" s="33" t="s">
        <v>489</v>
      </c>
      <c r="I464" s="32">
        <v>3</v>
      </c>
    </row>
    <row r="465" spans="1:9">
      <c r="A465" s="33" t="s">
        <v>490</v>
      </c>
      <c r="I465" s="32">
        <v>3</v>
      </c>
    </row>
    <row r="466" spans="1:9">
      <c r="A466" s="33" t="s">
        <v>491</v>
      </c>
      <c r="I466" s="32">
        <v>3</v>
      </c>
    </row>
    <row r="467" spans="1:9">
      <c r="A467" s="33" t="s">
        <v>492</v>
      </c>
      <c r="I467" s="32">
        <v>2</v>
      </c>
    </row>
    <row r="468" spans="1:9">
      <c r="A468" s="33" t="s">
        <v>493</v>
      </c>
      <c r="I468" s="32">
        <v>3</v>
      </c>
    </row>
    <row r="469" spans="1:9">
      <c r="A469" s="33" t="s">
        <v>494</v>
      </c>
      <c r="I469" s="32">
        <v>7</v>
      </c>
    </row>
    <row r="470" spans="1:9">
      <c r="A470" s="33" t="s">
        <v>495</v>
      </c>
      <c r="I470" s="32">
        <v>2</v>
      </c>
    </row>
    <row r="471" spans="1:9">
      <c r="A471" s="33" t="s">
        <v>496</v>
      </c>
      <c r="I471" s="32">
        <v>2</v>
      </c>
    </row>
    <row r="472" spans="1:9">
      <c r="A472" s="31" t="s">
        <v>497</v>
      </c>
      <c r="I472" s="32">
        <v>6</v>
      </c>
    </row>
    <row r="473" spans="1:9">
      <c r="A473" s="33" t="s">
        <v>498</v>
      </c>
      <c r="I473" s="32">
        <v>6</v>
      </c>
    </row>
    <row r="474" spans="1:9">
      <c r="A474" s="33" t="s">
        <v>499</v>
      </c>
      <c r="I474" s="32">
        <v>6</v>
      </c>
    </row>
    <row r="475" spans="1:9">
      <c r="A475" s="33" t="s">
        <v>500</v>
      </c>
      <c r="I475" s="32">
        <v>5</v>
      </c>
    </row>
    <row r="476" spans="1:9">
      <c r="A476" s="33" t="s">
        <v>501</v>
      </c>
      <c r="I476" s="32">
        <v>5</v>
      </c>
    </row>
    <row r="477" spans="1:9">
      <c r="A477" s="33" t="s">
        <v>502</v>
      </c>
      <c r="I477" s="32">
        <v>5</v>
      </c>
    </row>
    <row r="478" spans="1:9">
      <c r="A478" s="31" t="s">
        <v>503</v>
      </c>
      <c r="I478" s="32">
        <v>9</v>
      </c>
    </row>
    <row r="479" spans="1:9">
      <c r="A479" s="33" t="s">
        <v>504</v>
      </c>
      <c r="I479" s="32">
        <v>9</v>
      </c>
    </row>
    <row r="480" spans="1:9">
      <c r="A480" s="33" t="s">
        <v>505</v>
      </c>
      <c r="I480" s="32">
        <v>9</v>
      </c>
    </row>
    <row r="481" spans="1:9">
      <c r="A481" s="33" t="s">
        <v>506</v>
      </c>
      <c r="I481" s="32">
        <v>9</v>
      </c>
    </row>
    <row r="482" spans="1:9">
      <c r="A482" s="33" t="s">
        <v>507</v>
      </c>
      <c r="I482" s="32">
        <v>9</v>
      </c>
    </row>
    <row r="483" spans="1:9">
      <c r="A483" s="31" t="s">
        <v>508</v>
      </c>
      <c r="I483" s="32"/>
    </row>
    <row r="484" spans="1:9">
      <c r="A484" s="33" t="s">
        <v>509</v>
      </c>
      <c r="I484" s="32">
        <v>2</v>
      </c>
    </row>
    <row r="485" spans="1:9">
      <c r="A485" s="33" t="s">
        <v>510</v>
      </c>
      <c r="I485" s="32">
        <v>2</v>
      </c>
    </row>
    <row r="486" spans="1:9">
      <c r="A486" s="33" t="s">
        <v>511</v>
      </c>
      <c r="I486" s="32">
        <v>2</v>
      </c>
    </row>
    <row r="487" spans="1:9">
      <c r="A487" s="33" t="s">
        <v>512</v>
      </c>
      <c r="I487" s="32">
        <v>2</v>
      </c>
    </row>
    <row r="488" spans="1:9">
      <c r="A488" s="33" t="s">
        <v>513</v>
      </c>
      <c r="I488" s="32">
        <v>2</v>
      </c>
    </row>
    <row r="489" spans="1:9">
      <c r="A489" s="33" t="s">
        <v>514</v>
      </c>
      <c r="I489" s="32">
        <v>2</v>
      </c>
    </row>
    <row r="490" spans="1:9">
      <c r="A490" s="33" t="s">
        <v>515</v>
      </c>
      <c r="I490" s="32">
        <v>2</v>
      </c>
    </row>
    <row r="491" spans="1:9">
      <c r="A491" s="33" t="s">
        <v>516</v>
      </c>
      <c r="I491" s="32">
        <v>2</v>
      </c>
    </row>
    <row r="492" spans="1:9">
      <c r="A492" s="33" t="s">
        <v>517</v>
      </c>
      <c r="I492" s="32">
        <v>2</v>
      </c>
    </row>
    <row r="493" spans="1:9">
      <c r="A493" s="33" t="s">
        <v>518</v>
      </c>
      <c r="I493" s="32">
        <v>2</v>
      </c>
    </row>
    <row r="494" spans="1:9">
      <c r="A494" s="33" t="s">
        <v>519</v>
      </c>
      <c r="I494" s="32">
        <v>2</v>
      </c>
    </row>
    <row r="495" spans="1:9">
      <c r="A495" s="33" t="s">
        <v>520</v>
      </c>
      <c r="I495" s="32">
        <v>2</v>
      </c>
    </row>
    <row r="496" spans="1:9">
      <c r="A496" s="33" t="s">
        <v>521</v>
      </c>
      <c r="I496" s="32">
        <v>2</v>
      </c>
    </row>
    <row r="497" spans="1:9">
      <c r="A497" s="33" t="s">
        <v>522</v>
      </c>
      <c r="I497" s="32">
        <v>3</v>
      </c>
    </row>
    <row r="498" spans="1:9">
      <c r="A498" s="33" t="s">
        <v>523</v>
      </c>
      <c r="I498" s="32">
        <v>3</v>
      </c>
    </row>
    <row r="499" spans="1:9">
      <c r="A499" s="31" t="s">
        <v>524</v>
      </c>
      <c r="I499" s="32">
        <v>6</v>
      </c>
    </row>
    <row r="500" spans="1:9">
      <c r="A500" s="33" t="s">
        <v>206</v>
      </c>
      <c r="I500" s="32">
        <v>6</v>
      </c>
    </row>
    <row r="501" spans="1:9">
      <c r="A501" s="33" t="s">
        <v>525</v>
      </c>
      <c r="I501" s="32">
        <v>6</v>
      </c>
    </row>
    <row r="502" spans="1:9">
      <c r="A502" s="33" t="s">
        <v>526</v>
      </c>
      <c r="I502" s="32">
        <v>6</v>
      </c>
    </row>
    <row r="503" spans="1:9">
      <c r="A503" s="33" t="s">
        <v>527</v>
      </c>
      <c r="I503" s="32">
        <v>6</v>
      </c>
    </row>
    <row r="504" spans="1:9">
      <c r="A504" s="33" t="s">
        <v>262</v>
      </c>
      <c r="I504" s="32">
        <v>6</v>
      </c>
    </row>
    <row r="505" spans="1:9">
      <c r="A505" s="33" t="s">
        <v>528</v>
      </c>
      <c r="I505" s="32">
        <v>6</v>
      </c>
    </row>
    <row r="506" spans="1:9">
      <c r="A506" s="33" t="s">
        <v>529</v>
      </c>
      <c r="I506" s="32">
        <v>6</v>
      </c>
    </row>
    <row r="507" spans="1:9">
      <c r="A507" s="33" t="s">
        <v>530</v>
      </c>
      <c r="I507" s="32">
        <v>6</v>
      </c>
    </row>
    <row r="508" spans="1:9">
      <c r="A508" s="33" t="s">
        <v>531</v>
      </c>
      <c r="I508" s="32">
        <v>6</v>
      </c>
    </row>
    <row r="509" spans="1:9">
      <c r="A509" s="33" t="s">
        <v>532</v>
      </c>
      <c r="I509" s="32">
        <v>6</v>
      </c>
    </row>
    <row r="510" spans="1:9">
      <c r="A510" s="33" t="s">
        <v>533</v>
      </c>
      <c r="I510" s="32">
        <v>6</v>
      </c>
    </row>
    <row r="511" spans="1:9">
      <c r="A511" s="33" t="s">
        <v>534</v>
      </c>
      <c r="I511" s="32">
        <v>6</v>
      </c>
    </row>
    <row r="512" spans="1:9">
      <c r="A512" s="31" t="s">
        <v>535</v>
      </c>
      <c r="I512" s="32"/>
    </row>
    <row r="513" spans="1:9">
      <c r="A513" s="33" t="s">
        <v>536</v>
      </c>
      <c r="I513" s="32">
        <v>2</v>
      </c>
    </row>
    <row r="514" spans="1:9">
      <c r="A514" s="33" t="s">
        <v>537</v>
      </c>
      <c r="I514" s="32">
        <v>3</v>
      </c>
    </row>
    <row r="515" spans="1:9">
      <c r="A515" s="33" t="s">
        <v>538</v>
      </c>
      <c r="I515" s="32">
        <v>3</v>
      </c>
    </row>
    <row r="516" spans="1:9">
      <c r="A516" s="33" t="s">
        <v>539</v>
      </c>
      <c r="I516" s="32">
        <v>3</v>
      </c>
    </row>
    <row r="517" spans="1:9">
      <c r="A517" s="33" t="s">
        <v>540</v>
      </c>
      <c r="I517" s="32">
        <v>6</v>
      </c>
    </row>
    <row r="518" spans="1:9">
      <c r="A518" s="33" t="s">
        <v>541</v>
      </c>
      <c r="I518" s="32">
        <v>3</v>
      </c>
    </row>
    <row r="519" spans="1:9">
      <c r="A519" s="33" t="s">
        <v>542</v>
      </c>
      <c r="I519" s="32">
        <v>6</v>
      </c>
    </row>
    <row r="520" spans="1:9">
      <c r="A520" s="33" t="s">
        <v>543</v>
      </c>
      <c r="I520" s="32">
        <v>2</v>
      </c>
    </row>
    <row r="521" spans="1:9">
      <c r="A521" s="33" t="s">
        <v>292</v>
      </c>
      <c r="I521" s="32">
        <v>6</v>
      </c>
    </row>
    <row r="522" spans="1:9">
      <c r="A522" s="33" t="s">
        <v>544</v>
      </c>
      <c r="I522" s="32">
        <v>3</v>
      </c>
    </row>
    <row r="523" spans="1:9">
      <c r="A523" s="33" t="s">
        <v>545</v>
      </c>
      <c r="I523" s="32">
        <v>2</v>
      </c>
    </row>
    <row r="524" spans="1:9">
      <c r="A524" s="33" t="s">
        <v>546</v>
      </c>
      <c r="I524" s="32">
        <v>2</v>
      </c>
    </row>
    <row r="525" spans="1:9">
      <c r="A525" s="33" t="s">
        <v>330</v>
      </c>
      <c r="I525" s="32">
        <v>2</v>
      </c>
    </row>
    <row r="526" spans="1:9">
      <c r="A526" s="31" t="s">
        <v>547</v>
      </c>
      <c r="I526" s="32"/>
    </row>
    <row r="527" spans="1:9">
      <c r="A527" s="33" t="s">
        <v>548</v>
      </c>
      <c r="I527" s="32">
        <v>1</v>
      </c>
    </row>
    <row r="528" spans="1:9">
      <c r="A528" s="33" t="s">
        <v>549</v>
      </c>
      <c r="I528" s="32">
        <v>1</v>
      </c>
    </row>
    <row r="529" spans="1:9">
      <c r="A529" s="33" t="s">
        <v>550</v>
      </c>
      <c r="I529" s="32">
        <v>1</v>
      </c>
    </row>
    <row r="530" spans="1:9">
      <c r="A530" s="33" t="s">
        <v>551</v>
      </c>
      <c r="I530" s="32">
        <v>1</v>
      </c>
    </row>
    <row r="531" spans="1:9">
      <c r="A531" s="33" t="s">
        <v>552</v>
      </c>
      <c r="I531" s="32">
        <v>1</v>
      </c>
    </row>
    <row r="532" spans="1:9">
      <c r="A532" s="33" t="s">
        <v>553</v>
      </c>
      <c r="I532" s="32">
        <v>1</v>
      </c>
    </row>
    <row r="533" spans="1:9">
      <c r="A533" s="33" t="s">
        <v>554</v>
      </c>
      <c r="I533" s="32">
        <v>1</v>
      </c>
    </row>
    <row r="534" spans="1:9">
      <c r="A534" s="33" t="s">
        <v>555</v>
      </c>
      <c r="I534" s="32">
        <v>1</v>
      </c>
    </row>
    <row r="535" spans="1:9">
      <c r="A535" s="33" t="s">
        <v>556</v>
      </c>
      <c r="I535" s="32">
        <v>1</v>
      </c>
    </row>
    <row r="536" spans="1:9">
      <c r="A536" s="33" t="s">
        <v>557</v>
      </c>
      <c r="I536" s="32">
        <v>1</v>
      </c>
    </row>
    <row r="537" spans="1:9">
      <c r="A537" s="33" t="s">
        <v>558</v>
      </c>
      <c r="I537" s="32">
        <v>1</v>
      </c>
    </row>
    <row r="538" spans="1:9">
      <c r="A538" s="33" t="s">
        <v>559</v>
      </c>
      <c r="I538" s="32">
        <v>1</v>
      </c>
    </row>
    <row r="539" spans="1:9">
      <c r="A539" s="33" t="s">
        <v>560</v>
      </c>
      <c r="I539" s="32">
        <v>1</v>
      </c>
    </row>
    <row r="540" spans="1:9">
      <c r="A540" s="33" t="s">
        <v>561</v>
      </c>
      <c r="I540" s="32">
        <v>1</v>
      </c>
    </row>
    <row r="541" spans="1:9">
      <c r="A541" s="33" t="s">
        <v>562</v>
      </c>
      <c r="I541" s="32">
        <v>1</v>
      </c>
    </row>
    <row r="542" spans="1:9">
      <c r="A542" s="33" t="s">
        <v>563</v>
      </c>
      <c r="I542" s="32">
        <v>1</v>
      </c>
    </row>
    <row r="543" spans="1:9">
      <c r="A543" s="33" t="s">
        <v>564</v>
      </c>
      <c r="I543" s="32">
        <v>1</v>
      </c>
    </row>
    <row r="544" spans="1:9">
      <c r="A544" s="33" t="s">
        <v>565</v>
      </c>
      <c r="I544" s="32">
        <v>1</v>
      </c>
    </row>
    <row r="545" spans="1:9">
      <c r="A545" s="33" t="s">
        <v>566</v>
      </c>
      <c r="I545" s="32">
        <v>1</v>
      </c>
    </row>
    <row r="546" spans="1:9">
      <c r="A546" s="33" t="s">
        <v>567</v>
      </c>
      <c r="I546" s="32">
        <v>1</v>
      </c>
    </row>
    <row r="547" spans="1:9">
      <c r="A547" s="33" t="s">
        <v>568</v>
      </c>
      <c r="I547" s="32">
        <v>1</v>
      </c>
    </row>
    <row r="548" spans="1:9">
      <c r="A548" s="33" t="s">
        <v>569</v>
      </c>
      <c r="I548" s="32">
        <v>1</v>
      </c>
    </row>
    <row r="549" spans="1:9">
      <c r="A549" s="33" t="s">
        <v>570</v>
      </c>
      <c r="I549" s="32">
        <v>1</v>
      </c>
    </row>
    <row r="550" spans="1:9">
      <c r="A550" s="33" t="s">
        <v>571</v>
      </c>
      <c r="I550" s="32">
        <v>1</v>
      </c>
    </row>
    <row r="551" spans="1:9">
      <c r="A551" s="33" t="s">
        <v>572</v>
      </c>
      <c r="I551" s="32">
        <v>1</v>
      </c>
    </row>
    <row r="552" spans="1:9">
      <c r="A552" s="33" t="s">
        <v>573</v>
      </c>
      <c r="I552" s="32">
        <v>1</v>
      </c>
    </row>
    <row r="553" spans="1:9">
      <c r="A553" s="33" t="s">
        <v>574</v>
      </c>
      <c r="I553" s="32">
        <v>1</v>
      </c>
    </row>
    <row r="554" spans="1:9">
      <c r="A554" s="33" t="s">
        <v>575</v>
      </c>
      <c r="I554" s="32">
        <v>1</v>
      </c>
    </row>
    <row r="555" spans="1:9">
      <c r="A555" s="33" t="s">
        <v>576</v>
      </c>
      <c r="I555" s="32">
        <v>1</v>
      </c>
    </row>
    <row r="556" spans="1:9">
      <c r="A556" s="33" t="s">
        <v>577</v>
      </c>
      <c r="I556" s="32">
        <v>1</v>
      </c>
    </row>
    <row r="557" spans="1:9">
      <c r="A557" s="33" t="s">
        <v>578</v>
      </c>
      <c r="I557" s="32">
        <v>1</v>
      </c>
    </row>
    <row r="558" spans="1:9">
      <c r="A558" s="33" t="s">
        <v>579</v>
      </c>
      <c r="I558" s="32">
        <v>1</v>
      </c>
    </row>
    <row r="559" spans="1:9">
      <c r="A559" s="33" t="s">
        <v>580</v>
      </c>
      <c r="I559" s="32">
        <v>1</v>
      </c>
    </row>
    <row r="560" spans="1:9">
      <c r="A560" s="33" t="s">
        <v>581</v>
      </c>
      <c r="I560" s="32">
        <v>1</v>
      </c>
    </row>
    <row r="561" spans="1:9">
      <c r="A561" s="33" t="s">
        <v>582</v>
      </c>
      <c r="I561" s="32">
        <v>1</v>
      </c>
    </row>
    <row r="562" spans="1:9">
      <c r="A562" s="33" t="s">
        <v>583</v>
      </c>
      <c r="I562" s="32">
        <v>1</v>
      </c>
    </row>
    <row r="563" spans="1:9">
      <c r="A563" s="33" t="s">
        <v>584</v>
      </c>
      <c r="I563" s="32">
        <v>1</v>
      </c>
    </row>
    <row r="564" spans="1:9">
      <c r="A564" s="33" t="s">
        <v>585</v>
      </c>
      <c r="I564" s="32">
        <v>1</v>
      </c>
    </row>
    <row r="565" spans="1:9">
      <c r="A565" s="33" t="s">
        <v>586</v>
      </c>
      <c r="I565" s="32">
        <v>1</v>
      </c>
    </row>
    <row r="566" spans="1:9">
      <c r="A566" s="31" t="s">
        <v>587</v>
      </c>
      <c r="I566" s="32"/>
    </row>
    <row r="567" spans="1:9">
      <c r="A567" s="33" t="s">
        <v>588</v>
      </c>
      <c r="I567" s="32">
        <v>1</v>
      </c>
    </row>
    <row r="568" spans="1:9">
      <c r="A568" s="33" t="s">
        <v>589</v>
      </c>
      <c r="I568" s="32">
        <v>1</v>
      </c>
    </row>
    <row r="569" spans="1:9">
      <c r="A569" s="33" t="s">
        <v>590</v>
      </c>
      <c r="I569" s="32">
        <v>1</v>
      </c>
    </row>
    <row r="570" spans="1:9">
      <c r="A570" s="33" t="s">
        <v>591</v>
      </c>
      <c r="I570" s="32">
        <v>1</v>
      </c>
    </row>
    <row r="571" spans="1:9">
      <c r="A571" s="33" t="s">
        <v>592</v>
      </c>
      <c r="I571" s="32">
        <v>1</v>
      </c>
    </row>
    <row r="572" spans="1:9">
      <c r="A572" s="33" t="s">
        <v>593</v>
      </c>
      <c r="I572" s="32">
        <v>1</v>
      </c>
    </row>
    <row r="573" spans="1:9">
      <c r="A573" s="33" t="s">
        <v>594</v>
      </c>
      <c r="I573" s="32">
        <v>1</v>
      </c>
    </row>
    <row r="574" spans="1:9">
      <c r="A574" s="33" t="s">
        <v>595</v>
      </c>
      <c r="I574" s="32">
        <v>1</v>
      </c>
    </row>
    <row r="575" spans="1:9">
      <c r="A575" s="33" t="s">
        <v>596</v>
      </c>
      <c r="I575" s="32">
        <v>1</v>
      </c>
    </row>
    <row r="576" spans="1:9">
      <c r="A576" s="33" t="s">
        <v>597</v>
      </c>
      <c r="I576" s="32">
        <v>1</v>
      </c>
    </row>
    <row r="577" spans="1:9">
      <c r="A577" s="33" t="s">
        <v>598</v>
      </c>
      <c r="I577" s="32">
        <v>1</v>
      </c>
    </row>
    <row r="578" spans="1:9">
      <c r="A578" s="33" t="s">
        <v>599</v>
      </c>
      <c r="I578" s="32">
        <v>1</v>
      </c>
    </row>
    <row r="579" spans="1:9">
      <c r="A579" s="33" t="s">
        <v>600</v>
      </c>
      <c r="I579" s="32">
        <v>1</v>
      </c>
    </row>
    <row r="580" spans="1:9">
      <c r="A580" s="33" t="s">
        <v>601</v>
      </c>
      <c r="I580" s="32">
        <v>1</v>
      </c>
    </row>
    <row r="581" spans="1:9">
      <c r="A581" s="33" t="s">
        <v>602</v>
      </c>
      <c r="I581" s="32">
        <v>1</v>
      </c>
    </row>
    <row r="582" spans="1:9">
      <c r="A582" s="33" t="s">
        <v>603</v>
      </c>
      <c r="I582" s="32">
        <v>1</v>
      </c>
    </row>
    <row r="583" spans="1:9">
      <c r="A583" s="33" t="s">
        <v>604</v>
      </c>
      <c r="I583" s="32">
        <v>1</v>
      </c>
    </row>
    <row r="584" spans="1:9">
      <c r="A584" s="33" t="s">
        <v>229</v>
      </c>
      <c r="I584" s="32">
        <v>1</v>
      </c>
    </row>
    <row r="585" spans="1:9">
      <c r="A585" s="33" t="s">
        <v>605</v>
      </c>
      <c r="I585" s="32">
        <v>1</v>
      </c>
    </row>
    <row r="586" spans="1:9">
      <c r="A586" s="33" t="s">
        <v>606</v>
      </c>
      <c r="I586" s="32">
        <v>1</v>
      </c>
    </row>
    <row r="587" spans="1:9">
      <c r="A587" s="33" t="s">
        <v>607</v>
      </c>
      <c r="I587" s="32">
        <v>1</v>
      </c>
    </row>
    <row r="588" spans="1:9">
      <c r="A588" s="33" t="s">
        <v>608</v>
      </c>
      <c r="I588" s="32">
        <v>1</v>
      </c>
    </row>
    <row r="589" spans="1:9">
      <c r="A589" s="33" t="s">
        <v>609</v>
      </c>
      <c r="I589" s="32">
        <v>1</v>
      </c>
    </row>
    <row r="590" spans="1:9">
      <c r="A590" s="33" t="s">
        <v>610</v>
      </c>
      <c r="I590" s="32">
        <v>1</v>
      </c>
    </row>
    <row r="591" spans="1:9">
      <c r="A591" s="33" t="s">
        <v>611</v>
      </c>
      <c r="I591" s="32">
        <v>1</v>
      </c>
    </row>
    <row r="592" spans="1:9">
      <c r="A592" s="33" t="s">
        <v>612</v>
      </c>
      <c r="I592" s="32">
        <v>1</v>
      </c>
    </row>
    <row r="593" spans="1:9">
      <c r="A593" s="33" t="s">
        <v>613</v>
      </c>
      <c r="I593" s="32">
        <v>1</v>
      </c>
    </row>
    <row r="594" spans="1:9">
      <c r="A594" s="33" t="s">
        <v>614</v>
      </c>
      <c r="I594" s="32">
        <v>1</v>
      </c>
    </row>
    <row r="595" spans="1:9">
      <c r="A595" s="33" t="s">
        <v>615</v>
      </c>
      <c r="I595" s="32">
        <v>1</v>
      </c>
    </row>
    <row r="596" spans="1:9">
      <c r="A596" s="33" t="s">
        <v>616</v>
      </c>
      <c r="I596" s="32">
        <v>1</v>
      </c>
    </row>
    <row r="597" spans="1:9">
      <c r="A597" s="31" t="s">
        <v>617</v>
      </c>
      <c r="I597" s="32"/>
    </row>
    <row r="598" spans="1:9">
      <c r="A598" s="33" t="s">
        <v>618</v>
      </c>
      <c r="I598" s="32">
        <v>1</v>
      </c>
    </row>
    <row r="599" spans="1:9">
      <c r="A599" s="33" t="s">
        <v>619</v>
      </c>
      <c r="I599" s="32">
        <v>1</v>
      </c>
    </row>
    <row r="600" spans="1:9">
      <c r="A600" s="33" t="s">
        <v>620</v>
      </c>
      <c r="I600" s="32">
        <v>1</v>
      </c>
    </row>
    <row r="601" spans="1:9">
      <c r="A601" s="33" t="s">
        <v>621</v>
      </c>
      <c r="I601" s="32">
        <v>1</v>
      </c>
    </row>
    <row r="602" spans="1:9">
      <c r="A602" s="33" t="s">
        <v>622</v>
      </c>
      <c r="I602" s="32">
        <v>1</v>
      </c>
    </row>
    <row r="603" spans="1:9">
      <c r="A603" s="33" t="s">
        <v>623</v>
      </c>
      <c r="I603" s="32">
        <v>1</v>
      </c>
    </row>
    <row r="604" spans="1:9">
      <c r="A604" s="33" t="s">
        <v>624</v>
      </c>
      <c r="I604" s="32">
        <v>1</v>
      </c>
    </row>
    <row r="605" spans="1:9">
      <c r="A605" s="33" t="s">
        <v>625</v>
      </c>
      <c r="I605" s="32">
        <v>1</v>
      </c>
    </row>
    <row r="606" spans="1:9">
      <c r="A606" s="33" t="s">
        <v>626</v>
      </c>
      <c r="I606" s="32">
        <v>1</v>
      </c>
    </row>
    <row r="607" spans="1:9">
      <c r="A607" s="33" t="s">
        <v>627</v>
      </c>
      <c r="I607" s="32">
        <v>1</v>
      </c>
    </row>
    <row r="608" spans="1:9">
      <c r="A608" s="33" t="s">
        <v>628</v>
      </c>
      <c r="I608" s="32">
        <v>1</v>
      </c>
    </row>
    <row r="609" spans="1:9">
      <c r="A609" s="33" t="s">
        <v>629</v>
      </c>
      <c r="I609" s="32">
        <v>1</v>
      </c>
    </row>
    <row r="610" spans="1:9">
      <c r="A610" s="31" t="s">
        <v>630</v>
      </c>
      <c r="I610" s="32">
        <v>9</v>
      </c>
    </row>
    <row r="611" spans="1:9">
      <c r="A611" s="33" t="s">
        <v>631</v>
      </c>
      <c r="I611" s="32">
        <v>8</v>
      </c>
    </row>
    <row r="612" spans="1:9">
      <c r="A612" s="33" t="s">
        <v>632</v>
      </c>
      <c r="I612" s="32">
        <v>9</v>
      </c>
    </row>
    <row r="613" spans="1:9">
      <c r="A613" s="33" t="s">
        <v>633</v>
      </c>
      <c r="I613" s="32">
        <v>8</v>
      </c>
    </row>
    <row r="614" spans="1:9">
      <c r="A614" s="33" t="s">
        <v>634</v>
      </c>
      <c r="I614" s="32">
        <v>9</v>
      </c>
    </row>
    <row r="615" spans="1:9">
      <c r="A615" s="33" t="s">
        <v>635</v>
      </c>
      <c r="I615" s="32">
        <v>9</v>
      </c>
    </row>
    <row r="616" spans="1:9">
      <c r="A616" s="33" t="s">
        <v>636</v>
      </c>
      <c r="I616" s="32">
        <v>9</v>
      </c>
    </row>
    <row r="617" spans="1:9">
      <c r="A617" s="33" t="s">
        <v>637</v>
      </c>
      <c r="I617" s="32">
        <v>9</v>
      </c>
    </row>
    <row r="618" spans="1:9">
      <c r="A618" s="31" t="s">
        <v>638</v>
      </c>
      <c r="I618" s="32">
        <v>4</v>
      </c>
    </row>
    <row r="619" spans="1:9">
      <c r="A619" s="33" t="s">
        <v>639</v>
      </c>
      <c r="I619" s="32">
        <v>3</v>
      </c>
    </row>
    <row r="620" spans="1:9">
      <c r="A620" s="33" t="s">
        <v>640</v>
      </c>
      <c r="I620" s="32">
        <v>5</v>
      </c>
    </row>
    <row r="621" spans="1:9">
      <c r="A621" s="33" t="s">
        <v>641</v>
      </c>
      <c r="I621" s="32">
        <v>4</v>
      </c>
    </row>
    <row r="622" spans="1:9">
      <c r="A622" s="33" t="s">
        <v>642</v>
      </c>
      <c r="I622" s="32">
        <v>4</v>
      </c>
    </row>
    <row r="623" spans="1:9">
      <c r="A623" s="33" t="s">
        <v>375</v>
      </c>
      <c r="I623" s="32">
        <v>3</v>
      </c>
    </row>
    <row r="624" spans="1:9">
      <c r="A624" s="33" t="s">
        <v>643</v>
      </c>
      <c r="I624" s="32">
        <v>3</v>
      </c>
    </row>
    <row r="625" spans="1:9">
      <c r="A625" s="33" t="s">
        <v>644</v>
      </c>
      <c r="I625" s="32">
        <v>3</v>
      </c>
    </row>
    <row r="626" spans="1:9">
      <c r="A626" s="33" t="s">
        <v>645</v>
      </c>
      <c r="I626" s="32">
        <v>5</v>
      </c>
    </row>
    <row r="627" spans="1:9">
      <c r="A627" s="33" t="s">
        <v>646</v>
      </c>
      <c r="I627" s="32">
        <v>4</v>
      </c>
    </row>
    <row r="628" spans="1:9">
      <c r="A628" s="33" t="s">
        <v>647</v>
      </c>
      <c r="I628" s="32">
        <v>2</v>
      </c>
    </row>
    <row r="629" spans="1:9">
      <c r="A629" s="33" t="s">
        <v>648</v>
      </c>
      <c r="I629" s="32">
        <v>4</v>
      </c>
    </row>
    <row r="630" spans="1:9">
      <c r="A630" s="33" t="s">
        <v>649</v>
      </c>
      <c r="I630" s="32">
        <v>4</v>
      </c>
    </row>
    <row r="631" spans="1:9">
      <c r="A631" s="33" t="s">
        <v>650</v>
      </c>
      <c r="I631" s="32">
        <v>3</v>
      </c>
    </row>
    <row r="632" spans="1:9">
      <c r="A632" s="33" t="s">
        <v>651</v>
      </c>
      <c r="I632" s="32">
        <v>5</v>
      </c>
    </row>
    <row r="633" spans="1:9">
      <c r="A633" s="33" t="s">
        <v>652</v>
      </c>
      <c r="I633" s="32">
        <v>3</v>
      </c>
    </row>
    <row r="634" spans="1:9">
      <c r="A634" s="33" t="s">
        <v>653</v>
      </c>
      <c r="I634" s="32">
        <v>5</v>
      </c>
    </row>
    <row r="635" spans="1:9">
      <c r="A635" s="33" t="s">
        <v>654</v>
      </c>
      <c r="I635" s="32">
        <v>3</v>
      </c>
    </row>
    <row r="636" spans="1:9">
      <c r="A636" s="33" t="s">
        <v>655</v>
      </c>
      <c r="I636" s="32">
        <v>4</v>
      </c>
    </row>
    <row r="637" spans="1:9">
      <c r="A637" s="33" t="s">
        <v>656</v>
      </c>
      <c r="I637" s="32">
        <v>4</v>
      </c>
    </row>
    <row r="638" spans="1:9">
      <c r="A638" s="31" t="s">
        <v>657</v>
      </c>
      <c r="I638" s="32"/>
    </row>
    <row r="639" spans="1:9">
      <c r="A639" s="33" t="s">
        <v>658</v>
      </c>
      <c r="I639" s="32">
        <v>7</v>
      </c>
    </row>
    <row r="640" spans="1:9">
      <c r="A640" s="33" t="s">
        <v>659</v>
      </c>
      <c r="I640" s="32">
        <v>7</v>
      </c>
    </row>
    <row r="641" spans="1:9">
      <c r="A641" s="33" t="s">
        <v>660</v>
      </c>
      <c r="I641" s="32">
        <v>7</v>
      </c>
    </row>
    <row r="642" spans="1:9">
      <c r="A642" s="33" t="s">
        <v>661</v>
      </c>
      <c r="I642" s="32">
        <v>5</v>
      </c>
    </row>
    <row r="643" spans="1:9">
      <c r="A643" s="33" t="s">
        <v>662</v>
      </c>
      <c r="I643" s="32">
        <v>6</v>
      </c>
    </row>
    <row r="644" spans="1:9">
      <c r="A644" s="33" t="s">
        <v>663</v>
      </c>
      <c r="I644" s="32">
        <v>5</v>
      </c>
    </row>
    <row r="645" spans="1:9">
      <c r="A645" s="33" t="s">
        <v>664</v>
      </c>
      <c r="I645" s="32">
        <v>5</v>
      </c>
    </row>
    <row r="646" spans="1:9">
      <c r="A646" s="33" t="s">
        <v>665</v>
      </c>
      <c r="I646" s="32">
        <v>5</v>
      </c>
    </row>
    <row r="647" spans="1:9">
      <c r="A647" s="33" t="s">
        <v>666</v>
      </c>
      <c r="I647" s="32">
        <v>5</v>
      </c>
    </row>
    <row r="648" spans="1:9">
      <c r="A648" s="33" t="s">
        <v>652</v>
      </c>
      <c r="I648" s="32">
        <v>8</v>
      </c>
    </row>
    <row r="649" spans="1:9">
      <c r="A649" s="33" t="s">
        <v>667</v>
      </c>
      <c r="I649" s="32">
        <v>6</v>
      </c>
    </row>
    <row r="650" spans="1:9">
      <c r="A650" s="33" t="s">
        <v>668</v>
      </c>
      <c r="I650" s="32">
        <v>8</v>
      </c>
    </row>
    <row r="651" spans="1:9">
      <c r="A651" s="33" t="s">
        <v>669</v>
      </c>
      <c r="I651" s="32">
        <v>7</v>
      </c>
    </row>
    <row r="652" spans="1:9">
      <c r="A652" s="33" t="s">
        <v>670</v>
      </c>
      <c r="I652" s="32">
        <v>8</v>
      </c>
    </row>
    <row r="653" spans="1:9">
      <c r="A653" s="33" t="s">
        <v>671</v>
      </c>
      <c r="I653" s="32">
        <v>6</v>
      </c>
    </row>
    <row r="654" spans="1:9">
      <c r="A654" s="33" t="s">
        <v>672</v>
      </c>
      <c r="I654" s="32">
        <v>5</v>
      </c>
    </row>
    <row r="655" spans="1:9">
      <c r="A655" s="31" t="s">
        <v>673</v>
      </c>
      <c r="I655" s="32">
        <v>1</v>
      </c>
    </row>
    <row r="656" spans="1:9">
      <c r="A656" s="33" t="s">
        <v>674</v>
      </c>
      <c r="I656" s="32">
        <v>1</v>
      </c>
    </row>
    <row r="657" spans="1:9">
      <c r="A657" s="33" t="s">
        <v>675</v>
      </c>
      <c r="I657" s="32">
        <v>1</v>
      </c>
    </row>
    <row r="658" spans="1:9">
      <c r="A658" s="33" t="s">
        <v>676</v>
      </c>
      <c r="I658" s="32">
        <v>1</v>
      </c>
    </row>
    <row r="659" spans="1:9">
      <c r="A659" s="33" t="s">
        <v>677</v>
      </c>
      <c r="I659" s="32">
        <v>1</v>
      </c>
    </row>
    <row r="660" spans="1:9">
      <c r="A660" s="33" t="s">
        <v>678</v>
      </c>
      <c r="I660" s="32">
        <v>1</v>
      </c>
    </row>
    <row r="661" spans="1:9">
      <c r="A661" s="33" t="s">
        <v>679</v>
      </c>
      <c r="I661" s="32">
        <v>1</v>
      </c>
    </row>
    <row r="662" spans="1:9">
      <c r="A662" s="33" t="s">
        <v>680</v>
      </c>
      <c r="I662" s="32">
        <v>1</v>
      </c>
    </row>
    <row r="663" spans="1:9">
      <c r="A663" s="31" t="s">
        <v>681</v>
      </c>
      <c r="I663" s="32">
        <v>4</v>
      </c>
    </row>
    <row r="664" spans="1:9">
      <c r="A664" s="33" t="s">
        <v>682</v>
      </c>
      <c r="I664" s="32">
        <v>4</v>
      </c>
    </row>
    <row r="665" spans="1:9">
      <c r="A665" s="33" t="s">
        <v>683</v>
      </c>
      <c r="I665" s="32">
        <v>4</v>
      </c>
    </row>
    <row r="666" spans="1:9">
      <c r="A666" s="33" t="s">
        <v>684</v>
      </c>
      <c r="I666" s="32">
        <v>4</v>
      </c>
    </row>
    <row r="667" spans="1:9">
      <c r="A667" s="33" t="s">
        <v>685</v>
      </c>
      <c r="I667" s="32">
        <v>4</v>
      </c>
    </row>
    <row r="668" spans="1:9">
      <c r="A668" s="33" t="s">
        <v>686</v>
      </c>
      <c r="I668" s="32">
        <v>5</v>
      </c>
    </row>
    <row r="669" spans="1:9">
      <c r="A669" s="33" t="s">
        <v>687</v>
      </c>
      <c r="I669" s="32">
        <v>4</v>
      </c>
    </row>
    <row r="670" spans="1:9">
      <c r="A670" s="31" t="s">
        <v>688</v>
      </c>
      <c r="I670" s="32"/>
    </row>
    <row r="671" spans="1:9">
      <c r="A671" s="33" t="s">
        <v>689</v>
      </c>
      <c r="I671" s="32">
        <v>7</v>
      </c>
    </row>
    <row r="672" spans="1:9">
      <c r="A672" s="33" t="s">
        <v>690</v>
      </c>
      <c r="I672" s="32">
        <v>7</v>
      </c>
    </row>
    <row r="673" spans="1:9">
      <c r="A673" s="33" t="s">
        <v>691</v>
      </c>
      <c r="I673" s="32">
        <v>7</v>
      </c>
    </row>
    <row r="674" spans="1:9">
      <c r="A674" s="33" t="s">
        <v>692</v>
      </c>
      <c r="I674" s="32">
        <v>3</v>
      </c>
    </row>
    <row r="675" spans="1:9">
      <c r="A675" s="33" t="s">
        <v>693</v>
      </c>
      <c r="I675" s="32">
        <v>7</v>
      </c>
    </row>
    <row r="676" spans="1:9">
      <c r="A676" s="33" t="s">
        <v>694</v>
      </c>
      <c r="I676" s="32">
        <v>7</v>
      </c>
    </row>
    <row r="677" spans="1:9">
      <c r="A677" s="33" t="s">
        <v>695</v>
      </c>
      <c r="I677" s="32">
        <v>3</v>
      </c>
    </row>
    <row r="678" spans="1:9">
      <c r="A678" s="33" t="s">
        <v>696</v>
      </c>
      <c r="I678" s="32">
        <v>4</v>
      </c>
    </row>
    <row r="679" spans="1:9">
      <c r="A679" s="33" t="s">
        <v>697</v>
      </c>
      <c r="I679" s="32">
        <v>7</v>
      </c>
    </row>
    <row r="680" spans="1:9">
      <c r="A680" s="33" t="s">
        <v>698</v>
      </c>
      <c r="I680" s="32">
        <v>7</v>
      </c>
    </row>
    <row r="681" spans="1:9">
      <c r="A681" s="33" t="s">
        <v>699</v>
      </c>
      <c r="I681" s="32">
        <v>7</v>
      </c>
    </row>
    <row r="682" spans="1:9">
      <c r="A682" s="33" t="s">
        <v>700</v>
      </c>
      <c r="I682" s="32">
        <v>7</v>
      </c>
    </row>
    <row r="683" spans="1:9">
      <c r="A683" s="33" t="s">
        <v>701</v>
      </c>
      <c r="I683" s="32">
        <v>7</v>
      </c>
    </row>
    <row r="684" spans="1:9">
      <c r="A684" s="33" t="s">
        <v>702</v>
      </c>
      <c r="I684" s="32">
        <v>7</v>
      </c>
    </row>
    <row r="685" spans="1:9">
      <c r="A685" s="33" t="s">
        <v>703</v>
      </c>
      <c r="I685" s="32">
        <v>7</v>
      </c>
    </row>
    <row r="686" spans="1:9">
      <c r="A686" s="33" t="s">
        <v>704</v>
      </c>
      <c r="I686" s="32">
        <v>7</v>
      </c>
    </row>
    <row r="687" spans="1:9">
      <c r="A687" s="33" t="s">
        <v>705</v>
      </c>
      <c r="I687" s="32">
        <v>7</v>
      </c>
    </row>
    <row r="688" spans="1:9">
      <c r="A688" s="33" t="s">
        <v>706</v>
      </c>
      <c r="I688" s="32">
        <v>7</v>
      </c>
    </row>
    <row r="689" spans="1:9">
      <c r="A689" s="33" t="s">
        <v>707</v>
      </c>
      <c r="I689" s="32">
        <v>7</v>
      </c>
    </row>
    <row r="690" spans="1:9">
      <c r="A690" s="33" t="s">
        <v>708</v>
      </c>
      <c r="I690" s="32">
        <v>7</v>
      </c>
    </row>
    <row r="691" spans="1:9">
      <c r="A691" s="33" t="s">
        <v>709</v>
      </c>
      <c r="I691" s="32">
        <v>7</v>
      </c>
    </row>
    <row r="692" spans="1:9">
      <c r="A692" s="33" t="s">
        <v>710</v>
      </c>
      <c r="I692" s="32">
        <v>7</v>
      </c>
    </row>
    <row r="693" spans="1:9">
      <c r="A693" s="33" t="s">
        <v>711</v>
      </c>
      <c r="I693" s="32">
        <v>4</v>
      </c>
    </row>
    <row r="694" spans="1:9">
      <c r="A694" s="33" t="s">
        <v>712</v>
      </c>
      <c r="I694" s="32">
        <v>7</v>
      </c>
    </row>
    <row r="695" spans="1:9">
      <c r="A695" s="33" t="s">
        <v>713</v>
      </c>
      <c r="I695" s="32">
        <v>7</v>
      </c>
    </row>
    <row r="696" spans="1:9">
      <c r="A696" s="33" t="s">
        <v>714</v>
      </c>
      <c r="I696" s="32">
        <v>7</v>
      </c>
    </row>
    <row r="697" spans="1:9">
      <c r="A697" s="33" t="s">
        <v>715</v>
      </c>
      <c r="I697" s="32">
        <v>7</v>
      </c>
    </row>
    <row r="698" spans="1:9">
      <c r="A698" s="33" t="s">
        <v>716</v>
      </c>
      <c r="I698" s="32">
        <v>7</v>
      </c>
    </row>
    <row r="699" spans="1:9">
      <c r="A699" s="33" t="s">
        <v>717</v>
      </c>
      <c r="I699" s="32">
        <v>7</v>
      </c>
    </row>
    <row r="700" spans="1:9">
      <c r="A700" s="33" t="s">
        <v>718</v>
      </c>
      <c r="I700" s="32">
        <v>7</v>
      </c>
    </row>
    <row r="701" spans="1:9">
      <c r="A701" s="33" t="s">
        <v>719</v>
      </c>
      <c r="I701" s="32">
        <v>4</v>
      </c>
    </row>
    <row r="702" spans="1:9">
      <c r="A702" s="31" t="s">
        <v>720</v>
      </c>
      <c r="I702" s="32">
        <v>6</v>
      </c>
    </row>
    <row r="703" spans="1:9">
      <c r="A703" s="33" t="s">
        <v>721</v>
      </c>
      <c r="I703" s="32">
        <v>6</v>
      </c>
    </row>
    <row r="704" spans="1:9">
      <c r="A704" s="33" t="s">
        <v>722</v>
      </c>
      <c r="I704" s="32">
        <v>6</v>
      </c>
    </row>
    <row r="705" spans="1:9">
      <c r="A705" s="33" t="s">
        <v>723</v>
      </c>
      <c r="I705" s="32">
        <v>6</v>
      </c>
    </row>
    <row r="706" spans="1:9">
      <c r="A706" s="33" t="s">
        <v>724</v>
      </c>
      <c r="I706" s="32">
        <v>6</v>
      </c>
    </row>
    <row r="707" spans="1:9">
      <c r="A707" s="33" t="s">
        <v>725</v>
      </c>
      <c r="I707" s="32">
        <v>6</v>
      </c>
    </row>
    <row r="708" spans="1:9">
      <c r="A708" s="33" t="s">
        <v>726</v>
      </c>
      <c r="I708" s="32">
        <v>6</v>
      </c>
    </row>
    <row r="709" spans="1:9">
      <c r="A709" s="33" t="s">
        <v>727</v>
      </c>
      <c r="I709" s="32">
        <v>6</v>
      </c>
    </row>
    <row r="710" spans="1:9">
      <c r="A710" s="33" t="s">
        <v>728</v>
      </c>
      <c r="I710" s="32">
        <v>6</v>
      </c>
    </row>
    <row r="711" spans="1:9">
      <c r="A711" s="33" t="s">
        <v>729</v>
      </c>
      <c r="I711" s="32">
        <v>6</v>
      </c>
    </row>
    <row r="712" spans="1:9">
      <c r="A712" s="33" t="s">
        <v>730</v>
      </c>
      <c r="I712" s="32">
        <v>6</v>
      </c>
    </row>
    <row r="713" spans="1:9">
      <c r="A713" s="33" t="s">
        <v>731</v>
      </c>
      <c r="I713" s="32">
        <v>6</v>
      </c>
    </row>
    <row r="714" spans="1:9">
      <c r="A714" s="33" t="s">
        <v>732</v>
      </c>
      <c r="I714" s="32">
        <v>6</v>
      </c>
    </row>
    <row r="715" spans="1:9">
      <c r="A715" s="31" t="s">
        <v>733</v>
      </c>
      <c r="I715" s="32"/>
    </row>
    <row r="716" spans="1:9">
      <c r="A716" s="33" t="s">
        <v>734</v>
      </c>
      <c r="I716" s="32">
        <v>4</v>
      </c>
    </row>
    <row r="717" spans="1:9">
      <c r="A717" s="33" t="s">
        <v>735</v>
      </c>
      <c r="I717" s="32">
        <v>7</v>
      </c>
    </row>
    <row r="718" spans="1:9">
      <c r="A718" s="33" t="s">
        <v>736</v>
      </c>
      <c r="I718" s="32">
        <v>6</v>
      </c>
    </row>
    <row r="719" spans="1:9">
      <c r="A719" s="33" t="s">
        <v>737</v>
      </c>
      <c r="I719" s="32">
        <v>5</v>
      </c>
    </row>
    <row r="720" spans="1:9">
      <c r="A720" s="33" t="s">
        <v>738</v>
      </c>
      <c r="I720" s="32">
        <v>6</v>
      </c>
    </row>
    <row r="721" spans="1:9">
      <c r="A721" s="33" t="s">
        <v>739</v>
      </c>
      <c r="I721" s="32">
        <v>4</v>
      </c>
    </row>
    <row r="722" spans="1:9">
      <c r="A722" s="33" t="s">
        <v>740</v>
      </c>
      <c r="I722" s="32">
        <v>3</v>
      </c>
    </row>
    <row r="723" spans="1:9">
      <c r="A723" s="33" t="s">
        <v>741</v>
      </c>
      <c r="I723" s="32">
        <v>5</v>
      </c>
    </row>
    <row r="724" spans="1:9">
      <c r="A724" s="33" t="s">
        <v>383</v>
      </c>
      <c r="I724" s="32">
        <v>4</v>
      </c>
    </row>
    <row r="725" spans="1:9">
      <c r="A725" s="33" t="s">
        <v>742</v>
      </c>
      <c r="I725" s="32">
        <v>5</v>
      </c>
    </row>
    <row r="726" spans="1:9">
      <c r="A726" s="33" t="s">
        <v>743</v>
      </c>
      <c r="I726" s="32">
        <v>3</v>
      </c>
    </row>
    <row r="727" spans="1:9">
      <c r="A727" s="33" t="s">
        <v>744</v>
      </c>
      <c r="I727" s="32">
        <v>4</v>
      </c>
    </row>
    <row r="728" spans="1:9">
      <c r="A728" s="33" t="s">
        <v>745</v>
      </c>
      <c r="I728" s="32">
        <v>3</v>
      </c>
    </row>
    <row r="729" spans="1:9">
      <c r="A729" s="31" t="s">
        <v>746</v>
      </c>
      <c r="I729" s="32"/>
    </row>
    <row r="730" spans="1:9">
      <c r="A730" s="33" t="s">
        <v>747</v>
      </c>
      <c r="I730" s="32">
        <v>1</v>
      </c>
    </row>
    <row r="731" spans="1:9">
      <c r="A731" s="33" t="s">
        <v>748</v>
      </c>
      <c r="I731" s="32">
        <v>1</v>
      </c>
    </row>
    <row r="732" spans="1:9">
      <c r="A732" s="33" t="s">
        <v>749</v>
      </c>
      <c r="I732" s="32">
        <v>6</v>
      </c>
    </row>
    <row r="733" spans="1:9">
      <c r="A733" s="33" t="s">
        <v>750</v>
      </c>
      <c r="I733" s="32">
        <v>6</v>
      </c>
    </row>
    <row r="734" spans="1:9">
      <c r="A734" s="33" t="s">
        <v>751</v>
      </c>
      <c r="I734" s="32">
        <v>1</v>
      </c>
    </row>
    <row r="735" spans="1:9">
      <c r="A735" s="33" t="s">
        <v>752</v>
      </c>
      <c r="I735" s="32">
        <v>1</v>
      </c>
    </row>
    <row r="736" spans="1:9">
      <c r="A736" s="33" t="s">
        <v>753</v>
      </c>
      <c r="I736" s="32">
        <v>1</v>
      </c>
    </row>
    <row r="737" spans="1:9">
      <c r="A737" s="33" t="s">
        <v>754</v>
      </c>
      <c r="I737" s="32">
        <v>1</v>
      </c>
    </row>
    <row r="738" spans="1:9">
      <c r="A738" s="33" t="s">
        <v>755</v>
      </c>
      <c r="I738" s="32">
        <v>6</v>
      </c>
    </row>
    <row r="739" spans="1:9">
      <c r="A739" s="33" t="s">
        <v>756</v>
      </c>
      <c r="I739" s="32">
        <v>1</v>
      </c>
    </row>
    <row r="740" spans="1:9">
      <c r="A740" s="33" t="s">
        <v>757</v>
      </c>
      <c r="I740" s="32">
        <v>6</v>
      </c>
    </row>
    <row r="741" spans="1:9">
      <c r="A741" s="33" t="s">
        <v>758</v>
      </c>
      <c r="I741" s="32">
        <v>1</v>
      </c>
    </row>
    <row r="742" spans="1:9">
      <c r="A742" s="33" t="s">
        <v>759</v>
      </c>
      <c r="I742" s="32">
        <v>6</v>
      </c>
    </row>
    <row r="743" spans="1:9">
      <c r="A743" s="33" t="s">
        <v>760</v>
      </c>
      <c r="I743" s="32">
        <v>1</v>
      </c>
    </row>
    <row r="744" spans="1:9">
      <c r="A744" s="33" t="s">
        <v>761</v>
      </c>
      <c r="I744" s="32">
        <v>1</v>
      </c>
    </row>
    <row r="745" spans="1:9">
      <c r="A745" s="33" t="s">
        <v>762</v>
      </c>
      <c r="I745" s="32">
        <v>1</v>
      </c>
    </row>
    <row r="746" spans="1:9">
      <c r="A746" s="33" t="s">
        <v>763</v>
      </c>
      <c r="I746" s="32">
        <v>1</v>
      </c>
    </row>
    <row r="747" spans="1:9">
      <c r="A747" s="31" t="s">
        <v>764</v>
      </c>
      <c r="I747" s="32"/>
    </row>
    <row r="748" spans="1:9">
      <c r="A748" s="33" t="s">
        <v>765</v>
      </c>
      <c r="I748" s="32">
        <v>7</v>
      </c>
    </row>
    <row r="749" spans="1:9">
      <c r="A749" s="33" t="s">
        <v>766</v>
      </c>
      <c r="I749" s="32">
        <v>4</v>
      </c>
    </row>
    <row r="750" spans="1:9">
      <c r="A750" s="33" t="s">
        <v>767</v>
      </c>
      <c r="I750" s="32">
        <v>5</v>
      </c>
    </row>
    <row r="751" spans="1:9">
      <c r="A751" s="33" t="s">
        <v>768</v>
      </c>
      <c r="I751" s="32">
        <v>3</v>
      </c>
    </row>
    <row r="752" spans="1:9">
      <c r="A752" s="33" t="s">
        <v>769</v>
      </c>
      <c r="I752" s="32">
        <v>7</v>
      </c>
    </row>
    <row r="753" spans="1:9">
      <c r="A753" s="33" t="s">
        <v>770</v>
      </c>
      <c r="I753" s="32">
        <v>7</v>
      </c>
    </row>
    <row r="754" spans="1:9">
      <c r="A754" s="33" t="s">
        <v>771</v>
      </c>
      <c r="I754" s="32">
        <v>6</v>
      </c>
    </row>
    <row r="755" spans="1:9">
      <c r="A755" s="33" t="s">
        <v>772</v>
      </c>
      <c r="I755" s="32">
        <v>6</v>
      </c>
    </row>
    <row r="756" spans="1:9">
      <c r="A756" s="33" t="s">
        <v>773</v>
      </c>
      <c r="I756" s="32">
        <v>1</v>
      </c>
    </row>
    <row r="757" spans="1:9">
      <c r="A757" s="33" t="s">
        <v>774</v>
      </c>
      <c r="I757" s="32">
        <v>2</v>
      </c>
    </row>
    <row r="758" spans="1:9">
      <c r="A758" s="33" t="s">
        <v>775</v>
      </c>
      <c r="I758" s="32">
        <v>1</v>
      </c>
    </row>
    <row r="759" spans="1:9">
      <c r="A759" s="31" t="s">
        <v>776</v>
      </c>
      <c r="I759" s="32"/>
    </row>
    <row r="760" spans="1:9">
      <c r="A760" s="33" t="s">
        <v>777</v>
      </c>
      <c r="I760" s="32">
        <v>2</v>
      </c>
    </row>
    <row r="761" spans="1:9">
      <c r="A761" s="33" t="s">
        <v>778</v>
      </c>
      <c r="I761" s="32">
        <v>2</v>
      </c>
    </row>
    <row r="762" spans="1:9">
      <c r="A762" s="33" t="s">
        <v>779</v>
      </c>
      <c r="I762" s="32">
        <v>2</v>
      </c>
    </row>
    <row r="763" spans="1:9">
      <c r="A763" s="33" t="s">
        <v>780</v>
      </c>
      <c r="I763" s="32">
        <v>1</v>
      </c>
    </row>
    <row r="764" spans="1:9">
      <c r="A764" s="33" t="s">
        <v>781</v>
      </c>
      <c r="I764" s="32">
        <v>2</v>
      </c>
    </row>
    <row r="765" spans="1:9">
      <c r="A765" s="33" t="s">
        <v>782</v>
      </c>
      <c r="I765" s="32">
        <v>2</v>
      </c>
    </row>
    <row r="766" spans="1:9">
      <c r="A766" s="33" t="s">
        <v>783</v>
      </c>
      <c r="I766" s="32">
        <v>1</v>
      </c>
    </row>
    <row r="767" spans="1:9">
      <c r="A767" s="33" t="s">
        <v>784</v>
      </c>
      <c r="I767" s="32">
        <v>2</v>
      </c>
    </row>
    <row r="768" spans="1:9">
      <c r="A768" s="33" t="s">
        <v>785</v>
      </c>
      <c r="I768" s="32">
        <v>2</v>
      </c>
    </row>
    <row r="769" spans="1:9">
      <c r="A769" s="33" t="s">
        <v>786</v>
      </c>
      <c r="I769" s="32">
        <v>2</v>
      </c>
    </row>
    <row r="770" spans="1:9">
      <c r="A770" s="31" t="s">
        <v>787</v>
      </c>
      <c r="I770" s="32"/>
    </row>
    <row r="771" spans="1:9">
      <c r="A771" s="33" t="s">
        <v>788</v>
      </c>
      <c r="I771" s="32">
        <v>1</v>
      </c>
    </row>
    <row r="772" spans="1:9">
      <c r="A772" s="33" t="s">
        <v>789</v>
      </c>
      <c r="I772" s="32">
        <v>1</v>
      </c>
    </row>
    <row r="773" spans="1:9">
      <c r="A773" s="33" t="s">
        <v>790</v>
      </c>
      <c r="I773" s="32">
        <v>1</v>
      </c>
    </row>
    <row r="774" spans="1:9">
      <c r="A774" s="33" t="s">
        <v>791</v>
      </c>
      <c r="I774" s="32">
        <v>1</v>
      </c>
    </row>
    <row r="775" spans="1:9">
      <c r="A775" s="33" t="s">
        <v>792</v>
      </c>
      <c r="I775" s="32">
        <v>1</v>
      </c>
    </row>
    <row r="776" spans="1:9">
      <c r="A776" s="33" t="s">
        <v>793</v>
      </c>
      <c r="I776" s="32">
        <v>1</v>
      </c>
    </row>
    <row r="777" spans="1:9">
      <c r="A777" s="33" t="s">
        <v>794</v>
      </c>
      <c r="I777" s="32">
        <v>1</v>
      </c>
    </row>
    <row r="778" spans="1:9">
      <c r="A778" s="33" t="s">
        <v>795</v>
      </c>
      <c r="I778" s="32">
        <v>1</v>
      </c>
    </row>
    <row r="779" spans="1:9">
      <c r="A779" s="33" t="s">
        <v>796</v>
      </c>
      <c r="I779" s="32">
        <v>1</v>
      </c>
    </row>
    <row r="780" spans="1:9">
      <c r="A780" s="33" t="s">
        <v>797</v>
      </c>
      <c r="I780" s="32">
        <v>1</v>
      </c>
    </row>
    <row r="781" spans="1:9">
      <c r="A781" s="33" t="s">
        <v>798</v>
      </c>
      <c r="I781" s="32">
        <v>1</v>
      </c>
    </row>
    <row r="782" spans="1:9">
      <c r="A782" s="33" t="s">
        <v>799</v>
      </c>
      <c r="I782" s="32">
        <v>1</v>
      </c>
    </row>
    <row r="783" spans="1:9">
      <c r="A783" s="33" t="s">
        <v>800</v>
      </c>
      <c r="I783" s="32">
        <v>1</v>
      </c>
    </row>
    <row r="784" spans="1:9">
      <c r="A784" s="31" t="s">
        <v>801</v>
      </c>
      <c r="I784" s="32">
        <v>8</v>
      </c>
    </row>
    <row r="785" spans="1:9">
      <c r="A785" s="33" t="s">
        <v>802</v>
      </c>
      <c r="I785" s="32">
        <v>8</v>
      </c>
    </row>
    <row r="786" spans="1:9">
      <c r="A786" s="33" t="s">
        <v>803</v>
      </c>
      <c r="I786" s="32">
        <v>8</v>
      </c>
    </row>
    <row r="787" spans="1:9">
      <c r="A787" s="33" t="s">
        <v>804</v>
      </c>
      <c r="I787" s="32">
        <v>8</v>
      </c>
    </row>
    <row r="788" spans="1:9">
      <c r="A788" s="33" t="s">
        <v>805</v>
      </c>
      <c r="I788" s="32">
        <v>9</v>
      </c>
    </row>
    <row r="789" spans="1:9">
      <c r="A789" s="33" t="s">
        <v>806</v>
      </c>
      <c r="I789" s="32">
        <v>8</v>
      </c>
    </row>
    <row r="790" spans="1:9">
      <c r="A790" s="31" t="s">
        <v>807</v>
      </c>
      <c r="I790" s="32">
        <v>5</v>
      </c>
    </row>
    <row r="791" spans="1:9">
      <c r="A791" s="33" t="s">
        <v>808</v>
      </c>
      <c r="I791" s="32">
        <v>5</v>
      </c>
    </row>
    <row r="792" spans="1:9">
      <c r="A792" s="33" t="s">
        <v>809</v>
      </c>
      <c r="I792" s="32">
        <v>5</v>
      </c>
    </row>
    <row r="793" spans="1:9">
      <c r="A793" s="33" t="s">
        <v>810</v>
      </c>
      <c r="I793" s="32">
        <v>5</v>
      </c>
    </row>
    <row r="794" spans="1:9">
      <c r="A794" s="33" t="s">
        <v>811</v>
      </c>
      <c r="I794" s="32">
        <v>5</v>
      </c>
    </row>
    <row r="795" spans="1:9">
      <c r="A795" s="33" t="s">
        <v>812</v>
      </c>
      <c r="I795" s="32">
        <v>5</v>
      </c>
    </row>
    <row r="796" spans="1:9">
      <c r="A796" s="33" t="s">
        <v>813</v>
      </c>
      <c r="I796" s="32">
        <v>5</v>
      </c>
    </row>
    <row r="797" spans="1:9">
      <c r="A797" s="33" t="s">
        <v>814</v>
      </c>
      <c r="I797" s="32">
        <v>5</v>
      </c>
    </row>
    <row r="798" spans="1:9">
      <c r="A798" s="31" t="s">
        <v>815</v>
      </c>
      <c r="I798" s="32">
        <v>5</v>
      </c>
    </row>
    <row r="799" spans="1:9">
      <c r="A799" s="33" t="s">
        <v>816</v>
      </c>
      <c r="I799" s="32">
        <v>6</v>
      </c>
    </row>
    <row r="800" spans="1:9">
      <c r="A800" s="33" t="s">
        <v>817</v>
      </c>
      <c r="I800" s="32">
        <v>6</v>
      </c>
    </row>
    <row r="801" spans="1:9">
      <c r="A801" s="33" t="s">
        <v>818</v>
      </c>
      <c r="I801" s="32">
        <v>6</v>
      </c>
    </row>
    <row r="802" spans="1:9">
      <c r="A802" s="33" t="s">
        <v>819</v>
      </c>
      <c r="I802" s="32">
        <v>6</v>
      </c>
    </row>
    <row r="803" spans="1:9">
      <c r="A803" s="33" t="s">
        <v>820</v>
      </c>
      <c r="I803" s="32">
        <v>6</v>
      </c>
    </row>
    <row r="804" spans="1:9">
      <c r="A804" s="31" t="s">
        <v>821</v>
      </c>
      <c r="I804" s="32"/>
    </row>
    <row r="805" spans="1:9">
      <c r="A805" s="33" t="s">
        <v>822</v>
      </c>
      <c r="I805" s="32">
        <v>3</v>
      </c>
    </row>
    <row r="806" spans="1:9">
      <c r="A806" s="33" t="s">
        <v>823</v>
      </c>
      <c r="I806" s="32">
        <v>3</v>
      </c>
    </row>
    <row r="807" spans="1:9">
      <c r="A807" s="33" t="s">
        <v>824</v>
      </c>
      <c r="I807" s="32">
        <v>4</v>
      </c>
    </row>
    <row r="808" spans="1:9">
      <c r="A808" s="33" t="s">
        <v>825</v>
      </c>
      <c r="I808" s="32">
        <v>1</v>
      </c>
    </row>
    <row r="809" spans="1:9">
      <c r="A809" s="33" t="s">
        <v>826</v>
      </c>
      <c r="I809" s="32">
        <v>2</v>
      </c>
    </row>
    <row r="810" spans="1:9">
      <c r="A810" s="33" t="s">
        <v>827</v>
      </c>
      <c r="I810" s="32">
        <v>2</v>
      </c>
    </row>
    <row r="811" spans="1:9">
      <c r="A811" s="33" t="s">
        <v>828</v>
      </c>
      <c r="I811" s="32">
        <v>1</v>
      </c>
    </row>
    <row r="812" spans="1:9">
      <c r="A812" s="33" t="s">
        <v>829</v>
      </c>
      <c r="I812" s="32">
        <v>4</v>
      </c>
    </row>
    <row r="813" spans="1:9">
      <c r="A813" s="33" t="s">
        <v>830</v>
      </c>
      <c r="I813" s="32">
        <v>2</v>
      </c>
    </row>
    <row r="814" spans="1:9">
      <c r="A814" s="33" t="s">
        <v>831</v>
      </c>
      <c r="I814" s="32">
        <v>3</v>
      </c>
    </row>
    <row r="815" spans="1:9">
      <c r="A815" s="33" t="s">
        <v>832</v>
      </c>
      <c r="I815" s="32">
        <v>2</v>
      </c>
    </row>
    <row r="816" spans="1:9">
      <c r="A816" s="33" t="s">
        <v>833</v>
      </c>
      <c r="I816" s="32">
        <v>3</v>
      </c>
    </row>
    <row r="817" spans="1:9">
      <c r="A817" s="33" t="s">
        <v>834</v>
      </c>
      <c r="I817" s="32">
        <v>3</v>
      </c>
    </row>
    <row r="818" spans="1:9">
      <c r="A818" s="33" t="s">
        <v>835</v>
      </c>
      <c r="I818" s="32">
        <v>3</v>
      </c>
    </row>
    <row r="819" spans="1:9">
      <c r="A819" s="33" t="s">
        <v>836</v>
      </c>
      <c r="I819" s="32">
        <v>2</v>
      </c>
    </row>
    <row r="820" spans="1:9">
      <c r="A820" s="33" t="s">
        <v>837</v>
      </c>
      <c r="I820" s="32">
        <v>4</v>
      </c>
    </row>
    <row r="821" spans="1:9">
      <c r="A821" s="33" t="s">
        <v>838</v>
      </c>
      <c r="I821" s="32">
        <v>1</v>
      </c>
    </row>
    <row r="822" spans="1:9">
      <c r="A822" s="33" t="s">
        <v>839</v>
      </c>
      <c r="I822" s="32">
        <v>2</v>
      </c>
    </row>
    <row r="823" spans="1:9">
      <c r="A823" s="33" t="s">
        <v>840</v>
      </c>
      <c r="I823" s="32">
        <v>1</v>
      </c>
    </row>
    <row r="824" spans="1:9">
      <c r="A824" s="31" t="s">
        <v>841</v>
      </c>
      <c r="I824" s="32">
        <v>1</v>
      </c>
    </row>
    <row r="825" spans="1:9">
      <c r="A825" s="33" t="s">
        <v>842</v>
      </c>
      <c r="I825" s="32">
        <v>3</v>
      </c>
    </row>
    <row r="826" spans="1:9">
      <c r="A826" s="33" t="s">
        <v>843</v>
      </c>
      <c r="I826" s="32">
        <v>4</v>
      </c>
    </row>
    <row r="827" spans="1:9">
      <c r="A827" s="33" t="s">
        <v>844</v>
      </c>
      <c r="I827" s="32">
        <v>1</v>
      </c>
    </row>
    <row r="828" spans="1:9">
      <c r="A828" s="33" t="s">
        <v>845</v>
      </c>
      <c r="I828" s="32">
        <v>1</v>
      </c>
    </row>
    <row r="829" spans="1:9">
      <c r="A829" s="33" t="s">
        <v>846</v>
      </c>
      <c r="I829" s="32">
        <v>2</v>
      </c>
    </row>
    <row r="830" spans="1:9">
      <c r="A830" s="33" t="s">
        <v>847</v>
      </c>
      <c r="I830" s="32">
        <v>1</v>
      </c>
    </row>
    <row r="831" spans="1:9">
      <c r="A831" s="33" t="s">
        <v>848</v>
      </c>
      <c r="I831" s="32">
        <v>1</v>
      </c>
    </row>
    <row r="832" spans="1:9">
      <c r="A832" s="33" t="s">
        <v>849</v>
      </c>
      <c r="I832" s="32">
        <v>4</v>
      </c>
    </row>
    <row r="833" spans="1:9">
      <c r="A833" s="33" t="s">
        <v>850</v>
      </c>
      <c r="I833" s="32">
        <v>1</v>
      </c>
    </row>
    <row r="834" spans="1:9">
      <c r="A834" s="33" t="s">
        <v>851</v>
      </c>
      <c r="I834" s="32">
        <v>1</v>
      </c>
    </row>
    <row r="835" spans="1:9">
      <c r="A835" s="33" t="s">
        <v>852</v>
      </c>
      <c r="I835" s="32">
        <v>1</v>
      </c>
    </row>
    <row r="836" spans="1:9">
      <c r="A836" s="31" t="s">
        <v>853</v>
      </c>
      <c r="I836" s="32"/>
    </row>
    <row r="837" spans="1:9">
      <c r="A837" s="33" t="s">
        <v>854</v>
      </c>
      <c r="I837" s="32">
        <v>1</v>
      </c>
    </row>
    <row r="838" spans="1:9">
      <c r="A838" s="33" t="s">
        <v>855</v>
      </c>
      <c r="I838" s="32">
        <v>1</v>
      </c>
    </row>
    <row r="839" spans="1:9">
      <c r="A839" s="33" t="s">
        <v>856</v>
      </c>
      <c r="I839" s="32">
        <v>1</v>
      </c>
    </row>
    <row r="840" spans="1:9">
      <c r="A840" s="33" t="s">
        <v>857</v>
      </c>
      <c r="I840" s="32">
        <v>1</v>
      </c>
    </row>
    <row r="841" spans="1:9">
      <c r="A841" s="33" t="s">
        <v>858</v>
      </c>
      <c r="I841" s="32">
        <v>1</v>
      </c>
    </row>
    <row r="842" spans="1:9">
      <c r="A842" s="33" t="s">
        <v>859</v>
      </c>
      <c r="I842" s="32">
        <v>1</v>
      </c>
    </row>
    <row r="843" spans="1:9">
      <c r="A843" s="33" t="s">
        <v>860</v>
      </c>
      <c r="I843" s="32">
        <v>1</v>
      </c>
    </row>
    <row r="844" spans="1:9">
      <c r="A844" s="33" t="s">
        <v>861</v>
      </c>
      <c r="I844" s="32">
        <v>1</v>
      </c>
    </row>
    <row r="845" spans="1:9">
      <c r="A845" s="33" t="s">
        <v>862</v>
      </c>
      <c r="I845" s="32">
        <v>1</v>
      </c>
    </row>
    <row r="846" spans="1:9">
      <c r="A846" s="33" t="s">
        <v>863</v>
      </c>
      <c r="I846" s="32">
        <v>1</v>
      </c>
    </row>
    <row r="847" spans="1:9">
      <c r="A847" s="33" t="s">
        <v>864</v>
      </c>
      <c r="I847" s="32">
        <v>1</v>
      </c>
    </row>
    <row r="848" spans="1:9">
      <c r="A848" s="33" t="s">
        <v>865</v>
      </c>
      <c r="I848" s="32">
        <v>1</v>
      </c>
    </row>
    <row r="849" spans="1:9">
      <c r="A849" s="33" t="s">
        <v>866</v>
      </c>
      <c r="I849" s="32">
        <v>2</v>
      </c>
    </row>
    <row r="850" spans="1:9">
      <c r="A850" s="33" t="s">
        <v>867</v>
      </c>
      <c r="I850" s="32">
        <v>2</v>
      </c>
    </row>
    <row r="851" spans="1:9">
      <c r="A851" s="33" t="s">
        <v>868</v>
      </c>
      <c r="I851" s="32">
        <v>1</v>
      </c>
    </row>
    <row r="852" spans="1:9">
      <c r="A852" s="33" t="s">
        <v>869</v>
      </c>
      <c r="I852" s="32">
        <v>1</v>
      </c>
    </row>
    <row r="853" spans="1:9">
      <c r="A853" s="31" t="s">
        <v>870</v>
      </c>
      <c r="I853" s="32"/>
    </row>
    <row r="854" spans="1:9">
      <c r="A854" s="33" t="s">
        <v>871</v>
      </c>
      <c r="I854" s="32">
        <v>2</v>
      </c>
    </row>
    <row r="855" spans="1:9">
      <c r="A855" s="33" t="s">
        <v>872</v>
      </c>
      <c r="I855" s="32">
        <v>2</v>
      </c>
    </row>
    <row r="856" spans="1:9">
      <c r="A856" s="33" t="s">
        <v>873</v>
      </c>
      <c r="I856" s="32">
        <v>2</v>
      </c>
    </row>
    <row r="857" spans="1:9">
      <c r="A857" s="33" t="s">
        <v>333</v>
      </c>
      <c r="I857" s="32">
        <v>2</v>
      </c>
    </row>
    <row r="858" spans="1:9">
      <c r="A858" s="33" t="s">
        <v>874</v>
      </c>
      <c r="I858" s="32">
        <v>2</v>
      </c>
    </row>
    <row r="859" spans="1:9">
      <c r="A859" s="33" t="s">
        <v>875</v>
      </c>
      <c r="I859" s="32">
        <v>2</v>
      </c>
    </row>
    <row r="860" spans="1:9">
      <c r="A860" s="33" t="s">
        <v>876</v>
      </c>
      <c r="I860" s="32">
        <v>1</v>
      </c>
    </row>
    <row r="861" spans="1:9">
      <c r="A861" s="33" t="s">
        <v>877</v>
      </c>
      <c r="I861" s="32">
        <v>2</v>
      </c>
    </row>
    <row r="862" spans="1:9">
      <c r="A862" s="33" t="s">
        <v>878</v>
      </c>
      <c r="I862" s="32">
        <v>2</v>
      </c>
    </row>
    <row r="863" spans="1:9">
      <c r="A863" s="33" t="s">
        <v>879</v>
      </c>
      <c r="I863" s="32">
        <v>2</v>
      </c>
    </row>
    <row r="864" spans="1:9">
      <c r="A864" s="33" t="s">
        <v>880</v>
      </c>
      <c r="I864" s="32">
        <v>2</v>
      </c>
    </row>
    <row r="865" spans="1:9">
      <c r="A865" s="33" t="s">
        <v>881</v>
      </c>
      <c r="I865" s="32">
        <v>1</v>
      </c>
    </row>
    <row r="866" spans="1:9">
      <c r="A866" s="33" t="s">
        <v>882</v>
      </c>
      <c r="I866" s="32">
        <v>2</v>
      </c>
    </row>
    <row r="867" spans="1:9">
      <c r="A867" s="33" t="s">
        <v>883</v>
      </c>
      <c r="I867" s="32">
        <v>1</v>
      </c>
    </row>
    <row r="868" spans="1:9">
      <c r="A868" s="33" t="s">
        <v>884</v>
      </c>
      <c r="I868" s="32">
        <v>1</v>
      </c>
    </row>
    <row r="869" spans="1:9">
      <c r="A869" s="33" t="s">
        <v>885</v>
      </c>
      <c r="I869" s="32">
        <v>2</v>
      </c>
    </row>
    <row r="870" spans="1:9">
      <c r="A870" s="33" t="s">
        <v>886</v>
      </c>
      <c r="I870" s="32">
        <v>1</v>
      </c>
    </row>
    <row r="871" spans="1:9">
      <c r="A871" s="31" t="s">
        <v>887</v>
      </c>
      <c r="I871" s="32">
        <v>4</v>
      </c>
    </row>
    <row r="872" spans="1:9">
      <c r="A872" s="33" t="s">
        <v>888</v>
      </c>
      <c r="I872" s="32">
        <v>5</v>
      </c>
    </row>
    <row r="873" spans="1:9">
      <c r="A873" s="33" t="s">
        <v>889</v>
      </c>
      <c r="I873" s="32">
        <v>6</v>
      </c>
    </row>
    <row r="874" spans="1:9">
      <c r="A874" s="33" t="s">
        <v>890</v>
      </c>
      <c r="I874" s="32">
        <v>4</v>
      </c>
    </row>
    <row r="875" spans="1:9">
      <c r="A875" s="33" t="s">
        <v>891</v>
      </c>
      <c r="I875" s="32">
        <v>7</v>
      </c>
    </row>
    <row r="876" spans="1:9">
      <c r="A876" s="33" t="s">
        <v>892</v>
      </c>
      <c r="I876" s="32">
        <v>7</v>
      </c>
    </row>
    <row r="877" spans="1:9">
      <c r="A877" s="33" t="s">
        <v>893</v>
      </c>
      <c r="I877" s="32">
        <v>5</v>
      </c>
    </row>
    <row r="878" spans="1:9">
      <c r="A878" s="31" t="s">
        <v>894</v>
      </c>
      <c r="I878" s="32">
        <v>1</v>
      </c>
    </row>
    <row r="879" spans="1:9">
      <c r="A879" s="33" t="s">
        <v>895</v>
      </c>
      <c r="I879" s="32">
        <v>2</v>
      </c>
    </row>
    <row r="880" spans="1:9">
      <c r="A880" s="33" t="s">
        <v>896</v>
      </c>
      <c r="I880" s="32">
        <v>3</v>
      </c>
    </row>
    <row r="881" spans="1:9">
      <c r="A881" s="33" t="s">
        <v>897</v>
      </c>
      <c r="I881" s="32">
        <v>3</v>
      </c>
    </row>
    <row r="882" spans="1:9">
      <c r="A882" s="33" t="s">
        <v>898</v>
      </c>
      <c r="I882" s="32">
        <v>3</v>
      </c>
    </row>
    <row r="883" spans="1:9">
      <c r="A883" s="33" t="s">
        <v>899</v>
      </c>
      <c r="I883" s="32">
        <v>1</v>
      </c>
    </row>
    <row r="884" spans="1:9">
      <c r="A884" s="33" t="s">
        <v>900</v>
      </c>
      <c r="I884" s="32">
        <v>1</v>
      </c>
    </row>
    <row r="885" spans="1:9">
      <c r="A885" s="33" t="s">
        <v>901</v>
      </c>
      <c r="I885" s="32">
        <v>3</v>
      </c>
    </row>
    <row r="886" spans="1:9">
      <c r="A886" s="33" t="s">
        <v>902</v>
      </c>
      <c r="I886" s="32">
        <v>2</v>
      </c>
    </row>
    <row r="887" spans="1:9">
      <c r="A887" s="31" t="s">
        <v>903</v>
      </c>
      <c r="I887" s="32">
        <v>7</v>
      </c>
    </row>
    <row r="888" spans="1:9">
      <c r="A888" s="33" t="s">
        <v>904</v>
      </c>
      <c r="I888" s="32">
        <v>6</v>
      </c>
    </row>
    <row r="889" spans="1:9">
      <c r="A889" s="33" t="s">
        <v>305</v>
      </c>
      <c r="I889" s="32">
        <v>7</v>
      </c>
    </row>
    <row r="890" spans="1:9">
      <c r="A890" s="33" t="s">
        <v>905</v>
      </c>
      <c r="I890" s="32">
        <v>6</v>
      </c>
    </row>
    <row r="891" spans="1:9">
      <c r="A891" s="33" t="s">
        <v>906</v>
      </c>
      <c r="I891" s="32">
        <v>6</v>
      </c>
    </row>
    <row r="892" spans="1:9">
      <c r="A892" s="33" t="s">
        <v>907</v>
      </c>
      <c r="I892" s="32">
        <v>6</v>
      </c>
    </row>
    <row r="893" spans="1:9">
      <c r="A893" s="33" t="s">
        <v>908</v>
      </c>
      <c r="I893" s="32">
        <v>6</v>
      </c>
    </row>
    <row r="894" spans="1:9">
      <c r="A894" s="33" t="s">
        <v>909</v>
      </c>
      <c r="I894" s="32">
        <v>6</v>
      </c>
    </row>
    <row r="895" spans="1:9">
      <c r="A895" s="33" t="s">
        <v>910</v>
      </c>
      <c r="I895" s="32">
        <v>6</v>
      </c>
    </row>
    <row r="896" spans="1:9">
      <c r="A896" s="33" t="s">
        <v>911</v>
      </c>
      <c r="I896" s="32">
        <v>6</v>
      </c>
    </row>
    <row r="897" spans="1:9">
      <c r="A897" s="33" t="s">
        <v>912</v>
      </c>
      <c r="I897" s="32">
        <v>8</v>
      </c>
    </row>
    <row r="898" spans="1:9">
      <c r="A898" s="33" t="s">
        <v>913</v>
      </c>
      <c r="I898" s="32">
        <v>6</v>
      </c>
    </row>
    <row r="899" spans="1:9">
      <c r="A899" s="33" t="s">
        <v>914</v>
      </c>
      <c r="I899" s="32">
        <v>6</v>
      </c>
    </row>
    <row r="900" spans="1:9">
      <c r="A900" s="33" t="s">
        <v>915</v>
      </c>
      <c r="I900" s="32">
        <v>7</v>
      </c>
    </row>
    <row r="901" spans="1:9">
      <c r="A901" s="33" t="s">
        <v>916</v>
      </c>
      <c r="I901" s="32">
        <v>7</v>
      </c>
    </row>
    <row r="902" spans="1:9">
      <c r="A902" s="33" t="s">
        <v>917</v>
      </c>
      <c r="I902" s="32">
        <v>6</v>
      </c>
    </row>
    <row r="903" spans="1:9">
      <c r="A903" s="33" t="s">
        <v>918</v>
      </c>
      <c r="I903" s="32">
        <v>8</v>
      </c>
    </row>
    <row r="904" spans="1:9">
      <c r="A904" s="31" t="s">
        <v>919</v>
      </c>
      <c r="I904" s="32"/>
    </row>
    <row r="905" spans="1:9">
      <c r="A905" s="33" t="s">
        <v>920</v>
      </c>
      <c r="I905" s="32">
        <v>1</v>
      </c>
    </row>
    <row r="906" spans="1:9">
      <c r="A906" s="33" t="s">
        <v>921</v>
      </c>
      <c r="I906" s="32">
        <v>1</v>
      </c>
    </row>
    <row r="907" spans="1:9">
      <c r="A907" s="33" t="s">
        <v>922</v>
      </c>
      <c r="I907" s="32">
        <v>1</v>
      </c>
    </row>
    <row r="908" spans="1:9">
      <c r="A908" s="33" t="s">
        <v>923</v>
      </c>
      <c r="I908" s="32">
        <v>2</v>
      </c>
    </row>
    <row r="909" spans="1:9">
      <c r="A909" s="33" t="s">
        <v>924</v>
      </c>
      <c r="I909" s="32">
        <v>1</v>
      </c>
    </row>
    <row r="910" spans="1:9">
      <c r="A910" s="33" t="s">
        <v>925</v>
      </c>
      <c r="I910" s="32">
        <v>2</v>
      </c>
    </row>
    <row r="911" spans="1:9">
      <c r="A911" s="33" t="s">
        <v>926</v>
      </c>
      <c r="I911" s="32">
        <v>1</v>
      </c>
    </row>
    <row r="912" spans="1:9">
      <c r="A912" s="33" t="s">
        <v>927</v>
      </c>
      <c r="I912" s="32">
        <v>1</v>
      </c>
    </row>
    <row r="913" spans="1:9">
      <c r="A913" s="33" t="s">
        <v>928</v>
      </c>
      <c r="I913" s="32">
        <v>1</v>
      </c>
    </row>
    <row r="914" spans="1:9">
      <c r="A914" s="33" t="s">
        <v>929</v>
      </c>
      <c r="I914" s="32">
        <v>1</v>
      </c>
    </row>
    <row r="915" spans="1:9">
      <c r="A915" s="33" t="s">
        <v>930</v>
      </c>
      <c r="I915" s="32">
        <v>1</v>
      </c>
    </row>
    <row r="916" spans="1:9">
      <c r="A916" s="31" t="s">
        <v>931</v>
      </c>
      <c r="I916" s="32">
        <v>3</v>
      </c>
    </row>
    <row r="917" spans="1:9">
      <c r="A917" s="33" t="s">
        <v>932</v>
      </c>
      <c r="I917" s="32">
        <v>4</v>
      </c>
    </row>
    <row r="918" spans="1:9">
      <c r="A918" s="33" t="s">
        <v>933</v>
      </c>
      <c r="I918" s="32">
        <v>3</v>
      </c>
    </row>
    <row r="919" spans="1:9">
      <c r="A919" s="33" t="s">
        <v>934</v>
      </c>
      <c r="I919" s="32">
        <v>4</v>
      </c>
    </row>
    <row r="920" spans="1:9">
      <c r="A920" s="33" t="s">
        <v>935</v>
      </c>
      <c r="I920" s="32">
        <v>3</v>
      </c>
    </row>
    <row r="921" spans="1:9">
      <c r="A921" s="33" t="s">
        <v>936</v>
      </c>
      <c r="I921" s="32">
        <v>4</v>
      </c>
    </row>
    <row r="922" spans="1:9">
      <c r="A922" s="33" t="s">
        <v>852</v>
      </c>
      <c r="I922" s="32">
        <v>3</v>
      </c>
    </row>
    <row r="923" spans="1:9">
      <c r="A923" s="33" t="s">
        <v>937</v>
      </c>
      <c r="I923" s="32">
        <v>5</v>
      </c>
    </row>
    <row r="924" spans="1:9">
      <c r="A924" s="33" t="s">
        <v>938</v>
      </c>
      <c r="I924" s="32">
        <v>3</v>
      </c>
    </row>
    <row r="925" spans="1:9">
      <c r="A925" s="33" t="s">
        <v>939</v>
      </c>
      <c r="I925" s="32">
        <v>3</v>
      </c>
    </row>
    <row r="926" spans="1:9">
      <c r="A926" s="33" t="s">
        <v>745</v>
      </c>
      <c r="I926" s="32">
        <v>3</v>
      </c>
    </row>
    <row r="927" spans="1:9">
      <c r="A927" s="33" t="s">
        <v>940</v>
      </c>
      <c r="I927" s="32">
        <v>3</v>
      </c>
    </row>
    <row r="928" spans="1:9">
      <c r="A928" s="31" t="s">
        <v>941</v>
      </c>
      <c r="I928" s="32"/>
    </row>
    <row r="929" spans="1:9">
      <c r="A929" s="33" t="s">
        <v>942</v>
      </c>
      <c r="I929" s="32">
        <v>2</v>
      </c>
    </row>
    <row r="930" spans="1:9">
      <c r="A930" s="33" t="s">
        <v>943</v>
      </c>
      <c r="I930" s="32">
        <v>1</v>
      </c>
    </row>
    <row r="931" spans="1:9">
      <c r="A931" s="33" t="s">
        <v>944</v>
      </c>
      <c r="I931" s="32">
        <v>2</v>
      </c>
    </row>
    <row r="932" spans="1:9">
      <c r="A932" s="33" t="s">
        <v>945</v>
      </c>
      <c r="I932" s="32">
        <v>1</v>
      </c>
    </row>
    <row r="933" spans="1:9">
      <c r="A933" s="33" t="s">
        <v>946</v>
      </c>
      <c r="I933" s="32">
        <v>1</v>
      </c>
    </row>
    <row r="934" spans="1:9">
      <c r="A934" s="33" t="s">
        <v>947</v>
      </c>
      <c r="I934" s="32">
        <v>1</v>
      </c>
    </row>
    <row r="935" spans="1:9">
      <c r="A935" s="33" t="s">
        <v>948</v>
      </c>
      <c r="I935" s="32">
        <v>1</v>
      </c>
    </row>
    <row r="936" spans="1:9">
      <c r="A936" s="33" t="s">
        <v>949</v>
      </c>
      <c r="I936" s="32">
        <v>4</v>
      </c>
    </row>
    <row r="937" spans="1:9">
      <c r="A937" s="33" t="s">
        <v>950</v>
      </c>
      <c r="I937" s="32">
        <v>4</v>
      </c>
    </row>
    <row r="938" spans="1:9">
      <c r="A938" s="33" t="s">
        <v>754</v>
      </c>
      <c r="I938" s="32">
        <v>4</v>
      </c>
    </row>
    <row r="939" spans="1:9">
      <c r="A939" s="33" t="s">
        <v>951</v>
      </c>
      <c r="I939" s="32">
        <v>4</v>
      </c>
    </row>
    <row r="940" spans="1:9">
      <c r="A940" s="33" t="s">
        <v>952</v>
      </c>
      <c r="I940" s="32">
        <v>1</v>
      </c>
    </row>
    <row r="941" spans="1:9">
      <c r="A941" s="33" t="s">
        <v>953</v>
      </c>
      <c r="I941" s="32">
        <v>1</v>
      </c>
    </row>
    <row r="942" spans="1:9">
      <c r="A942" s="33" t="s">
        <v>954</v>
      </c>
      <c r="I942" s="32">
        <v>4</v>
      </c>
    </row>
    <row r="943" spans="1:9">
      <c r="A943" s="33" t="s">
        <v>955</v>
      </c>
      <c r="I943" s="32">
        <v>4</v>
      </c>
    </row>
    <row r="944" spans="1:9">
      <c r="A944" s="33" t="s">
        <v>956</v>
      </c>
      <c r="I944" s="32">
        <v>4</v>
      </c>
    </row>
    <row r="945" spans="1:9">
      <c r="A945" s="33" t="s">
        <v>957</v>
      </c>
      <c r="I945" s="32">
        <v>1</v>
      </c>
    </row>
    <row r="946" spans="1:9">
      <c r="A946" s="33" t="s">
        <v>958</v>
      </c>
      <c r="I946" s="32">
        <v>1</v>
      </c>
    </row>
    <row r="947" spans="1:9">
      <c r="A947" s="31" t="s">
        <v>959</v>
      </c>
      <c r="I947" s="32">
        <v>6</v>
      </c>
    </row>
    <row r="948" spans="1:9">
      <c r="A948" s="33" t="s">
        <v>960</v>
      </c>
      <c r="I948" s="32">
        <v>5</v>
      </c>
    </row>
    <row r="949" spans="1:9">
      <c r="A949" s="33" t="s">
        <v>961</v>
      </c>
      <c r="I949" s="32">
        <v>5</v>
      </c>
    </row>
    <row r="950" spans="1:9">
      <c r="A950" s="33" t="s">
        <v>962</v>
      </c>
      <c r="I950" s="32">
        <v>5</v>
      </c>
    </row>
    <row r="951" spans="1:9">
      <c r="A951" s="33" t="s">
        <v>963</v>
      </c>
      <c r="I951" s="32">
        <v>6</v>
      </c>
    </row>
    <row r="952" spans="1:9">
      <c r="A952" s="33" t="s">
        <v>964</v>
      </c>
      <c r="I952" s="32">
        <v>6</v>
      </c>
    </row>
    <row r="953" spans="1:9">
      <c r="A953" s="33" t="s">
        <v>965</v>
      </c>
      <c r="I953" s="32">
        <v>5</v>
      </c>
    </row>
    <row r="954" spans="1:9">
      <c r="A954" s="33" t="s">
        <v>966</v>
      </c>
      <c r="I954" s="32">
        <v>7</v>
      </c>
    </row>
    <row r="955" spans="1:9">
      <c r="A955" s="31" t="s">
        <v>967</v>
      </c>
      <c r="I955" s="32"/>
    </row>
    <row r="956" spans="1:9">
      <c r="A956" s="33" t="s">
        <v>968</v>
      </c>
      <c r="I956" s="32">
        <v>1</v>
      </c>
    </row>
    <row r="957" spans="1:9">
      <c r="A957" s="33" t="s">
        <v>969</v>
      </c>
      <c r="I957" s="32">
        <v>2</v>
      </c>
    </row>
    <row r="958" spans="1:9">
      <c r="A958" s="33" t="s">
        <v>970</v>
      </c>
      <c r="I958" s="32">
        <v>2</v>
      </c>
    </row>
    <row r="959" spans="1:9">
      <c r="A959" s="33" t="s">
        <v>971</v>
      </c>
      <c r="I959" s="32">
        <v>1</v>
      </c>
    </row>
    <row r="960" spans="1:9">
      <c r="A960" s="33" t="s">
        <v>972</v>
      </c>
      <c r="I960" s="32">
        <v>1</v>
      </c>
    </row>
    <row r="961" spans="1:9">
      <c r="A961" s="33" t="s">
        <v>973</v>
      </c>
      <c r="I961" s="32">
        <v>2</v>
      </c>
    </row>
    <row r="962" spans="1:9">
      <c r="A962" s="33" t="s">
        <v>974</v>
      </c>
      <c r="I962" s="32">
        <v>2</v>
      </c>
    </row>
    <row r="963" spans="1:9">
      <c r="A963" s="33" t="s">
        <v>975</v>
      </c>
      <c r="I963" s="32">
        <v>1</v>
      </c>
    </row>
    <row r="964" spans="1:9">
      <c r="A964" s="33" t="s">
        <v>976</v>
      </c>
      <c r="I964" s="32">
        <v>2</v>
      </c>
    </row>
    <row r="965" spans="1:9">
      <c r="A965" s="33" t="s">
        <v>977</v>
      </c>
      <c r="I965" s="32">
        <v>1</v>
      </c>
    </row>
    <row r="966" spans="1:9">
      <c r="A966" s="33" t="s">
        <v>978</v>
      </c>
      <c r="I966" s="32">
        <v>2</v>
      </c>
    </row>
    <row r="967" spans="1:9">
      <c r="A967" s="33" t="s">
        <v>979</v>
      </c>
      <c r="I967" s="32">
        <v>1</v>
      </c>
    </row>
    <row r="968" spans="1:9">
      <c r="A968" s="33" t="s">
        <v>980</v>
      </c>
      <c r="I968" s="32">
        <v>1</v>
      </c>
    </row>
    <row r="969" spans="1:9">
      <c r="A969" s="31" t="s">
        <v>981</v>
      </c>
      <c r="I969" s="32">
        <v>6</v>
      </c>
    </row>
    <row r="970" spans="1:9">
      <c r="A970" s="33" t="s">
        <v>982</v>
      </c>
      <c r="I970" s="32">
        <v>6</v>
      </c>
    </row>
    <row r="971" spans="1:9">
      <c r="A971" s="33" t="s">
        <v>983</v>
      </c>
      <c r="I971" s="32">
        <v>6</v>
      </c>
    </row>
    <row r="972" spans="1:9">
      <c r="A972" s="33" t="s">
        <v>984</v>
      </c>
      <c r="I972" s="32">
        <v>6</v>
      </c>
    </row>
    <row r="973" spans="1:9">
      <c r="A973" s="33" t="s">
        <v>985</v>
      </c>
      <c r="I973" s="32">
        <v>6</v>
      </c>
    </row>
    <row r="974" spans="1:9">
      <c r="A974" s="33" t="s">
        <v>839</v>
      </c>
      <c r="I974" s="32">
        <v>6</v>
      </c>
    </row>
    <row r="975" spans="1:9">
      <c r="A975" s="31" t="s">
        <v>986</v>
      </c>
      <c r="I975" s="32"/>
    </row>
    <row r="976" spans="1:9">
      <c r="A976" s="33" t="s">
        <v>987</v>
      </c>
      <c r="I976" s="32">
        <v>8</v>
      </c>
    </row>
    <row r="977" spans="1:9">
      <c r="A977" s="33" t="s">
        <v>988</v>
      </c>
      <c r="I977" s="32">
        <v>9</v>
      </c>
    </row>
    <row r="978" spans="1:9">
      <c r="A978" s="33" t="s">
        <v>989</v>
      </c>
      <c r="I978" s="32">
        <v>8</v>
      </c>
    </row>
    <row r="979" spans="1:9">
      <c r="A979" s="33" t="s">
        <v>990</v>
      </c>
      <c r="I979" s="32">
        <v>8</v>
      </c>
    </row>
    <row r="980" spans="1:9">
      <c r="A980" s="33" t="s">
        <v>259</v>
      </c>
      <c r="I980" s="32">
        <v>8</v>
      </c>
    </row>
    <row r="981" spans="1:9">
      <c r="A981" s="33" t="s">
        <v>991</v>
      </c>
      <c r="I981" s="32">
        <v>8</v>
      </c>
    </row>
    <row r="982" spans="1:9">
      <c r="A982" s="33" t="s">
        <v>992</v>
      </c>
      <c r="I982" s="32">
        <v>8</v>
      </c>
    </row>
    <row r="983" spans="1:9">
      <c r="A983" s="33" t="s">
        <v>993</v>
      </c>
      <c r="I983" s="32">
        <v>8</v>
      </c>
    </row>
    <row r="984" spans="1:9">
      <c r="A984" s="33" t="s">
        <v>994</v>
      </c>
      <c r="I984" s="32">
        <v>8</v>
      </c>
    </row>
    <row r="985" spans="1:9">
      <c r="A985" s="33" t="s">
        <v>995</v>
      </c>
      <c r="I985" s="32">
        <v>8</v>
      </c>
    </row>
    <row r="986" spans="1:9">
      <c r="A986" s="33" t="s">
        <v>996</v>
      </c>
      <c r="I986" s="32">
        <v>8</v>
      </c>
    </row>
    <row r="987" spans="1:9">
      <c r="A987" s="33" t="s">
        <v>928</v>
      </c>
      <c r="I987" s="32">
        <v>9</v>
      </c>
    </row>
    <row r="988" spans="1:9">
      <c r="A988" s="33" t="s">
        <v>997</v>
      </c>
      <c r="I988" s="32">
        <v>8</v>
      </c>
    </row>
    <row r="989" spans="1:9">
      <c r="A989" s="31" t="s">
        <v>998</v>
      </c>
      <c r="I989" s="32">
        <v>6</v>
      </c>
    </row>
    <row r="990" spans="1:9">
      <c r="A990" s="33" t="s">
        <v>999</v>
      </c>
      <c r="I990" s="32">
        <v>5</v>
      </c>
    </row>
    <row r="991" spans="1:9">
      <c r="A991" s="33" t="s">
        <v>538</v>
      </c>
      <c r="I991" s="32">
        <v>5</v>
      </c>
    </row>
    <row r="992" spans="1:9">
      <c r="A992" s="33" t="s">
        <v>1000</v>
      </c>
      <c r="I992" s="32">
        <v>5</v>
      </c>
    </row>
    <row r="993" spans="1:9">
      <c r="A993" s="33" t="s">
        <v>1001</v>
      </c>
      <c r="I993" s="32">
        <v>5</v>
      </c>
    </row>
    <row r="994" spans="1:9">
      <c r="A994" s="33" t="s">
        <v>1002</v>
      </c>
      <c r="I994" s="32">
        <v>6</v>
      </c>
    </row>
    <row r="995" spans="1:9">
      <c r="A995" s="33" t="s">
        <v>1003</v>
      </c>
      <c r="I995" s="32">
        <v>4</v>
      </c>
    </row>
    <row r="996" spans="1:9">
      <c r="A996" s="33" t="s">
        <v>1004</v>
      </c>
      <c r="I996" s="32">
        <v>4</v>
      </c>
    </row>
    <row r="997" spans="1:9">
      <c r="A997" s="33" t="s">
        <v>1005</v>
      </c>
      <c r="I997" s="32">
        <v>5</v>
      </c>
    </row>
    <row r="998" spans="1:9">
      <c r="A998" s="33" t="s">
        <v>1006</v>
      </c>
      <c r="I998" s="32">
        <v>5</v>
      </c>
    </row>
    <row r="999" spans="1:9">
      <c r="A999" s="33" t="s">
        <v>1007</v>
      </c>
      <c r="I999" s="32">
        <v>6</v>
      </c>
    </row>
    <row r="1000" spans="1:9">
      <c r="A1000" s="33" t="s">
        <v>1008</v>
      </c>
      <c r="I1000" s="32">
        <v>5</v>
      </c>
    </row>
    <row r="1001" spans="1:9">
      <c r="A1001" s="33" t="s">
        <v>1009</v>
      </c>
      <c r="I1001" s="32">
        <v>5</v>
      </c>
    </row>
    <row r="1002" spans="1:9">
      <c r="A1002" s="33" t="s">
        <v>1010</v>
      </c>
      <c r="I1002" s="32">
        <v>5</v>
      </c>
    </row>
    <row r="1003" spans="1:9">
      <c r="A1003" s="31" t="s">
        <v>1011</v>
      </c>
      <c r="I1003" s="32">
        <v>1</v>
      </c>
    </row>
    <row r="1004" spans="1:9">
      <c r="A1004" s="33" t="s">
        <v>1012</v>
      </c>
      <c r="I1004" s="32">
        <v>1</v>
      </c>
    </row>
    <row r="1005" spans="1:9">
      <c r="A1005" s="33" t="s">
        <v>1013</v>
      </c>
      <c r="I1005" s="32">
        <v>2</v>
      </c>
    </row>
    <row r="1006" spans="1:9">
      <c r="A1006" s="33" t="s">
        <v>1014</v>
      </c>
      <c r="I1006" s="32">
        <v>2</v>
      </c>
    </row>
    <row r="1007" spans="1:9">
      <c r="A1007" s="33" t="s">
        <v>702</v>
      </c>
      <c r="I1007" s="32">
        <v>1</v>
      </c>
    </row>
    <row r="1008" spans="1:9">
      <c r="A1008" s="33" t="s">
        <v>1015</v>
      </c>
      <c r="I1008" s="32">
        <v>2</v>
      </c>
    </row>
    <row r="1009" spans="1:9">
      <c r="A1009" s="33" t="s">
        <v>1016</v>
      </c>
      <c r="I1009" s="32">
        <v>1</v>
      </c>
    </row>
    <row r="1010" spans="1:9">
      <c r="A1010" s="33" t="s">
        <v>1017</v>
      </c>
      <c r="I1010" s="32">
        <v>1</v>
      </c>
    </row>
    <row r="1011" spans="1:9">
      <c r="A1011" s="31" t="s">
        <v>1018</v>
      </c>
      <c r="I1011" s="32">
        <v>6</v>
      </c>
    </row>
    <row r="1012" spans="1:9">
      <c r="A1012" s="33" t="s">
        <v>1019</v>
      </c>
      <c r="I1012" s="32">
        <v>5</v>
      </c>
    </row>
    <row r="1013" spans="1:9">
      <c r="A1013" s="33" t="s">
        <v>1020</v>
      </c>
      <c r="I1013" s="32">
        <v>6</v>
      </c>
    </row>
    <row r="1014" spans="1:9">
      <c r="A1014" s="33" t="s">
        <v>1021</v>
      </c>
      <c r="I1014" s="32">
        <v>5</v>
      </c>
    </row>
    <row r="1015" spans="1:9">
      <c r="A1015" s="33" t="s">
        <v>1022</v>
      </c>
      <c r="I1015" s="32">
        <v>5</v>
      </c>
    </row>
    <row r="1016" spans="1:9">
      <c r="A1016" s="33" t="s">
        <v>365</v>
      </c>
      <c r="I1016" s="32">
        <v>5</v>
      </c>
    </row>
    <row r="1017" spans="1:9">
      <c r="A1017" s="33" t="s">
        <v>1023</v>
      </c>
      <c r="I1017" s="32">
        <v>5</v>
      </c>
    </row>
    <row r="1018" spans="1:9">
      <c r="A1018" s="33" t="s">
        <v>1024</v>
      </c>
      <c r="I1018" s="32">
        <v>5</v>
      </c>
    </row>
    <row r="1019" spans="1:9">
      <c r="A1019" s="31" t="s">
        <v>1025</v>
      </c>
      <c r="I1019" s="32">
        <v>8</v>
      </c>
    </row>
    <row r="1020" spans="1:9">
      <c r="A1020" s="33" t="s">
        <v>1026</v>
      </c>
      <c r="I1020" s="32">
        <v>7</v>
      </c>
    </row>
    <row r="1021" spans="1:9">
      <c r="A1021" s="33" t="s">
        <v>1027</v>
      </c>
      <c r="I1021" s="32">
        <v>7</v>
      </c>
    </row>
    <row r="1022" spans="1:9">
      <c r="A1022" s="31" t="s">
        <v>1028</v>
      </c>
      <c r="I1022" s="32">
        <v>7</v>
      </c>
    </row>
    <row r="1023" spans="1:9">
      <c r="A1023" s="33" t="s">
        <v>1029</v>
      </c>
      <c r="I1023" s="32">
        <v>7</v>
      </c>
    </row>
    <row r="1024" spans="1:9">
      <c r="A1024" s="33" t="s">
        <v>1030</v>
      </c>
      <c r="I1024" s="32">
        <v>7</v>
      </c>
    </row>
    <row r="1025" spans="1:9">
      <c r="A1025" s="33" t="s">
        <v>1031</v>
      </c>
      <c r="I1025" s="32">
        <v>7</v>
      </c>
    </row>
    <row r="1026" spans="1:9">
      <c r="A1026" s="33" t="s">
        <v>1032</v>
      </c>
      <c r="I1026" s="32">
        <v>7</v>
      </c>
    </row>
    <row r="1027" spans="1:9">
      <c r="A1027" s="33" t="s">
        <v>1033</v>
      </c>
      <c r="I1027" s="32">
        <v>7</v>
      </c>
    </row>
    <row r="1028" spans="1:9">
      <c r="A1028" s="31" t="s">
        <v>1034</v>
      </c>
      <c r="I1028" s="32">
        <v>4</v>
      </c>
    </row>
    <row r="1029" spans="1:9">
      <c r="A1029" s="33" t="s">
        <v>1035</v>
      </c>
      <c r="I1029" s="32">
        <v>4</v>
      </c>
    </row>
    <row r="1030" spans="1:9">
      <c r="A1030" s="33" t="s">
        <v>1036</v>
      </c>
      <c r="I1030" s="32">
        <v>4</v>
      </c>
    </row>
    <row r="1031" spans="1:9">
      <c r="A1031" s="33" t="s">
        <v>1037</v>
      </c>
      <c r="I1031" s="32">
        <v>4</v>
      </c>
    </row>
    <row r="1032" spans="1:9">
      <c r="A1032" s="33" t="s">
        <v>1038</v>
      </c>
      <c r="I1032" s="32">
        <v>4</v>
      </c>
    </row>
    <row r="1033" spans="1:9">
      <c r="A1033" s="33" t="s">
        <v>1039</v>
      </c>
      <c r="I1033" s="32">
        <v>4</v>
      </c>
    </row>
    <row r="1034" spans="1:9">
      <c r="A1034" s="33" t="s">
        <v>1040</v>
      </c>
      <c r="I1034" s="32">
        <v>4</v>
      </c>
    </row>
    <row r="1035" spans="1:9">
      <c r="A1035" s="33" t="s">
        <v>1041</v>
      </c>
      <c r="I1035" s="32">
        <v>4</v>
      </c>
    </row>
    <row r="1036" spans="1:9">
      <c r="A1036" s="33" t="s">
        <v>1042</v>
      </c>
      <c r="I1036" s="32">
        <v>4</v>
      </c>
    </row>
    <row r="1037" spans="1:9">
      <c r="A1037" s="31" t="s">
        <v>1043</v>
      </c>
      <c r="I1037" s="32">
        <v>2</v>
      </c>
    </row>
    <row r="1038" spans="1:9">
      <c r="A1038" s="33" t="s">
        <v>1044</v>
      </c>
      <c r="I1038" s="32">
        <v>2</v>
      </c>
    </row>
    <row r="1039" spans="1:9">
      <c r="A1039" s="33" t="s">
        <v>1045</v>
      </c>
      <c r="I1039" s="32">
        <v>2</v>
      </c>
    </row>
    <row r="1040" spans="1:9">
      <c r="A1040" s="33" t="s">
        <v>1046</v>
      </c>
      <c r="I1040" s="32">
        <v>2</v>
      </c>
    </row>
    <row r="1041" spans="1:9">
      <c r="A1041" s="33" t="s">
        <v>1047</v>
      </c>
      <c r="I1041" s="32">
        <v>2</v>
      </c>
    </row>
    <row r="1042" spans="1:9">
      <c r="A1042" s="33" t="s">
        <v>1048</v>
      </c>
      <c r="I1042" s="32">
        <v>2</v>
      </c>
    </row>
    <row r="1043" spans="1:9">
      <c r="A1043" s="31" t="s">
        <v>1049</v>
      </c>
      <c r="I1043" s="32">
        <v>7</v>
      </c>
    </row>
    <row r="1044" spans="1:9">
      <c r="A1044" s="33" t="s">
        <v>1050</v>
      </c>
      <c r="I1044" s="32">
        <v>8</v>
      </c>
    </row>
    <row r="1045" spans="1:9">
      <c r="A1045" s="33" t="s">
        <v>1051</v>
      </c>
      <c r="I1045" s="32">
        <v>6</v>
      </c>
    </row>
    <row r="1046" spans="1:9">
      <c r="A1046" s="33" t="s">
        <v>1052</v>
      </c>
      <c r="I1046" s="32">
        <v>5</v>
      </c>
    </row>
    <row r="1047" spans="1:9">
      <c r="A1047" s="33" t="s">
        <v>1053</v>
      </c>
      <c r="I1047" s="32">
        <v>5</v>
      </c>
    </row>
    <row r="1048" spans="1:9">
      <c r="A1048" s="33" t="s">
        <v>1054</v>
      </c>
      <c r="I1048" s="32">
        <v>5</v>
      </c>
    </row>
    <row r="1049" spans="1:9">
      <c r="A1049" s="33" t="s">
        <v>1055</v>
      </c>
      <c r="I1049" s="32">
        <v>8</v>
      </c>
    </row>
    <row r="1050" spans="1:9">
      <c r="A1050" s="31" t="s">
        <v>1056</v>
      </c>
      <c r="I1050" s="32">
        <v>2</v>
      </c>
    </row>
    <row r="1051" spans="1:9">
      <c r="A1051" s="33" t="s">
        <v>1057</v>
      </c>
      <c r="I1051" s="32">
        <v>2</v>
      </c>
    </row>
    <row r="1052" spans="1:9">
      <c r="A1052" s="33" t="s">
        <v>1058</v>
      </c>
      <c r="I1052" s="32">
        <v>2</v>
      </c>
    </row>
    <row r="1053" spans="1:9">
      <c r="A1053" s="33" t="s">
        <v>1059</v>
      </c>
      <c r="I1053" s="32">
        <v>2</v>
      </c>
    </row>
    <row r="1054" spans="1:9">
      <c r="A1054" s="31" t="s">
        <v>1060</v>
      </c>
      <c r="I1054" s="32">
        <v>9</v>
      </c>
    </row>
    <row r="1055" spans="1:9">
      <c r="A1055" s="33" t="s">
        <v>1061</v>
      </c>
      <c r="I1055" s="32">
        <v>8</v>
      </c>
    </row>
    <row r="1056" spans="1:9">
      <c r="A1056" s="33" t="s">
        <v>1062</v>
      </c>
      <c r="I1056" s="32">
        <v>8</v>
      </c>
    </row>
    <row r="1057" spans="1:9">
      <c r="A1057" s="33" t="s">
        <v>1063</v>
      </c>
      <c r="I1057" s="32">
        <v>8</v>
      </c>
    </row>
    <row r="1058" spans="1:9">
      <c r="A1058" s="33" t="s">
        <v>1064</v>
      </c>
      <c r="I1058" s="32">
        <v>9</v>
      </c>
    </row>
    <row r="1059" spans="1:9">
      <c r="A1059" s="33" t="s">
        <v>1065</v>
      </c>
      <c r="I1059" s="32">
        <v>8</v>
      </c>
    </row>
    <row r="1060" spans="1:9">
      <c r="A1060" s="31" t="s">
        <v>1066</v>
      </c>
      <c r="I1060" s="32">
        <v>5</v>
      </c>
    </row>
    <row r="1061" spans="1:9">
      <c r="A1061" s="33" t="s">
        <v>1067</v>
      </c>
      <c r="I1061" s="32">
        <v>6</v>
      </c>
    </row>
    <row r="1062" spans="1:9">
      <c r="A1062" s="33" t="s">
        <v>1068</v>
      </c>
      <c r="I1062" s="32">
        <v>6</v>
      </c>
    </row>
    <row r="1063" spans="1:9">
      <c r="A1063" s="33" t="s">
        <v>1069</v>
      </c>
      <c r="I1063" s="32">
        <v>7</v>
      </c>
    </row>
    <row r="1064" spans="1:9">
      <c r="A1064" s="31" t="s">
        <v>1070</v>
      </c>
      <c r="I1064" s="32">
        <v>2</v>
      </c>
    </row>
    <row r="1065" spans="1:9">
      <c r="A1065" s="33" t="s">
        <v>1071</v>
      </c>
      <c r="I1065" s="32">
        <v>2</v>
      </c>
    </row>
    <row r="1066" spans="1:9">
      <c r="A1066" s="33" t="s">
        <v>1072</v>
      </c>
      <c r="I1066" s="32">
        <v>2</v>
      </c>
    </row>
    <row r="1067" spans="1:9">
      <c r="A1067" s="33" t="s">
        <v>1073</v>
      </c>
      <c r="I1067" s="32">
        <v>2</v>
      </c>
    </row>
    <row r="1068" spans="1:9">
      <c r="A1068" s="33" t="s">
        <v>1074</v>
      </c>
      <c r="I1068" s="32">
        <v>2</v>
      </c>
    </row>
    <row r="1069" spans="1:9">
      <c r="A1069" s="33" t="s">
        <v>1075</v>
      </c>
      <c r="I1069" s="32">
        <v>2</v>
      </c>
    </row>
    <row r="1070" spans="1:9">
      <c r="A1070" s="31" t="s">
        <v>1076</v>
      </c>
      <c r="I1070" s="32">
        <v>2</v>
      </c>
    </row>
    <row r="1071" spans="1:9">
      <c r="A1071" s="33" t="s">
        <v>1077</v>
      </c>
      <c r="I1071" s="32">
        <v>2</v>
      </c>
    </row>
    <row r="1072" spans="1:9">
      <c r="A1072" s="33" t="s">
        <v>1078</v>
      </c>
      <c r="I1072" s="32">
        <v>2</v>
      </c>
    </row>
    <row r="1073" spans="1:9">
      <c r="A1073" s="33" t="s">
        <v>964</v>
      </c>
      <c r="I1073" s="32">
        <v>2</v>
      </c>
    </row>
    <row r="1074" spans="1:9">
      <c r="A1074" s="33" t="s">
        <v>1079</v>
      </c>
      <c r="I1074" s="32">
        <v>2</v>
      </c>
    </row>
    <row r="1075" spans="1:9">
      <c r="A1075" s="33" t="s">
        <v>343</v>
      </c>
      <c r="I1075" s="32">
        <v>2</v>
      </c>
    </row>
    <row r="1076" spans="1:9">
      <c r="A1076" s="31" t="s">
        <v>1080</v>
      </c>
      <c r="I1076" s="32">
        <v>1</v>
      </c>
    </row>
    <row r="1077" spans="1:9">
      <c r="A1077" s="33" t="s">
        <v>1081</v>
      </c>
      <c r="I1077" s="32">
        <v>1</v>
      </c>
    </row>
    <row r="1078" spans="1:9">
      <c r="A1078" s="33" t="s">
        <v>1082</v>
      </c>
      <c r="I1078" s="32">
        <v>1</v>
      </c>
    </row>
    <row r="1079" spans="1:9">
      <c r="A1079" s="33" t="s">
        <v>1083</v>
      </c>
      <c r="I1079" s="32">
        <v>1</v>
      </c>
    </row>
    <row r="1080" spans="1:9">
      <c r="A1080" s="31" t="s">
        <v>1084</v>
      </c>
      <c r="I1080" s="32">
        <v>3</v>
      </c>
    </row>
    <row r="1081" spans="1:9">
      <c r="A1081" s="33" t="s">
        <v>987</v>
      </c>
      <c r="I1081" s="32">
        <v>2</v>
      </c>
    </row>
    <row r="1082" spans="1:9">
      <c r="A1082" s="33" t="s">
        <v>1085</v>
      </c>
      <c r="I1082" s="32">
        <v>2</v>
      </c>
    </row>
    <row r="1083" spans="1:9">
      <c r="A1083" s="33" t="s">
        <v>1086</v>
      </c>
      <c r="I1083" s="32">
        <v>4</v>
      </c>
    </row>
    <row r="1084" spans="1:9">
      <c r="A1084" s="33" t="s">
        <v>1087</v>
      </c>
      <c r="I1084" s="32">
        <v>4</v>
      </c>
    </row>
    <row r="1085" spans="1:9">
      <c r="A1085" s="33" t="s">
        <v>1088</v>
      </c>
      <c r="I1085" s="32">
        <v>4</v>
      </c>
    </row>
    <row r="1086" spans="1:9">
      <c r="A1086" s="33" t="s">
        <v>1089</v>
      </c>
      <c r="I1086" s="32">
        <v>4</v>
      </c>
    </row>
    <row r="1087" spans="1:9">
      <c r="A1087" s="31" t="s">
        <v>110</v>
      </c>
      <c r="I1087" s="32">
        <v>2</v>
      </c>
    </row>
    <row r="1088" spans="1:9">
      <c r="A1088" s="33" t="s">
        <v>1090</v>
      </c>
      <c r="I1088" s="32">
        <v>2</v>
      </c>
    </row>
    <row r="1089" spans="1:9">
      <c r="A1089" s="33" t="s">
        <v>1091</v>
      </c>
      <c r="I1089" s="32">
        <v>2</v>
      </c>
    </row>
    <row r="1090" spans="1:9">
      <c r="A1090" s="33" t="s">
        <v>1092</v>
      </c>
      <c r="I1090" s="32">
        <v>2</v>
      </c>
    </row>
    <row r="1091" spans="1:9">
      <c r="A1091" s="33" t="s">
        <v>1093</v>
      </c>
      <c r="I1091" s="32">
        <v>2</v>
      </c>
    </row>
    <row r="1092" spans="1:9">
      <c r="A1092" s="33" t="s">
        <v>1094</v>
      </c>
      <c r="I1092" s="32">
        <v>2</v>
      </c>
    </row>
    <row r="1093" spans="1:9">
      <c r="A1093" s="33" t="s">
        <v>1095</v>
      </c>
      <c r="I1093" s="32">
        <v>2</v>
      </c>
    </row>
    <row r="1094" spans="1:9">
      <c r="A1094" s="33" t="s">
        <v>1096</v>
      </c>
      <c r="I1094" s="32">
        <v>2</v>
      </c>
    </row>
  </sheetData>
  <sheetProtection algorithmName="SHA-512" hashValue="Rx3trJ63qcrqwkd922JcrhWaQDWqfw5W2mINBdY1pc+qkeaTcKHcdqmieeDhuj+Cirmnkeme0qmooRHB6Nb+YA==" saltValue="omXpWbA3CKFe1uzNsk8HVg==" spinCount="100000" sheet="1" objects="1" scenarios="1"/>
  <mergeCells count="320">
    <mergeCell ref="B62:BL62"/>
    <mergeCell ref="AM73:AN73"/>
    <mergeCell ref="AT73:AU73"/>
    <mergeCell ref="AP74:AQ74"/>
    <mergeCell ref="AS74:AT74"/>
    <mergeCell ref="AV74:AW74"/>
    <mergeCell ref="AY74:AZ74"/>
    <mergeCell ref="BB74:BC74"/>
    <mergeCell ref="AJ17:AK17"/>
    <mergeCell ref="M50:N50"/>
    <mergeCell ref="M51:N51"/>
    <mergeCell ref="I41:J41"/>
    <mergeCell ref="K42:L42"/>
    <mergeCell ref="M46:N46"/>
    <mergeCell ref="M47:N47"/>
    <mergeCell ref="M48:N48"/>
    <mergeCell ref="M49:N49"/>
    <mergeCell ref="AK53:AL53"/>
    <mergeCell ref="AE52:AF52"/>
    <mergeCell ref="AH52:AI52"/>
    <mergeCell ref="AK52:AL52"/>
    <mergeCell ref="AM55:AN55"/>
    <mergeCell ref="AK56:AL56"/>
    <mergeCell ref="AC51:AD51"/>
    <mergeCell ref="AB59:AC59"/>
    <mergeCell ref="AE59:AF59"/>
    <mergeCell ref="AH59:AI59"/>
    <mergeCell ref="AK59:AL59"/>
    <mergeCell ref="H58:I58"/>
    <mergeCell ref="K58:L58"/>
    <mergeCell ref="N58:O58"/>
    <mergeCell ref="Q58:R58"/>
    <mergeCell ref="AB58:AC58"/>
    <mergeCell ref="AE58:AF58"/>
    <mergeCell ref="AH58:AI58"/>
    <mergeCell ref="I59:J59"/>
    <mergeCell ref="L59:M59"/>
    <mergeCell ref="O59:P59"/>
    <mergeCell ref="T59:U59"/>
    <mergeCell ref="AM58:AN58"/>
    <mergeCell ref="AH50:AI50"/>
    <mergeCell ref="AL50:AM50"/>
    <mergeCell ref="AO50:AP50"/>
    <mergeCell ref="AR50:AS50"/>
    <mergeCell ref="E56:F56"/>
    <mergeCell ref="H56:I56"/>
    <mergeCell ref="K56:L56"/>
    <mergeCell ref="N56:O56"/>
    <mergeCell ref="AB56:AC56"/>
    <mergeCell ref="AE56:AF56"/>
    <mergeCell ref="I53:J53"/>
    <mergeCell ref="AE53:AF53"/>
    <mergeCell ref="AH53:AI53"/>
    <mergeCell ref="E55:F55"/>
    <mergeCell ref="H55:I55"/>
    <mergeCell ref="K55:L55"/>
    <mergeCell ref="P55:Q55"/>
    <mergeCell ref="AB55:AC55"/>
    <mergeCell ref="AE55:AF55"/>
    <mergeCell ref="AH55:AI55"/>
    <mergeCell ref="AH56:AI56"/>
    <mergeCell ref="AN44:AO44"/>
    <mergeCell ref="AP45:AQ45"/>
    <mergeCell ref="AB49:AC49"/>
    <mergeCell ref="AR46:AS46"/>
    <mergeCell ref="T43:Y43"/>
    <mergeCell ref="Z43:AB43"/>
    <mergeCell ref="AC43:AF43"/>
    <mergeCell ref="AI41:AJ41"/>
    <mergeCell ref="T39:Y39"/>
    <mergeCell ref="Z39:AB39"/>
    <mergeCell ref="AC39:AF39"/>
    <mergeCell ref="B32:BL32"/>
    <mergeCell ref="T35:AF35"/>
    <mergeCell ref="AM35:AN35"/>
    <mergeCell ref="T36:Y38"/>
    <mergeCell ref="Z36:AB38"/>
    <mergeCell ref="AC36:AF38"/>
    <mergeCell ref="T42:Y42"/>
    <mergeCell ref="Z42:AB42"/>
    <mergeCell ref="AC42:AF42"/>
    <mergeCell ref="AN42:AO42"/>
    <mergeCell ref="T40:Y40"/>
    <mergeCell ref="Z40:AB40"/>
    <mergeCell ref="AC40:AF40"/>
    <mergeCell ref="T41:Y41"/>
    <mergeCell ref="Z41:AB41"/>
    <mergeCell ref="AC41:AF41"/>
    <mergeCell ref="H35:I35"/>
    <mergeCell ref="C37:D37"/>
    <mergeCell ref="I38:J38"/>
    <mergeCell ref="I39:J39"/>
    <mergeCell ref="I40:J40"/>
    <mergeCell ref="AP15:AQ15"/>
    <mergeCell ref="AN14:AO14"/>
    <mergeCell ref="AR16:AS16"/>
    <mergeCell ref="AM5:AN5"/>
    <mergeCell ref="AI11:AJ11"/>
    <mergeCell ref="I29:J29"/>
    <mergeCell ref="L29:M29"/>
    <mergeCell ref="O29:P29"/>
    <mergeCell ref="T29:U29"/>
    <mergeCell ref="AB29:AC29"/>
    <mergeCell ref="AE29:AF29"/>
    <mergeCell ref="AH29:AI29"/>
    <mergeCell ref="AK29:AL29"/>
    <mergeCell ref="H28:I28"/>
    <mergeCell ref="K28:L28"/>
    <mergeCell ref="N28:O28"/>
    <mergeCell ref="Q28:R28"/>
    <mergeCell ref="AB28:AC28"/>
    <mergeCell ref="AE28:AF28"/>
    <mergeCell ref="AH28:AI28"/>
    <mergeCell ref="AM28:AN28"/>
    <mergeCell ref="AK23:AL23"/>
    <mergeCell ref="Q22:R22"/>
    <mergeCell ref="AE22:AF22"/>
    <mergeCell ref="E26:F26"/>
    <mergeCell ref="H26:I26"/>
    <mergeCell ref="K26:L26"/>
    <mergeCell ref="N26:O26"/>
    <mergeCell ref="AB26:AC26"/>
    <mergeCell ref="AE26:AF26"/>
    <mergeCell ref="I23:J23"/>
    <mergeCell ref="AE23:AF23"/>
    <mergeCell ref="AH23:AI23"/>
    <mergeCell ref="E25:F25"/>
    <mergeCell ref="H25:I25"/>
    <mergeCell ref="K25:L25"/>
    <mergeCell ref="P25:Q25"/>
    <mergeCell ref="AB25:AC25"/>
    <mergeCell ref="AE25:AF25"/>
    <mergeCell ref="AH22:AI22"/>
    <mergeCell ref="AK22:AL22"/>
    <mergeCell ref="AH25:AI25"/>
    <mergeCell ref="AM25:AN25"/>
    <mergeCell ref="AH26:AI26"/>
    <mergeCell ref="AK26:AL26"/>
    <mergeCell ref="Q20:R20"/>
    <mergeCell ref="AH20:AI20"/>
    <mergeCell ref="AL20:AM20"/>
    <mergeCell ref="Q21:R21"/>
    <mergeCell ref="AC21:AD21"/>
    <mergeCell ref="AO20:AP20"/>
    <mergeCell ref="AR20:AS20"/>
    <mergeCell ref="H19:I19"/>
    <mergeCell ref="N19:O19"/>
    <mergeCell ref="Q19:R19"/>
    <mergeCell ref="AB19:AC19"/>
    <mergeCell ref="H18:I18"/>
    <mergeCell ref="N18:O18"/>
    <mergeCell ref="Q18:R18"/>
    <mergeCell ref="AN12:AO12"/>
    <mergeCell ref="Y11:AA11"/>
    <mergeCell ref="AB11:AE11"/>
    <mergeCell ref="L10:M10"/>
    <mergeCell ref="S10:X10"/>
    <mergeCell ref="Y10:AA10"/>
    <mergeCell ref="AB10:AE10"/>
    <mergeCell ref="L13:M13"/>
    <mergeCell ref="S13:X13"/>
    <mergeCell ref="Y13:AA13"/>
    <mergeCell ref="AB13:AE13"/>
    <mergeCell ref="L12:M12"/>
    <mergeCell ref="S12:X12"/>
    <mergeCell ref="Y12:AA12"/>
    <mergeCell ref="AB12:AE12"/>
    <mergeCell ref="L11:M11"/>
    <mergeCell ref="S11:X11"/>
    <mergeCell ref="B2:BL2"/>
    <mergeCell ref="C5:G6"/>
    <mergeCell ref="H5:J6"/>
    <mergeCell ref="K5:Q6"/>
    <mergeCell ref="S5:AE5"/>
    <mergeCell ref="S9:X9"/>
    <mergeCell ref="Y9:AA9"/>
    <mergeCell ref="AB9:AE9"/>
    <mergeCell ref="L8:M8"/>
    <mergeCell ref="L9:M9"/>
    <mergeCell ref="S6:X8"/>
    <mergeCell ref="Y6:AA8"/>
    <mergeCell ref="AB6:AE8"/>
    <mergeCell ref="L7:M7"/>
    <mergeCell ref="B64:AG64"/>
    <mergeCell ref="B65:F68"/>
    <mergeCell ref="G65:AG68"/>
    <mergeCell ref="B69:F69"/>
    <mergeCell ref="G69:I69"/>
    <mergeCell ref="J69:L69"/>
    <mergeCell ref="M69:O69"/>
    <mergeCell ref="P69:R69"/>
    <mergeCell ref="S69:U69"/>
    <mergeCell ref="V69:X69"/>
    <mergeCell ref="Y69:AA69"/>
    <mergeCell ref="AB69:AD69"/>
    <mergeCell ref="AE69:AG69"/>
    <mergeCell ref="AE70:AG70"/>
    <mergeCell ref="B71:F71"/>
    <mergeCell ref="G71:I71"/>
    <mergeCell ref="J71:L71"/>
    <mergeCell ref="M71:O71"/>
    <mergeCell ref="P71:R71"/>
    <mergeCell ref="S71:U71"/>
    <mergeCell ref="V71:X71"/>
    <mergeCell ref="Y71:AA71"/>
    <mergeCell ref="AB71:AD71"/>
    <mergeCell ref="AE71:AG71"/>
    <mergeCell ref="B70:F70"/>
    <mergeCell ref="G70:I70"/>
    <mergeCell ref="J70:L70"/>
    <mergeCell ref="M70:O70"/>
    <mergeCell ref="P70:R70"/>
    <mergeCell ref="S70:U70"/>
    <mergeCell ref="V70:X70"/>
    <mergeCell ref="Y70:AA70"/>
    <mergeCell ref="AB70:AD70"/>
    <mergeCell ref="AE72:AG72"/>
    <mergeCell ref="B73:F73"/>
    <mergeCell ref="G73:I73"/>
    <mergeCell ref="J73:L73"/>
    <mergeCell ref="M73:O73"/>
    <mergeCell ref="P73:R73"/>
    <mergeCell ref="S73:U73"/>
    <mergeCell ref="V73:X73"/>
    <mergeCell ref="Y73:AA73"/>
    <mergeCell ref="AB73:AD73"/>
    <mergeCell ref="AE73:AG73"/>
    <mergeCell ref="B72:F72"/>
    <mergeCell ref="G72:I72"/>
    <mergeCell ref="J72:L72"/>
    <mergeCell ref="M72:O72"/>
    <mergeCell ref="P72:R72"/>
    <mergeCell ref="S72:U72"/>
    <mergeCell ref="V72:X72"/>
    <mergeCell ref="Y72:AA72"/>
    <mergeCell ref="AB72:AD72"/>
    <mergeCell ref="AE74:AG74"/>
    <mergeCell ref="B75:F75"/>
    <mergeCell ref="G75:I75"/>
    <mergeCell ref="J75:L75"/>
    <mergeCell ref="M75:O75"/>
    <mergeCell ref="P75:R75"/>
    <mergeCell ref="S75:U75"/>
    <mergeCell ref="V75:X75"/>
    <mergeCell ref="Y75:AA75"/>
    <mergeCell ref="AB75:AD75"/>
    <mergeCell ref="AE75:AG75"/>
    <mergeCell ref="B74:F74"/>
    <mergeCell ref="G74:I74"/>
    <mergeCell ref="J74:L74"/>
    <mergeCell ref="M74:O74"/>
    <mergeCell ref="P74:R74"/>
    <mergeCell ref="S74:U74"/>
    <mergeCell ref="V74:X74"/>
    <mergeCell ref="Y74:AA74"/>
    <mergeCell ref="AB74:AD74"/>
    <mergeCell ref="M77:O77"/>
    <mergeCell ref="P77:R77"/>
    <mergeCell ref="S77:U77"/>
    <mergeCell ref="V77:X77"/>
    <mergeCell ref="Y77:AA77"/>
    <mergeCell ref="AB77:AD77"/>
    <mergeCell ref="AE77:AG77"/>
    <mergeCell ref="B76:F76"/>
    <mergeCell ref="G76:I76"/>
    <mergeCell ref="J76:L76"/>
    <mergeCell ref="M76:O76"/>
    <mergeCell ref="P76:R76"/>
    <mergeCell ref="S76:U76"/>
    <mergeCell ref="V76:X76"/>
    <mergeCell ref="Y76:AA76"/>
    <mergeCell ref="AB76:AD76"/>
    <mergeCell ref="AX68:AY68"/>
    <mergeCell ref="AS72:AT72"/>
    <mergeCell ref="AE80:AG80"/>
    <mergeCell ref="B81:AG82"/>
    <mergeCell ref="B83:AG83"/>
    <mergeCell ref="AR69:AZ69"/>
    <mergeCell ref="AE78:AG78"/>
    <mergeCell ref="B79:F79"/>
    <mergeCell ref="G79:I79"/>
    <mergeCell ref="J79:L79"/>
    <mergeCell ref="M79:O79"/>
    <mergeCell ref="P79:R79"/>
    <mergeCell ref="S79:U79"/>
    <mergeCell ref="V79:X79"/>
    <mergeCell ref="Y79:AA79"/>
    <mergeCell ref="AB79:AD79"/>
    <mergeCell ref="AE79:AG79"/>
    <mergeCell ref="B78:F78"/>
    <mergeCell ref="G78:I78"/>
    <mergeCell ref="J78:L78"/>
    <mergeCell ref="M78:O78"/>
    <mergeCell ref="P78:R78"/>
    <mergeCell ref="S78:U78"/>
    <mergeCell ref="V78:X78"/>
    <mergeCell ref="AI64:AN64"/>
    <mergeCell ref="AO64:AQ64"/>
    <mergeCell ref="AR70:AS70"/>
    <mergeCell ref="AI65:AN65"/>
    <mergeCell ref="AO65:AQ65"/>
    <mergeCell ref="AS71:AW71"/>
    <mergeCell ref="B80:F80"/>
    <mergeCell ref="G80:I80"/>
    <mergeCell ref="J80:L80"/>
    <mergeCell ref="M80:O80"/>
    <mergeCell ref="P80:R80"/>
    <mergeCell ref="S80:U80"/>
    <mergeCell ref="V80:X80"/>
    <mergeCell ref="Y80:AA80"/>
    <mergeCell ref="AB80:AD80"/>
    <mergeCell ref="AI66:AN66"/>
    <mergeCell ref="AO66:AQ66"/>
    <mergeCell ref="AO68:AT68"/>
    <mergeCell ref="Y78:AA78"/>
    <mergeCell ref="AB78:AD78"/>
    <mergeCell ref="AE76:AG76"/>
    <mergeCell ref="B77:F77"/>
    <mergeCell ref="G77:I77"/>
    <mergeCell ref="J77:L77"/>
  </mergeCells>
  <dataValidations disablePrompts="1" count="3">
    <dataValidation type="list" allowBlank="1" showInputMessage="1" showErrorMessage="1" sqref="AO68:AT68" xr:uid="{2502DF6F-CF25-44E3-BCD3-DDE205953F49}">
      <formula1>"Rüzgara açık,Normal,Korunmuş"</formula1>
    </dataValidation>
    <dataValidation type="list" allowBlank="1" showInputMessage="1" showErrorMessage="1" sqref="AR69:AZ69" xr:uid="{6EF18A81-E9B9-4349-A18F-6A1D8E0B5E99}">
      <formula1>$A$87:$A$1094</formula1>
    </dataValidation>
    <dataValidation type="list" allowBlank="1" showInputMessage="1" showErrorMessage="1" sqref="AS71:AW71" xr:uid="{51F51586-2DAA-40DF-928F-F1635E31C150}">
      <formula1>$B$70:$B$80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2022-03-15T08:34:18Z</dcterms:created>
  <dcterms:modified xsi:type="dcterms:W3CDTF">2023-01-11T09:06:22Z</dcterms:modified>
</cp:coreProperties>
</file>