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cesitli_hesaplamalar\"/>
    </mc:Choice>
  </mc:AlternateContent>
  <xr:revisionPtr revIDLastSave="0" documentId="13_ncr:1_{6A456C71-98CC-492F-B2BE-1FDD9A567D6C}" xr6:coauthVersionLast="47" xr6:coauthVersionMax="47" xr10:uidLastSave="{00000000-0000-0000-0000-000000000000}"/>
  <bookViews>
    <workbookView xWindow="-120" yWindow="-120" windowWidth="29040" windowHeight="15840" xr2:uid="{E77B73C1-45F1-481A-ACBE-BE9BA2D840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7" i="1" l="1"/>
  <c r="AF53" i="1"/>
  <c r="J51" i="1"/>
  <c r="N49" i="1"/>
  <c r="M48" i="1"/>
  <c r="J48" i="1"/>
  <c r="N47" i="1"/>
  <c r="P48" i="1" l="1"/>
  <c r="J49" i="1" s="1"/>
  <c r="Q49" i="1" s="1"/>
  <c r="F51" i="1" s="1"/>
  <c r="L51" i="1" s="1"/>
  <c r="M53" i="1" l="1"/>
  <c r="S53" i="1" s="1"/>
  <c r="AL53" i="1" s="1"/>
</calcChain>
</file>

<file path=xl/sharedStrings.xml><?xml version="1.0" encoding="utf-8"?>
<sst xmlns="http://schemas.openxmlformats.org/spreadsheetml/2006/main" count="47" uniqueCount="27">
  <si>
    <t>m</t>
  </si>
  <si>
    <t>mm</t>
  </si>
  <si>
    <t>Ø =</t>
  </si>
  <si>
    <t>çatı planı</t>
  </si>
  <si>
    <t>seçilen dere kesiti :</t>
  </si>
  <si>
    <t>cm²</t>
  </si>
  <si>
    <t>yatayda çatı alanı :</t>
  </si>
  <si>
    <t>*</t>
  </si>
  <si>
    <t>=</t>
  </si>
  <si>
    <t>m²</t>
  </si>
  <si>
    <t>gerekli dere kesiti :</t>
  </si>
  <si>
    <t>adet</t>
  </si>
  <si>
    <t>F =</t>
  </si>
  <si>
    <t xml:space="preserve"> /</t>
  </si>
  <si>
    <r>
      <t xml:space="preserve">F =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Ø² / 4 </t>
    </r>
  </si>
  <si>
    <r>
      <t xml:space="preserve">Ø =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( 4 * F /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) = </t>
    </r>
    <r>
      <rPr>
        <sz val="8"/>
        <color theme="1"/>
        <rFont val="Symbol"/>
        <family val="1"/>
        <charset val="2"/>
      </rPr>
      <t>Ö</t>
    </r>
    <r>
      <rPr>
        <sz val="8"/>
        <color theme="1"/>
        <rFont val="Arial"/>
        <family val="2"/>
        <charset val="162"/>
      </rPr>
      <t xml:space="preserve"> (</t>
    </r>
  </si>
  <si>
    <t>p</t>
  </si>
  <si>
    <t>)=</t>
  </si>
  <si>
    <t>seçilen boru kesiti :</t>
  </si>
  <si>
    <t>Ø</t>
  </si>
  <si>
    <t>piyasadaki silindirik boru kesitleri</t>
  </si>
  <si>
    <t>çatıdan aşağı doğru inen yağmur borusu adedi :</t>
  </si>
  <si>
    <t>Dikkat sadece sarı hücrelere data girilecek.</t>
  </si>
  <si>
    <r>
      <rPr>
        <b/>
        <sz val="12"/>
        <color theme="7" tint="-0.499984740745262"/>
        <rFont val="Arial"/>
        <family val="2"/>
        <charset val="162"/>
      </rPr>
      <t xml:space="preserve">ÇATIDA YAĞMUR DERESİ VE OLUĞU ÇAPI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 0532 366 02 04   www.betoncelik.com )                                                                                                                                                                     </t>
    </r>
  </si>
  <si>
    <t>çatı yağmur oluğu detayı</t>
  </si>
  <si>
    <t>yağmur oluğu borusu</t>
  </si>
  <si>
    <t>çatı alanının yatayda 1m² si için 0,80~1cm² dere kesiti alınmaktadır.Fazla yağış alan bölgelerde dere kesiti 1,20cm² alınması uygun olur.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</si>
</sst>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  <charset val="162"/>
    </font>
    <font>
      <i/>
      <u/>
      <sz val="8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sz val="8"/>
      <color theme="1"/>
      <name val="Symbol"/>
      <family val="1"/>
      <charset val="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textRotation="90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center" vertical="center" textRotation="90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95250</xdr:colOff>
      <xdr:row>52</xdr:row>
      <xdr:rowOff>76200</xdr:rowOff>
    </xdr:from>
    <xdr:to>
      <xdr:col>24</xdr:col>
      <xdr:colOff>114300</xdr:colOff>
      <xdr:row>52</xdr:row>
      <xdr:rowOff>76200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489CDEC0-4120-CFD9-89F6-0382822B520B}"/>
            </a:ext>
          </a:extLst>
        </xdr:cNvPr>
        <xdr:cNvCxnSpPr/>
      </xdr:nvCxnSpPr>
      <xdr:spPr>
        <a:xfrm>
          <a:off x="3657600" y="8048625"/>
          <a:ext cx="3429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71438</xdr:colOff>
      <xdr:row>3</xdr:row>
      <xdr:rowOff>133350</xdr:rowOff>
    </xdr:from>
    <xdr:to>
      <xdr:col>25</xdr:col>
      <xdr:colOff>152400</xdr:colOff>
      <xdr:row>44</xdr:row>
      <xdr:rowOff>85725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42838BB0-C5D3-B3D7-F1DB-D50081E2BE98}"/>
            </a:ext>
          </a:extLst>
        </xdr:cNvPr>
        <xdr:cNvGrpSpPr/>
      </xdr:nvGrpSpPr>
      <xdr:grpSpPr>
        <a:xfrm>
          <a:off x="395288" y="1104900"/>
          <a:ext cx="3805237" cy="5810250"/>
          <a:chOff x="395288" y="1104900"/>
          <a:chExt cx="3805237" cy="5810250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3981FC1A-3E6E-9688-37EB-4E54CD277851}"/>
              </a:ext>
            </a:extLst>
          </xdr:cNvPr>
          <xdr:cNvSpPr/>
        </xdr:nvSpPr>
        <xdr:spPr>
          <a:xfrm>
            <a:off x="809625" y="1266825"/>
            <a:ext cx="3228975" cy="5267325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F64BE4D-DC7C-4BA5-B304-80DC68BA8738}"/>
              </a:ext>
            </a:extLst>
          </xdr:cNvPr>
          <xdr:cNvSpPr/>
        </xdr:nvSpPr>
        <xdr:spPr>
          <a:xfrm>
            <a:off x="962025" y="1423074"/>
            <a:ext cx="2924175" cy="4958676"/>
          </a:xfrm>
          <a:prstGeom prst="rect">
            <a:avLst/>
          </a:prstGeom>
          <a:blipFill>
            <a:blip xmlns:r="http://schemas.openxmlformats.org/officeDocument/2006/relationships" r:embed="rId2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7EB89AD4-622B-CB22-C94C-6EBE5A6745EF}"/>
              </a:ext>
            </a:extLst>
          </xdr:cNvPr>
          <xdr:cNvSpPr/>
        </xdr:nvSpPr>
        <xdr:spPr>
          <a:xfrm>
            <a:off x="809625" y="1276350"/>
            <a:ext cx="171450" cy="17145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D4378A91-36D5-453C-A4EF-4718070DFE6E}"/>
              </a:ext>
            </a:extLst>
          </xdr:cNvPr>
          <xdr:cNvSpPr/>
        </xdr:nvSpPr>
        <xdr:spPr>
          <a:xfrm>
            <a:off x="3862387" y="1266825"/>
            <a:ext cx="171450" cy="17145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Oval 10">
            <a:extLst>
              <a:ext uri="{FF2B5EF4-FFF2-40B4-BE49-F238E27FC236}">
                <a16:creationId xmlns:a16="http://schemas.microsoft.com/office/drawing/2014/main" id="{F5DB59A3-3474-4662-9B81-682FEB9259BE}"/>
              </a:ext>
            </a:extLst>
          </xdr:cNvPr>
          <xdr:cNvSpPr/>
        </xdr:nvSpPr>
        <xdr:spPr>
          <a:xfrm>
            <a:off x="809625" y="6357937"/>
            <a:ext cx="171450" cy="17145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Oval 11">
            <a:extLst>
              <a:ext uri="{FF2B5EF4-FFF2-40B4-BE49-F238E27FC236}">
                <a16:creationId xmlns:a16="http://schemas.microsoft.com/office/drawing/2014/main" id="{06DE2EC7-835B-408A-A47F-059C90E134C2}"/>
              </a:ext>
            </a:extLst>
          </xdr:cNvPr>
          <xdr:cNvSpPr/>
        </xdr:nvSpPr>
        <xdr:spPr>
          <a:xfrm>
            <a:off x="3862387" y="6353175"/>
            <a:ext cx="171450" cy="171450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D9C9B850-98B2-5542-E505-E357C5EDBF0C}"/>
              </a:ext>
            </a:extLst>
          </xdr:cNvPr>
          <xdr:cNvCxnSpPr/>
        </xdr:nvCxnSpPr>
        <xdr:spPr>
          <a:xfrm>
            <a:off x="971550" y="6624638"/>
            <a:ext cx="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F8984488-CE25-86FB-4B7B-619A0CF34878}"/>
              </a:ext>
            </a:extLst>
          </xdr:cNvPr>
          <xdr:cNvCxnSpPr/>
        </xdr:nvCxnSpPr>
        <xdr:spPr>
          <a:xfrm>
            <a:off x="895348" y="6829425"/>
            <a:ext cx="305276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A686FFC2-0492-EDF8-FF77-535FC32DD59C}"/>
              </a:ext>
            </a:extLst>
          </xdr:cNvPr>
          <xdr:cNvCxnSpPr/>
        </xdr:nvCxnSpPr>
        <xdr:spPr>
          <a:xfrm flipH="1">
            <a:off x="928688" y="6781799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8B3D003D-5F4B-42C8-AC94-AD18F1CF700B}"/>
              </a:ext>
            </a:extLst>
          </xdr:cNvPr>
          <xdr:cNvCxnSpPr/>
        </xdr:nvCxnSpPr>
        <xdr:spPr>
          <a:xfrm>
            <a:off x="3886200" y="6624638"/>
            <a:ext cx="0" cy="2905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332E2839-F1CF-49E1-8148-8F32F4330B86}"/>
              </a:ext>
            </a:extLst>
          </xdr:cNvPr>
          <xdr:cNvCxnSpPr/>
        </xdr:nvCxnSpPr>
        <xdr:spPr>
          <a:xfrm flipH="1">
            <a:off x="3843338" y="6781799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F944C389-D84F-35A6-2D7C-CA7D8606EDA5}"/>
              </a:ext>
            </a:extLst>
          </xdr:cNvPr>
          <xdr:cNvCxnSpPr/>
        </xdr:nvCxnSpPr>
        <xdr:spPr>
          <a:xfrm flipH="1">
            <a:off x="395288" y="1400175"/>
            <a:ext cx="34766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47C31208-B854-7F8D-EE37-589EF39A1914}"/>
              </a:ext>
            </a:extLst>
          </xdr:cNvPr>
          <xdr:cNvCxnSpPr/>
        </xdr:nvCxnSpPr>
        <xdr:spPr>
          <a:xfrm>
            <a:off x="485776" y="1323974"/>
            <a:ext cx="0" cy="51482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1673A730-4587-9338-E217-9E8D14909FA0}"/>
              </a:ext>
            </a:extLst>
          </xdr:cNvPr>
          <xdr:cNvCxnSpPr/>
        </xdr:nvCxnSpPr>
        <xdr:spPr>
          <a:xfrm flipH="1">
            <a:off x="442913" y="1357312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E9679667-C01C-449C-9ABC-09F32ABB4EDB}"/>
              </a:ext>
            </a:extLst>
          </xdr:cNvPr>
          <xdr:cNvCxnSpPr/>
        </xdr:nvCxnSpPr>
        <xdr:spPr>
          <a:xfrm flipH="1">
            <a:off x="395288" y="6400800"/>
            <a:ext cx="34766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9C19A09F-9A17-4AD2-AC60-0C3B53AB9224}"/>
              </a:ext>
            </a:extLst>
          </xdr:cNvPr>
          <xdr:cNvCxnSpPr/>
        </xdr:nvCxnSpPr>
        <xdr:spPr>
          <a:xfrm flipH="1">
            <a:off x="442913" y="6357937"/>
            <a:ext cx="857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DC3A3DCE-0BE5-157C-B16F-9F78054AD1B0}"/>
              </a:ext>
            </a:extLst>
          </xdr:cNvPr>
          <xdr:cNvCxnSpPr/>
        </xdr:nvCxnSpPr>
        <xdr:spPr>
          <a:xfrm>
            <a:off x="714375" y="3486150"/>
            <a:ext cx="3486150" cy="0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11181163-94C8-44B5-A765-6956312CF624}"/>
              </a:ext>
            </a:extLst>
          </xdr:cNvPr>
          <xdr:cNvCxnSpPr/>
        </xdr:nvCxnSpPr>
        <xdr:spPr>
          <a:xfrm>
            <a:off x="714375" y="3514725"/>
            <a:ext cx="3486150" cy="0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144ECDF2-773C-447B-3E8C-074E3447EE9F}"/>
              </a:ext>
            </a:extLst>
          </xdr:cNvPr>
          <xdr:cNvCxnSpPr/>
        </xdr:nvCxnSpPr>
        <xdr:spPr>
          <a:xfrm>
            <a:off x="2076450" y="1104900"/>
            <a:ext cx="0" cy="5562600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Connector 72">
            <a:extLst>
              <a:ext uri="{FF2B5EF4-FFF2-40B4-BE49-F238E27FC236}">
                <a16:creationId xmlns:a16="http://schemas.microsoft.com/office/drawing/2014/main" id="{A55059CA-5E46-47EC-84A7-0B550E85EE5F}"/>
              </a:ext>
            </a:extLst>
          </xdr:cNvPr>
          <xdr:cNvCxnSpPr/>
        </xdr:nvCxnSpPr>
        <xdr:spPr>
          <a:xfrm>
            <a:off x="2114550" y="1104900"/>
            <a:ext cx="0" cy="5562600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1" name="Oval 80">
            <a:extLst>
              <a:ext uri="{FF2B5EF4-FFF2-40B4-BE49-F238E27FC236}">
                <a16:creationId xmlns:a16="http://schemas.microsoft.com/office/drawing/2014/main" id="{3C744093-0B15-4083-819F-DC6C4A824D91}"/>
              </a:ext>
            </a:extLst>
          </xdr:cNvPr>
          <xdr:cNvSpPr/>
        </xdr:nvSpPr>
        <xdr:spPr>
          <a:xfrm>
            <a:off x="795338" y="3814763"/>
            <a:ext cx="171450" cy="171450"/>
          </a:xfrm>
          <a:prstGeom prst="ellipse">
            <a:avLst/>
          </a:prstGeom>
          <a:noFill/>
          <a:ln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2" name="Oval 81">
            <a:extLst>
              <a:ext uri="{FF2B5EF4-FFF2-40B4-BE49-F238E27FC236}">
                <a16:creationId xmlns:a16="http://schemas.microsoft.com/office/drawing/2014/main" id="{5A499136-E588-470A-A13A-05D944B0D7A5}"/>
              </a:ext>
            </a:extLst>
          </xdr:cNvPr>
          <xdr:cNvSpPr/>
        </xdr:nvSpPr>
        <xdr:spPr>
          <a:xfrm>
            <a:off x="3871913" y="3824288"/>
            <a:ext cx="171450" cy="171450"/>
          </a:xfrm>
          <a:prstGeom prst="ellipse">
            <a:avLst/>
          </a:prstGeom>
          <a:noFill/>
          <a:ln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3" name="Oval 82">
            <a:extLst>
              <a:ext uri="{FF2B5EF4-FFF2-40B4-BE49-F238E27FC236}">
                <a16:creationId xmlns:a16="http://schemas.microsoft.com/office/drawing/2014/main" id="{91B4F334-A3AC-41F4-B178-C9E94B2AE2D8}"/>
              </a:ext>
            </a:extLst>
          </xdr:cNvPr>
          <xdr:cNvSpPr/>
        </xdr:nvSpPr>
        <xdr:spPr>
          <a:xfrm>
            <a:off x="2362200" y="1257301"/>
            <a:ext cx="171450" cy="171450"/>
          </a:xfrm>
          <a:prstGeom prst="ellipse">
            <a:avLst/>
          </a:prstGeom>
          <a:noFill/>
          <a:ln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4" name="Oval 83">
            <a:extLst>
              <a:ext uri="{FF2B5EF4-FFF2-40B4-BE49-F238E27FC236}">
                <a16:creationId xmlns:a16="http://schemas.microsoft.com/office/drawing/2014/main" id="{7F9A4F6B-054A-4172-A17D-0ABE2FEAC740}"/>
              </a:ext>
            </a:extLst>
          </xdr:cNvPr>
          <xdr:cNvSpPr/>
        </xdr:nvSpPr>
        <xdr:spPr>
          <a:xfrm>
            <a:off x="2366963" y="6367463"/>
            <a:ext cx="171450" cy="171450"/>
          </a:xfrm>
          <a:prstGeom prst="ellipse">
            <a:avLst/>
          </a:prstGeom>
          <a:noFill/>
          <a:ln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8FA3DA44-2987-9BA3-C421-012D95521CBD}"/>
              </a:ext>
            </a:extLst>
          </xdr:cNvPr>
          <xdr:cNvCxnSpPr/>
        </xdr:nvCxnSpPr>
        <xdr:spPr>
          <a:xfrm>
            <a:off x="962025" y="1428750"/>
            <a:ext cx="1466850" cy="146685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D35447D1-B426-A73B-F7B1-04831DC264C4}"/>
              </a:ext>
            </a:extLst>
          </xdr:cNvPr>
          <xdr:cNvCxnSpPr/>
        </xdr:nvCxnSpPr>
        <xdr:spPr>
          <a:xfrm flipH="1">
            <a:off x="2419350" y="1419225"/>
            <a:ext cx="1471612" cy="1471612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761793AE-62E3-4D22-A13F-9340816EB3FA}"/>
              </a:ext>
            </a:extLst>
          </xdr:cNvPr>
          <xdr:cNvCxnSpPr/>
        </xdr:nvCxnSpPr>
        <xdr:spPr>
          <a:xfrm>
            <a:off x="2414588" y="4910138"/>
            <a:ext cx="1466850" cy="146685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357081DF-3874-4AE7-94C3-515828F34073}"/>
              </a:ext>
            </a:extLst>
          </xdr:cNvPr>
          <xdr:cNvCxnSpPr/>
        </xdr:nvCxnSpPr>
        <xdr:spPr>
          <a:xfrm flipH="1">
            <a:off x="952500" y="4910137"/>
            <a:ext cx="1466850" cy="146685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2CB9E938-6B33-3366-1F99-DF3193EEDC80}"/>
              </a:ext>
            </a:extLst>
          </xdr:cNvPr>
          <xdr:cNvCxnSpPr/>
        </xdr:nvCxnSpPr>
        <xdr:spPr>
          <a:xfrm>
            <a:off x="2419350" y="2886076"/>
            <a:ext cx="0" cy="2033587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</xdr:grpSp>
    <xdr:clientData/>
  </xdr:twoCellAnchor>
  <xdr:twoCellAnchor>
    <xdr:from>
      <xdr:col>27</xdr:col>
      <xdr:colOff>114299</xdr:colOff>
      <xdr:row>3</xdr:row>
      <xdr:rowOff>0</xdr:rowOff>
    </xdr:from>
    <xdr:to>
      <xdr:col>53</xdr:col>
      <xdr:colOff>0</xdr:colOff>
      <xdr:row>36</xdr:row>
      <xdr:rowOff>9525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6AC5C484-1A2A-5E05-1825-793EA4FDD31F}"/>
            </a:ext>
          </a:extLst>
        </xdr:cNvPr>
        <xdr:cNvGrpSpPr/>
      </xdr:nvGrpSpPr>
      <xdr:grpSpPr>
        <a:xfrm>
          <a:off x="4486274" y="971550"/>
          <a:ext cx="4095751" cy="4724400"/>
          <a:chOff x="4486274" y="971550"/>
          <a:chExt cx="4095751" cy="4724400"/>
        </a:xfrm>
      </xdr:grpSpPr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4347E616-1804-432B-8EED-18C6171C433F}"/>
              </a:ext>
            </a:extLst>
          </xdr:cNvPr>
          <xdr:cNvSpPr/>
        </xdr:nvSpPr>
        <xdr:spPr>
          <a:xfrm>
            <a:off x="6491287" y="2843212"/>
            <a:ext cx="1933575" cy="2700337"/>
          </a:xfrm>
          <a:prstGeom prst="rect">
            <a:avLst/>
          </a:prstGeom>
          <a:blipFill>
            <a:blip xmlns:r="http://schemas.openxmlformats.org/officeDocument/2006/relationships" r:embed="rId3"/>
            <a:tile tx="0" ty="0" sx="100000" sy="100000" flip="none" algn="tl"/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7" name="Freeform: Shape 46">
            <a:extLst>
              <a:ext uri="{FF2B5EF4-FFF2-40B4-BE49-F238E27FC236}">
                <a16:creationId xmlns:a16="http://schemas.microsoft.com/office/drawing/2014/main" id="{1BB33FBF-3289-E060-1EDE-4A6ABEB5E016}"/>
              </a:ext>
            </a:extLst>
          </xdr:cNvPr>
          <xdr:cNvSpPr/>
        </xdr:nvSpPr>
        <xdr:spPr>
          <a:xfrm>
            <a:off x="5062538" y="1123950"/>
            <a:ext cx="3362325" cy="1409700"/>
          </a:xfrm>
          <a:custGeom>
            <a:avLst/>
            <a:gdLst>
              <a:gd name="connsiteX0" fmla="*/ 3362325 w 3362325"/>
              <a:gd name="connsiteY0" fmla="*/ 0 h 1409700"/>
              <a:gd name="connsiteX1" fmla="*/ 3362325 w 3362325"/>
              <a:gd name="connsiteY1" fmla="*/ 1409700 h 1409700"/>
              <a:gd name="connsiteX2" fmla="*/ 0 w 3362325"/>
              <a:gd name="connsiteY2" fmla="*/ 1409700 h 1409700"/>
              <a:gd name="connsiteX3" fmla="*/ 3362325 w 3362325"/>
              <a:gd name="connsiteY3" fmla="*/ 0 h 1409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362325" h="1409700">
                <a:moveTo>
                  <a:pt x="3362325" y="0"/>
                </a:moveTo>
                <a:lnTo>
                  <a:pt x="3362325" y="1409700"/>
                </a:lnTo>
                <a:lnTo>
                  <a:pt x="0" y="1409700"/>
                </a:lnTo>
                <a:lnTo>
                  <a:pt x="3362325" y="0"/>
                </a:lnTo>
                <a:close/>
              </a:path>
            </a:pathLst>
          </a:custGeom>
          <a:blipFill>
            <a:blip xmlns:r="http://schemas.openxmlformats.org/officeDocument/2006/relationships" r:embed="rId2"/>
            <a:tile tx="0" ty="0" sx="100000" sy="100000" flip="none" algn="tl"/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5" name="Freeform: Shape 34">
            <a:extLst>
              <a:ext uri="{FF2B5EF4-FFF2-40B4-BE49-F238E27FC236}">
                <a16:creationId xmlns:a16="http://schemas.microsoft.com/office/drawing/2014/main" id="{DD458BCE-6630-E6C5-3D3F-ACB32216C579}"/>
              </a:ext>
            </a:extLst>
          </xdr:cNvPr>
          <xdr:cNvSpPr/>
        </xdr:nvSpPr>
        <xdr:spPr>
          <a:xfrm>
            <a:off x="5019675" y="1123950"/>
            <a:ext cx="3400425" cy="1419225"/>
          </a:xfrm>
          <a:custGeom>
            <a:avLst/>
            <a:gdLst>
              <a:gd name="connsiteX0" fmla="*/ 2105025 w 2105025"/>
              <a:gd name="connsiteY0" fmla="*/ 1009650 h 1009650"/>
              <a:gd name="connsiteX1" fmla="*/ 0 w 2105025"/>
              <a:gd name="connsiteY1" fmla="*/ 1009650 h 1009650"/>
              <a:gd name="connsiteX2" fmla="*/ 2105025 w 2105025"/>
              <a:gd name="connsiteY2" fmla="*/ 0 h 10096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105025" h="1009650">
                <a:moveTo>
                  <a:pt x="2105025" y="1009650"/>
                </a:moveTo>
                <a:lnTo>
                  <a:pt x="0" y="1009650"/>
                </a:lnTo>
                <a:lnTo>
                  <a:pt x="2105025" y="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6" name="Freeform: Shape 35">
            <a:extLst>
              <a:ext uri="{FF2B5EF4-FFF2-40B4-BE49-F238E27FC236}">
                <a16:creationId xmlns:a16="http://schemas.microsoft.com/office/drawing/2014/main" id="{08C37C14-1BA3-6D80-554D-668911C0E560}"/>
              </a:ext>
            </a:extLst>
          </xdr:cNvPr>
          <xdr:cNvSpPr/>
        </xdr:nvSpPr>
        <xdr:spPr>
          <a:xfrm>
            <a:off x="5024438" y="2543175"/>
            <a:ext cx="3395662" cy="285750"/>
          </a:xfrm>
          <a:custGeom>
            <a:avLst/>
            <a:gdLst>
              <a:gd name="connsiteX0" fmla="*/ 2105025 w 2105025"/>
              <a:gd name="connsiteY0" fmla="*/ 0 h 285750"/>
              <a:gd name="connsiteX1" fmla="*/ 0 w 2105025"/>
              <a:gd name="connsiteY1" fmla="*/ 0 h 285750"/>
              <a:gd name="connsiteX2" fmla="*/ 0 w 2105025"/>
              <a:gd name="connsiteY2" fmla="*/ 285750 h 285750"/>
              <a:gd name="connsiteX3" fmla="*/ 2105025 w 2105025"/>
              <a:gd name="connsiteY3" fmla="*/ 285750 h 2857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105025" h="285750">
                <a:moveTo>
                  <a:pt x="2105025" y="0"/>
                </a:moveTo>
                <a:lnTo>
                  <a:pt x="0" y="0"/>
                </a:lnTo>
                <a:lnTo>
                  <a:pt x="0" y="285750"/>
                </a:lnTo>
                <a:lnTo>
                  <a:pt x="2105025" y="285750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37" name="Arc 36">
            <a:extLst>
              <a:ext uri="{FF2B5EF4-FFF2-40B4-BE49-F238E27FC236}">
                <a16:creationId xmlns:a16="http://schemas.microsoft.com/office/drawing/2014/main" id="{BA2870F4-CE1B-8ACB-D0B4-52A40832C7D7}"/>
              </a:ext>
            </a:extLst>
          </xdr:cNvPr>
          <xdr:cNvSpPr/>
        </xdr:nvSpPr>
        <xdr:spPr>
          <a:xfrm rot="10800000">
            <a:off x="4491037" y="2281237"/>
            <a:ext cx="523876" cy="523876"/>
          </a:xfrm>
          <a:prstGeom prst="arc">
            <a:avLst>
              <a:gd name="adj1" fmla="val 10800000"/>
              <a:gd name="adj2" fmla="val 0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25800CB2-FE58-8793-06D6-2F7D21EB8CB9}"/>
              </a:ext>
            </a:extLst>
          </xdr:cNvPr>
          <xdr:cNvCxnSpPr/>
        </xdr:nvCxnSpPr>
        <xdr:spPr>
          <a:xfrm>
            <a:off x="6477000" y="2828925"/>
            <a:ext cx="0" cy="2719388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385934E1-4D6C-9B0C-0959-C77F14F0A56E}"/>
              </a:ext>
            </a:extLst>
          </xdr:cNvPr>
          <xdr:cNvSpPr/>
        </xdr:nvSpPr>
        <xdr:spPr>
          <a:xfrm>
            <a:off x="7124700" y="3405188"/>
            <a:ext cx="962025" cy="1709737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DA99F443-5647-933E-0857-0720D037D789}"/>
              </a:ext>
            </a:extLst>
          </xdr:cNvPr>
          <xdr:cNvCxnSpPr/>
        </xdr:nvCxnSpPr>
        <xdr:spPr>
          <a:xfrm>
            <a:off x="7200901" y="4291013"/>
            <a:ext cx="157162" cy="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45" name="Freeform: Shape 44">
            <a:extLst>
              <a:ext uri="{FF2B5EF4-FFF2-40B4-BE49-F238E27FC236}">
                <a16:creationId xmlns:a16="http://schemas.microsoft.com/office/drawing/2014/main" id="{69A27B5F-3F1F-C548-5CBC-1C6D0DDCD96B}"/>
              </a:ext>
            </a:extLst>
          </xdr:cNvPr>
          <xdr:cNvSpPr/>
        </xdr:nvSpPr>
        <xdr:spPr>
          <a:xfrm>
            <a:off x="4486274" y="2552700"/>
            <a:ext cx="1562101" cy="3000375"/>
          </a:xfrm>
          <a:custGeom>
            <a:avLst/>
            <a:gdLst>
              <a:gd name="connsiteX0" fmla="*/ 0 w 1557338"/>
              <a:gd name="connsiteY0" fmla="*/ 0 h 3000375"/>
              <a:gd name="connsiteX1" fmla="*/ 0 w 1557338"/>
              <a:gd name="connsiteY1" fmla="*/ 857250 h 3000375"/>
              <a:gd name="connsiteX2" fmla="*/ 1557338 w 1557338"/>
              <a:gd name="connsiteY2" fmla="*/ 2414588 h 3000375"/>
              <a:gd name="connsiteX3" fmla="*/ 1557338 w 1557338"/>
              <a:gd name="connsiteY3" fmla="*/ 3000375 h 3000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57338" h="3000375">
                <a:moveTo>
                  <a:pt x="0" y="0"/>
                </a:moveTo>
                <a:lnTo>
                  <a:pt x="0" y="857250"/>
                </a:lnTo>
                <a:lnTo>
                  <a:pt x="1557338" y="2414588"/>
                </a:lnTo>
                <a:lnTo>
                  <a:pt x="1557338" y="300037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6" name="Freeform: Shape 45">
            <a:extLst>
              <a:ext uri="{FF2B5EF4-FFF2-40B4-BE49-F238E27FC236}">
                <a16:creationId xmlns:a16="http://schemas.microsoft.com/office/drawing/2014/main" id="{44268B9F-FED2-D73C-E0D8-56D74EF641CE}"/>
              </a:ext>
            </a:extLst>
          </xdr:cNvPr>
          <xdr:cNvSpPr/>
        </xdr:nvSpPr>
        <xdr:spPr>
          <a:xfrm>
            <a:off x="5024438" y="2543175"/>
            <a:ext cx="1452563" cy="2100263"/>
          </a:xfrm>
          <a:custGeom>
            <a:avLst/>
            <a:gdLst>
              <a:gd name="connsiteX0" fmla="*/ 0 w 1452563"/>
              <a:gd name="connsiteY0" fmla="*/ 0 h 2100263"/>
              <a:gd name="connsiteX1" fmla="*/ 0 w 1452563"/>
              <a:gd name="connsiteY1" fmla="*/ 647700 h 2100263"/>
              <a:gd name="connsiteX2" fmla="*/ 1452563 w 1452563"/>
              <a:gd name="connsiteY2" fmla="*/ 2100263 h 210026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452563" h="2100263">
                <a:moveTo>
                  <a:pt x="0" y="0"/>
                </a:moveTo>
                <a:lnTo>
                  <a:pt x="0" y="647700"/>
                </a:lnTo>
                <a:lnTo>
                  <a:pt x="1452563" y="2100263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D6C0068F-8F15-DD0C-D72F-2A831285B7E3}"/>
              </a:ext>
            </a:extLst>
          </xdr:cNvPr>
          <xdr:cNvSpPr/>
        </xdr:nvSpPr>
        <xdr:spPr>
          <a:xfrm>
            <a:off x="5038725" y="2552701"/>
            <a:ext cx="3390900" cy="266700"/>
          </a:xfrm>
          <a:prstGeom prst="rect">
            <a:avLst/>
          </a:prstGeom>
          <a:blipFill>
            <a:blip xmlns:r="http://schemas.openxmlformats.org/officeDocument/2006/relationships" r:embed="rId3"/>
            <a:tile tx="0" ty="0" sx="100000" sy="100000" flip="none" algn="tl"/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0" name="Freeform: Shape 49">
            <a:extLst>
              <a:ext uri="{FF2B5EF4-FFF2-40B4-BE49-F238E27FC236}">
                <a16:creationId xmlns:a16="http://schemas.microsoft.com/office/drawing/2014/main" id="{A628F24E-E16A-D692-E2C8-C8F93EBD87A9}"/>
              </a:ext>
            </a:extLst>
          </xdr:cNvPr>
          <xdr:cNvSpPr/>
        </xdr:nvSpPr>
        <xdr:spPr>
          <a:xfrm>
            <a:off x="4505325" y="2586038"/>
            <a:ext cx="1966913" cy="2962275"/>
          </a:xfrm>
          <a:custGeom>
            <a:avLst/>
            <a:gdLst>
              <a:gd name="connsiteX0" fmla="*/ 1552575 w 1966913"/>
              <a:gd name="connsiteY0" fmla="*/ 2376487 h 2962275"/>
              <a:gd name="connsiteX1" fmla="*/ 1552575 w 1966913"/>
              <a:gd name="connsiteY1" fmla="*/ 2962275 h 2962275"/>
              <a:gd name="connsiteX2" fmla="*/ 1966913 w 1966913"/>
              <a:gd name="connsiteY2" fmla="*/ 2962275 h 2962275"/>
              <a:gd name="connsiteX3" fmla="*/ 1966913 w 1966913"/>
              <a:gd name="connsiteY3" fmla="*/ 2071687 h 2962275"/>
              <a:gd name="connsiteX4" fmla="*/ 504825 w 1966913"/>
              <a:gd name="connsiteY4" fmla="*/ 609599 h 2962275"/>
              <a:gd name="connsiteX5" fmla="*/ 504825 w 1966913"/>
              <a:gd name="connsiteY5" fmla="*/ 0 h 2962275"/>
              <a:gd name="connsiteX6" fmla="*/ 495300 w 1966913"/>
              <a:gd name="connsiteY6" fmla="*/ 71437 h 2962275"/>
              <a:gd name="connsiteX7" fmla="*/ 471488 w 1966913"/>
              <a:gd name="connsiteY7" fmla="*/ 123825 h 2962275"/>
              <a:gd name="connsiteX8" fmla="*/ 414338 w 1966913"/>
              <a:gd name="connsiteY8" fmla="*/ 176212 h 2962275"/>
              <a:gd name="connsiteX9" fmla="*/ 347663 w 1966913"/>
              <a:gd name="connsiteY9" fmla="*/ 214312 h 2962275"/>
              <a:gd name="connsiteX10" fmla="*/ 285750 w 1966913"/>
              <a:gd name="connsiteY10" fmla="*/ 233362 h 2962275"/>
              <a:gd name="connsiteX11" fmla="*/ 200025 w 1966913"/>
              <a:gd name="connsiteY11" fmla="*/ 233362 h 2962275"/>
              <a:gd name="connsiteX12" fmla="*/ 133350 w 1966913"/>
              <a:gd name="connsiteY12" fmla="*/ 214312 h 2962275"/>
              <a:gd name="connsiteX13" fmla="*/ 76200 w 1966913"/>
              <a:gd name="connsiteY13" fmla="*/ 176212 h 2962275"/>
              <a:gd name="connsiteX14" fmla="*/ 33338 w 1966913"/>
              <a:gd name="connsiteY14" fmla="*/ 138112 h 2962275"/>
              <a:gd name="connsiteX15" fmla="*/ 19050 w 1966913"/>
              <a:gd name="connsiteY15" fmla="*/ 104775 h 2962275"/>
              <a:gd name="connsiteX16" fmla="*/ 0 w 1966913"/>
              <a:gd name="connsiteY16" fmla="*/ 57150 h 2962275"/>
              <a:gd name="connsiteX17" fmla="*/ 0 w 1966913"/>
              <a:gd name="connsiteY17" fmla="*/ 819150 h 2962275"/>
              <a:gd name="connsiteX18" fmla="*/ 1552575 w 1966913"/>
              <a:gd name="connsiteY18" fmla="*/ 2376487 h 29622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</a:cxnLst>
            <a:rect l="l" t="t" r="r" b="b"/>
            <a:pathLst>
              <a:path w="1966913" h="2962275">
                <a:moveTo>
                  <a:pt x="1552575" y="2376487"/>
                </a:moveTo>
                <a:lnTo>
                  <a:pt x="1552575" y="2962275"/>
                </a:lnTo>
                <a:lnTo>
                  <a:pt x="1966913" y="2962275"/>
                </a:lnTo>
                <a:lnTo>
                  <a:pt x="1966913" y="2071687"/>
                </a:lnTo>
                <a:lnTo>
                  <a:pt x="504825" y="609599"/>
                </a:lnTo>
                <a:lnTo>
                  <a:pt x="504825" y="0"/>
                </a:lnTo>
                <a:lnTo>
                  <a:pt x="495300" y="71437"/>
                </a:lnTo>
                <a:lnTo>
                  <a:pt x="471488" y="123825"/>
                </a:lnTo>
                <a:lnTo>
                  <a:pt x="414338" y="176212"/>
                </a:lnTo>
                <a:lnTo>
                  <a:pt x="347663" y="214312"/>
                </a:lnTo>
                <a:lnTo>
                  <a:pt x="285750" y="233362"/>
                </a:lnTo>
                <a:lnTo>
                  <a:pt x="200025" y="233362"/>
                </a:lnTo>
                <a:lnTo>
                  <a:pt x="133350" y="214312"/>
                </a:lnTo>
                <a:lnTo>
                  <a:pt x="76200" y="176212"/>
                </a:lnTo>
                <a:lnTo>
                  <a:pt x="33338" y="138112"/>
                </a:lnTo>
                <a:lnTo>
                  <a:pt x="19050" y="104775"/>
                </a:lnTo>
                <a:lnTo>
                  <a:pt x="0" y="57150"/>
                </a:lnTo>
                <a:lnTo>
                  <a:pt x="0" y="819150"/>
                </a:lnTo>
                <a:lnTo>
                  <a:pt x="1552575" y="2376487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66D6C877-E01F-EE78-4066-06899508AE5F}"/>
              </a:ext>
            </a:extLst>
          </xdr:cNvPr>
          <xdr:cNvCxnSpPr/>
        </xdr:nvCxnSpPr>
        <xdr:spPr>
          <a:xfrm flipV="1">
            <a:off x="5191343" y="3733584"/>
            <a:ext cx="476032" cy="47170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DA6E0797-69D7-E0E9-320A-9BDA70537F10}"/>
              </a:ext>
            </a:extLst>
          </xdr:cNvPr>
          <xdr:cNvCxnSpPr/>
        </xdr:nvCxnSpPr>
        <xdr:spPr>
          <a:xfrm>
            <a:off x="5233987" y="4086224"/>
            <a:ext cx="4762" cy="1381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Connector 55">
            <a:extLst>
              <a:ext uri="{FF2B5EF4-FFF2-40B4-BE49-F238E27FC236}">
                <a16:creationId xmlns:a16="http://schemas.microsoft.com/office/drawing/2014/main" id="{11AA9156-8B1D-4946-B9C8-156CC98EAA22}"/>
              </a:ext>
            </a:extLst>
          </xdr:cNvPr>
          <xdr:cNvCxnSpPr/>
        </xdr:nvCxnSpPr>
        <xdr:spPr>
          <a:xfrm>
            <a:off x="5614987" y="3714748"/>
            <a:ext cx="4762" cy="1381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FAE7C146-F1DC-D24A-5E65-50F35966C603}"/>
              </a:ext>
            </a:extLst>
          </xdr:cNvPr>
          <xdr:cNvCxnSpPr/>
        </xdr:nvCxnSpPr>
        <xdr:spPr>
          <a:xfrm>
            <a:off x="8420100" y="971550"/>
            <a:ext cx="0" cy="4724400"/>
          </a:xfrm>
          <a:prstGeom prst="line">
            <a:avLst/>
          </a:prstGeom>
          <a:ln w="952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778F7D4D-0E08-5E7A-ED9A-6ED1D74EA68A}"/>
              </a:ext>
            </a:extLst>
          </xdr:cNvPr>
          <xdr:cNvCxnSpPr/>
        </xdr:nvCxnSpPr>
        <xdr:spPr>
          <a:xfrm>
            <a:off x="5848350" y="5543550"/>
            <a:ext cx="2733675" cy="0"/>
          </a:xfrm>
          <a:prstGeom prst="line">
            <a:avLst/>
          </a:prstGeom>
          <a:ln w="952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8FDE7FC4-F5A9-C13A-8AFC-00E4C1112BF0}"/>
              </a:ext>
            </a:extLst>
          </xdr:cNvPr>
          <xdr:cNvCxnSpPr/>
        </xdr:nvCxnSpPr>
        <xdr:spPr>
          <a:xfrm>
            <a:off x="7258050" y="4200525"/>
            <a:ext cx="0" cy="190500"/>
          </a:xfrm>
          <a:prstGeom prst="lin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31D8A35A-5A90-3E48-83FC-8DAA24BBEE97}"/>
              </a:ext>
            </a:extLst>
          </xdr:cNvPr>
          <xdr:cNvCxnSpPr/>
        </xdr:nvCxnSpPr>
        <xdr:spPr>
          <a:xfrm flipH="1">
            <a:off x="5124450" y="4429125"/>
            <a:ext cx="581025" cy="257175"/>
          </a:xfrm>
          <a:prstGeom prst="line">
            <a:avLst/>
          </a:prstGeom>
          <a:ln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4D8191F0-FA3F-41CC-AEC8-BC315710A894}"/>
              </a:ext>
            </a:extLst>
          </xdr:cNvPr>
          <xdr:cNvSpPr/>
        </xdr:nvSpPr>
        <xdr:spPr>
          <a:xfrm>
            <a:off x="7194068" y="3481385"/>
            <a:ext cx="825983" cy="1557339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DD237C5A-82AA-88E4-4F40-E63D02FE59DF}"/>
              </a:ext>
            </a:extLst>
          </xdr:cNvPr>
          <xdr:cNvSpPr/>
        </xdr:nvSpPr>
        <xdr:spPr>
          <a:xfrm>
            <a:off x="7593332" y="3476625"/>
            <a:ext cx="45719" cy="15621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19B4298B-84D9-4FC4-ADB7-0C1D6B14219F}"/>
              </a:ext>
            </a:extLst>
          </xdr:cNvPr>
          <xdr:cNvSpPr/>
        </xdr:nvSpPr>
        <xdr:spPr>
          <a:xfrm rot="5400000">
            <a:off x="7578805" y="4132193"/>
            <a:ext cx="45719" cy="82724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D2E565D0-87CF-4F50-BB6B-E65180B3694E}"/>
              </a:ext>
            </a:extLst>
          </xdr:cNvPr>
          <xdr:cNvSpPr/>
        </xdr:nvSpPr>
        <xdr:spPr>
          <a:xfrm rot="5400000">
            <a:off x="7586900" y="3590694"/>
            <a:ext cx="45719" cy="82724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0E26EE16-22FC-1E08-E972-DBF8C1EDE25D}"/>
              </a:ext>
            </a:extLst>
          </xdr:cNvPr>
          <xdr:cNvCxnSpPr>
            <a:stCxn id="50" idx="4"/>
          </xdr:cNvCxnSpPr>
        </xdr:nvCxnSpPr>
        <xdr:spPr>
          <a:xfrm flipH="1">
            <a:off x="4695825" y="3195637"/>
            <a:ext cx="314325" cy="176213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2C9C7DDF-7A06-317F-A7DE-32F3795AACB8}"/>
              </a:ext>
            </a:extLst>
          </xdr:cNvPr>
          <xdr:cNvCxnSpPr/>
        </xdr:nvCxnSpPr>
        <xdr:spPr>
          <a:xfrm flipH="1">
            <a:off x="4676775" y="3167063"/>
            <a:ext cx="290512" cy="42862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BA265390-77AD-C59E-A6FB-CCB814CD8AD6}"/>
              </a:ext>
            </a:extLst>
          </xdr:cNvPr>
          <xdr:cNvCxnSpPr/>
        </xdr:nvCxnSpPr>
        <xdr:spPr>
          <a:xfrm flipH="1">
            <a:off x="4833938" y="3252787"/>
            <a:ext cx="176212" cy="21907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A7990882-683B-4AF4-B6BD-A0C088732EF2}"/>
              </a:ext>
            </a:extLst>
          </xdr:cNvPr>
          <xdr:cNvCxnSpPr/>
        </xdr:nvCxnSpPr>
        <xdr:spPr>
          <a:xfrm flipH="1">
            <a:off x="6081712" y="4776787"/>
            <a:ext cx="314325" cy="176213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Connector 76">
            <a:extLst>
              <a:ext uri="{FF2B5EF4-FFF2-40B4-BE49-F238E27FC236}">
                <a16:creationId xmlns:a16="http://schemas.microsoft.com/office/drawing/2014/main" id="{0CC223F4-29E4-476D-A9C0-4F8ADD11B0F9}"/>
              </a:ext>
            </a:extLst>
          </xdr:cNvPr>
          <xdr:cNvCxnSpPr/>
        </xdr:nvCxnSpPr>
        <xdr:spPr>
          <a:xfrm flipH="1">
            <a:off x="6119812" y="4953001"/>
            <a:ext cx="290512" cy="42862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721C262F-2CAA-48AE-8C74-F1618EDA652F}"/>
              </a:ext>
            </a:extLst>
          </xdr:cNvPr>
          <xdr:cNvCxnSpPr/>
        </xdr:nvCxnSpPr>
        <xdr:spPr>
          <a:xfrm flipH="1">
            <a:off x="6076950" y="4676775"/>
            <a:ext cx="176212" cy="219076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2955-BB8C-4120-82C7-A45F9E851955}">
  <dimension ref="B1:BB54"/>
  <sheetViews>
    <sheetView showGridLines="0" tabSelected="1" zoomScaleNormal="100" workbookViewId="0">
      <selection activeCell="BM12" sqref="BM12"/>
    </sheetView>
  </sheetViews>
  <sheetFormatPr defaultRowHeight="11.25" x14ac:dyDescent="0.2"/>
  <cols>
    <col min="1" max="756" width="2.83203125" style="1" customWidth="1"/>
    <col min="757" max="16384" width="9.33203125" style="1"/>
  </cols>
  <sheetData>
    <row r="1" spans="2:54" ht="12" thickBot="1" x14ac:dyDescent="0.25"/>
    <row r="2" spans="2:54" ht="53.25" customHeight="1" x14ac:dyDescent="0.2">
      <c r="B2" s="16" t="s">
        <v>23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8"/>
    </row>
    <row r="3" spans="2:54" x14ac:dyDescent="0.2">
      <c r="B3" s="2"/>
      <c r="C3" s="7" t="s">
        <v>22</v>
      </c>
      <c r="BB3" s="3"/>
    </row>
    <row r="4" spans="2:54" x14ac:dyDescent="0.2">
      <c r="B4" s="2"/>
      <c r="M4" s="8" t="s">
        <v>3</v>
      </c>
      <c r="BB4" s="3"/>
    </row>
    <row r="5" spans="2:54" x14ac:dyDescent="0.2">
      <c r="B5" s="2"/>
      <c r="AM5" s="8" t="s">
        <v>24</v>
      </c>
      <c r="BB5" s="3"/>
    </row>
    <row r="6" spans="2:54" x14ac:dyDescent="0.2">
      <c r="B6" s="2"/>
      <c r="BB6" s="3"/>
    </row>
    <row r="7" spans="2:54" x14ac:dyDescent="0.2">
      <c r="B7" s="2"/>
      <c r="BB7" s="3"/>
    </row>
    <row r="8" spans="2:54" x14ac:dyDescent="0.2">
      <c r="B8" s="2"/>
      <c r="BB8" s="3"/>
    </row>
    <row r="9" spans="2:54" x14ac:dyDescent="0.2">
      <c r="B9" s="2"/>
      <c r="BB9" s="3"/>
    </row>
    <row r="10" spans="2:54" x14ac:dyDescent="0.2">
      <c r="B10" s="2"/>
      <c r="BB10" s="3"/>
    </row>
    <row r="11" spans="2:54" x14ac:dyDescent="0.2">
      <c r="B11" s="2"/>
      <c r="BB11" s="3"/>
    </row>
    <row r="12" spans="2:54" x14ac:dyDescent="0.2">
      <c r="B12" s="2"/>
      <c r="BB12" s="3"/>
    </row>
    <row r="13" spans="2:54" x14ac:dyDescent="0.2">
      <c r="B13" s="2"/>
      <c r="BB13" s="3"/>
    </row>
    <row r="14" spans="2:54" x14ac:dyDescent="0.2">
      <c r="B14" s="2"/>
      <c r="BB14" s="3"/>
    </row>
    <row r="15" spans="2:54" x14ac:dyDescent="0.2">
      <c r="B15" s="2"/>
      <c r="BB15" s="3"/>
    </row>
    <row r="16" spans="2:54" x14ac:dyDescent="0.2">
      <c r="B16" s="2"/>
      <c r="BB16" s="3"/>
    </row>
    <row r="17" spans="2:54" x14ac:dyDescent="0.2">
      <c r="B17" s="2"/>
      <c r="BB17" s="3"/>
    </row>
    <row r="18" spans="2:54" x14ac:dyDescent="0.2">
      <c r="B18" s="2"/>
      <c r="BB18" s="3"/>
    </row>
    <row r="19" spans="2:54" x14ac:dyDescent="0.2">
      <c r="B19" s="2"/>
      <c r="BB19" s="3"/>
    </row>
    <row r="20" spans="2:54" x14ac:dyDescent="0.2">
      <c r="B20" s="2"/>
      <c r="BB20" s="3"/>
    </row>
    <row r="21" spans="2:54" x14ac:dyDescent="0.2">
      <c r="B21" s="2"/>
      <c r="BB21" s="3"/>
    </row>
    <row r="22" spans="2:54" x14ac:dyDescent="0.2">
      <c r="B22" s="2"/>
      <c r="C22" s="9" t="s">
        <v>0</v>
      </c>
      <c r="BB22" s="3"/>
    </row>
    <row r="23" spans="2:54" x14ac:dyDescent="0.2">
      <c r="B23" s="2"/>
      <c r="C23" s="21">
        <v>25</v>
      </c>
      <c r="BB23" s="3"/>
    </row>
    <row r="24" spans="2:54" x14ac:dyDescent="0.2">
      <c r="B24" s="2"/>
      <c r="C24" s="21"/>
      <c r="BB24" s="3"/>
    </row>
    <row r="25" spans="2:54" x14ac:dyDescent="0.2">
      <c r="B25" s="2"/>
      <c r="C25" s="21"/>
      <c r="BB25" s="3"/>
    </row>
    <row r="26" spans="2:54" x14ac:dyDescent="0.2">
      <c r="B26" s="2"/>
      <c r="BB26" s="3"/>
    </row>
    <row r="27" spans="2:54" x14ac:dyDescent="0.2">
      <c r="B27" s="2"/>
      <c r="AC27" s="14" t="s">
        <v>2</v>
      </c>
      <c r="AD27" s="14"/>
      <c r="AE27" s="14">
        <f>+AH53</f>
        <v>125</v>
      </c>
      <c r="AF27" s="14"/>
      <c r="AG27" s="1" t="s">
        <v>1</v>
      </c>
      <c r="BB27" s="3"/>
    </row>
    <row r="28" spans="2:54" x14ac:dyDescent="0.2">
      <c r="B28" s="2"/>
      <c r="BB28" s="3"/>
    </row>
    <row r="29" spans="2:54" x14ac:dyDescent="0.2">
      <c r="B29" s="2"/>
      <c r="BB29" s="3"/>
    </row>
    <row r="30" spans="2:54" x14ac:dyDescent="0.2">
      <c r="B30" s="2"/>
      <c r="AB30" s="1" t="s">
        <v>25</v>
      </c>
      <c r="BB30" s="3"/>
    </row>
    <row r="31" spans="2:54" x14ac:dyDescent="0.2">
      <c r="B31" s="2"/>
      <c r="BB31" s="3"/>
    </row>
    <row r="32" spans="2:54" x14ac:dyDescent="0.2">
      <c r="B32" s="2"/>
      <c r="BB32" s="3"/>
    </row>
    <row r="33" spans="2:54" x14ac:dyDescent="0.2">
      <c r="B33" s="2"/>
      <c r="BB33" s="3"/>
    </row>
    <row r="34" spans="2:54" x14ac:dyDescent="0.2">
      <c r="B34" s="2"/>
      <c r="BB34" s="3"/>
    </row>
    <row r="35" spans="2:54" x14ac:dyDescent="0.2">
      <c r="B35" s="2"/>
      <c r="BB35" s="3"/>
    </row>
    <row r="36" spans="2:54" x14ac:dyDescent="0.2">
      <c r="B36" s="2"/>
      <c r="BB36" s="3"/>
    </row>
    <row r="37" spans="2:54" x14ac:dyDescent="0.2">
      <c r="B37" s="2"/>
      <c r="BB37" s="3"/>
    </row>
    <row r="38" spans="2:54" x14ac:dyDescent="0.2">
      <c r="B38" s="2"/>
      <c r="BB38" s="3"/>
    </row>
    <row r="39" spans="2:54" x14ac:dyDescent="0.2">
      <c r="B39" s="2"/>
      <c r="BB39" s="3"/>
    </row>
    <row r="40" spans="2:54" x14ac:dyDescent="0.2">
      <c r="B40" s="2"/>
      <c r="BB40" s="3"/>
    </row>
    <row r="41" spans="2:54" x14ac:dyDescent="0.2">
      <c r="B41" s="2"/>
      <c r="BB41" s="3"/>
    </row>
    <row r="42" spans="2:54" x14ac:dyDescent="0.2">
      <c r="B42" s="2"/>
      <c r="BB42" s="3"/>
    </row>
    <row r="43" spans="2:54" x14ac:dyDescent="0.2">
      <c r="B43" s="2"/>
      <c r="BB43" s="3"/>
    </row>
    <row r="44" spans="2:54" x14ac:dyDescent="0.2">
      <c r="B44" s="2"/>
      <c r="O44" s="15">
        <v>30</v>
      </c>
      <c r="P44" s="15"/>
      <c r="Q44" s="1" t="s">
        <v>0</v>
      </c>
      <c r="BB44" s="3"/>
    </row>
    <row r="45" spans="2:54" x14ac:dyDescent="0.2">
      <c r="B45" s="2"/>
      <c r="BB45" s="3"/>
    </row>
    <row r="46" spans="2:54" x14ac:dyDescent="0.2">
      <c r="B46" s="2"/>
      <c r="D46" s="1" t="s">
        <v>26</v>
      </c>
      <c r="L46" s="10"/>
      <c r="M46" s="10"/>
      <c r="N46" s="10"/>
      <c r="O46" s="10"/>
      <c r="Q46" s="11"/>
      <c r="S46" s="10"/>
      <c r="T46" s="10"/>
      <c r="U46" s="10"/>
      <c r="AG46" s="10"/>
      <c r="AL46" s="7"/>
      <c r="AS46" s="10"/>
      <c r="AT46" s="13"/>
      <c r="AU46" s="13"/>
      <c r="BB46" s="3"/>
    </row>
    <row r="47" spans="2:54" x14ac:dyDescent="0.2">
      <c r="B47" s="2"/>
      <c r="D47" s="1" t="s">
        <v>4</v>
      </c>
      <c r="J47" s="15">
        <v>0.9</v>
      </c>
      <c r="K47" s="15"/>
      <c r="L47" s="1" t="s">
        <v>5</v>
      </c>
      <c r="N47" s="7" t="str">
        <f>IF(AND(0.8&lt;=J47,J47&lt;=1.2),"",IF(J47&lt;0.8,"artır.","azalt."))</f>
        <v/>
      </c>
      <c r="BB47" s="3"/>
    </row>
    <row r="48" spans="2:54" x14ac:dyDescent="0.2">
      <c r="B48" s="2"/>
      <c r="D48" s="1" t="s">
        <v>6</v>
      </c>
      <c r="J48" s="14">
        <f>+C23</f>
        <v>25</v>
      </c>
      <c r="K48" s="14"/>
      <c r="L48" s="10" t="s">
        <v>7</v>
      </c>
      <c r="M48" s="14">
        <f>+O44</f>
        <v>30</v>
      </c>
      <c r="N48" s="14"/>
      <c r="O48" s="10" t="s">
        <v>8</v>
      </c>
      <c r="P48" s="14">
        <f>+J48*M48</f>
        <v>750</v>
      </c>
      <c r="Q48" s="14"/>
      <c r="R48" s="14"/>
      <c r="S48" s="1" t="s">
        <v>9</v>
      </c>
      <c r="AQ48" s="8" t="s">
        <v>20</v>
      </c>
      <c r="BB48" s="3"/>
    </row>
    <row r="49" spans="2:54" x14ac:dyDescent="0.2">
      <c r="B49" s="2"/>
      <c r="D49" s="1" t="s">
        <v>10</v>
      </c>
      <c r="J49" s="14">
        <f>+P48</f>
        <v>750</v>
      </c>
      <c r="K49" s="14"/>
      <c r="L49" s="14"/>
      <c r="M49" s="10" t="s">
        <v>7</v>
      </c>
      <c r="N49" s="14">
        <f>+J47</f>
        <v>0.9</v>
      </c>
      <c r="O49" s="14"/>
      <c r="P49" s="10" t="s">
        <v>8</v>
      </c>
      <c r="Q49" s="14">
        <f>J49*N49</f>
        <v>675</v>
      </c>
      <c r="R49" s="14"/>
      <c r="S49" s="14"/>
      <c r="T49" s="1" t="s">
        <v>5</v>
      </c>
      <c r="AS49" s="10" t="s">
        <v>19</v>
      </c>
      <c r="AT49" s="20">
        <v>50</v>
      </c>
      <c r="AU49" s="20"/>
      <c r="AV49" s="1" t="s">
        <v>1</v>
      </c>
      <c r="BB49" s="3"/>
    </row>
    <row r="50" spans="2:54" x14ac:dyDescent="0.2">
      <c r="B50" s="2"/>
      <c r="D50" s="1" t="s">
        <v>21</v>
      </c>
      <c r="R50" s="12">
        <v>6</v>
      </c>
      <c r="S50" s="1" t="s">
        <v>11</v>
      </c>
      <c r="AS50" s="10" t="s">
        <v>19</v>
      </c>
      <c r="AT50" s="20">
        <v>70</v>
      </c>
      <c r="AU50" s="20"/>
      <c r="AV50" s="1" t="s">
        <v>1</v>
      </c>
      <c r="BB50" s="3"/>
    </row>
    <row r="51" spans="2:54" x14ac:dyDescent="0.2">
      <c r="B51" s="2"/>
      <c r="D51" s="1" t="s">
        <v>12</v>
      </c>
      <c r="F51" s="14">
        <f>+Q49</f>
        <v>675</v>
      </c>
      <c r="G51" s="14"/>
      <c r="H51" s="14"/>
      <c r="I51" s="1" t="s">
        <v>13</v>
      </c>
      <c r="J51" s="1">
        <f>+R50</f>
        <v>6</v>
      </c>
      <c r="K51" s="10" t="s">
        <v>8</v>
      </c>
      <c r="L51" s="14">
        <f>+F51/J51</f>
        <v>112.5</v>
      </c>
      <c r="M51" s="14"/>
      <c r="N51" s="14"/>
      <c r="O51" s="1" t="s">
        <v>5</v>
      </c>
      <c r="AS51" s="10" t="s">
        <v>19</v>
      </c>
      <c r="AT51" s="20">
        <v>100</v>
      </c>
      <c r="AU51" s="20"/>
      <c r="AV51" s="1" t="s">
        <v>1</v>
      </c>
      <c r="BB51" s="3"/>
    </row>
    <row r="52" spans="2:54" x14ac:dyDescent="0.2">
      <c r="B52" s="2"/>
      <c r="D52" s="1" t="s">
        <v>14</v>
      </c>
      <c r="AS52" s="10" t="s">
        <v>19</v>
      </c>
      <c r="AT52" s="20">
        <v>125</v>
      </c>
      <c r="AU52" s="20"/>
      <c r="AV52" s="1" t="s">
        <v>1</v>
      </c>
      <c r="BB52" s="3"/>
    </row>
    <row r="53" spans="2:54" x14ac:dyDescent="0.2">
      <c r="B53" s="2"/>
      <c r="D53" s="1" t="s">
        <v>15</v>
      </c>
      <c r="K53" s="1">
        <v>4</v>
      </c>
      <c r="L53" s="10" t="s">
        <v>7</v>
      </c>
      <c r="M53" s="14">
        <f>+L51*100</f>
        <v>11250</v>
      </c>
      <c r="N53" s="14"/>
      <c r="O53" s="14"/>
      <c r="P53" s="1" t="s">
        <v>13</v>
      </c>
      <c r="Q53" s="11" t="s">
        <v>16</v>
      </c>
      <c r="R53" s="1" t="s">
        <v>17</v>
      </c>
      <c r="S53" s="14">
        <f>SQRT(K53*M53/PI())</f>
        <v>119.6826841204298</v>
      </c>
      <c r="T53" s="14"/>
      <c r="U53" s="14"/>
      <c r="V53" s="1" t="s">
        <v>1</v>
      </c>
      <c r="Z53" s="1" t="s">
        <v>18</v>
      </c>
      <c r="AF53" s="1">
        <f>+R50</f>
        <v>6</v>
      </c>
      <c r="AG53" s="10" t="s">
        <v>19</v>
      </c>
      <c r="AH53" s="19">
        <v>125</v>
      </c>
      <c r="AI53" s="19"/>
      <c r="AJ53" s="1" t="s">
        <v>1</v>
      </c>
      <c r="AL53" s="7" t="str">
        <f>IF(S53&lt;=AH53,"uygun.","uygun değil.artır.")</f>
        <v>uygun.</v>
      </c>
      <c r="AS53" s="10" t="s">
        <v>19</v>
      </c>
      <c r="AT53" s="20">
        <v>150</v>
      </c>
      <c r="AU53" s="20"/>
      <c r="AV53" s="1" t="s">
        <v>1</v>
      </c>
      <c r="BB53" s="3"/>
    </row>
    <row r="54" spans="2:54" ht="12" thickBot="1" x14ac:dyDescent="0.25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</row>
  </sheetData>
  <sheetProtection algorithmName="SHA-512" hashValue="KaX95mkvuQju2OUPJF/V1DVDE0vX/40abco0e0/kxZk5VxAKftq1i9sVVcn+rTjsqRvMsRASw47LCf3hYPaQrg==" saltValue="egz+J09nFAZnQw94M+8aKw==" spinCount="100000" sheet="1" objects="1" scenarios="1"/>
  <mergeCells count="22">
    <mergeCell ref="B2:BB2"/>
    <mergeCell ref="M53:O53"/>
    <mergeCell ref="S53:U53"/>
    <mergeCell ref="AH53:AI53"/>
    <mergeCell ref="AT49:AU49"/>
    <mergeCell ref="AT50:AU50"/>
    <mergeCell ref="AT51:AU51"/>
    <mergeCell ref="AT52:AU52"/>
    <mergeCell ref="AT53:AU53"/>
    <mergeCell ref="J49:L49"/>
    <mergeCell ref="N49:O49"/>
    <mergeCell ref="Q49:S49"/>
    <mergeCell ref="F51:H51"/>
    <mergeCell ref="L51:N51"/>
    <mergeCell ref="C23:C25"/>
    <mergeCell ref="O44:P44"/>
    <mergeCell ref="AE27:AF27"/>
    <mergeCell ref="AC27:AD27"/>
    <mergeCell ref="J47:K47"/>
    <mergeCell ref="J48:K48"/>
    <mergeCell ref="M48:N48"/>
    <mergeCell ref="P48:R48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2022-07-25T07:18:21Z</dcterms:created>
  <dcterms:modified xsi:type="dcterms:W3CDTF">2022-10-17T21:40:31Z</dcterms:modified>
</cp:coreProperties>
</file>