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gurca\Documents\ozel\satıs\yeni_yönetmelige_gore_hesaplar(sifreli)\statik_hesaplar\"/>
    </mc:Choice>
  </mc:AlternateContent>
  <xr:revisionPtr revIDLastSave="0" documentId="13_ncr:1_{3B5A51B3-B789-4B87-BA31-1DB9595ACBE9}" xr6:coauthVersionLast="28" xr6:coauthVersionMax="28" xr10:uidLastSave="{00000000-0000-0000-0000-000000000000}"/>
  <bookViews>
    <workbookView xWindow="0" yWindow="0" windowWidth="28800" windowHeight="12285" xr2:uid="{DC74DD28-1B7A-4754-9723-F2D5EC982D2B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S52" i="1"/>
  <c r="U57" i="1" l="1"/>
  <c r="AE83" i="1" l="1"/>
  <c r="AA83" i="1"/>
  <c r="R57" i="1"/>
  <c r="T65" i="1"/>
  <c r="R88" i="1" s="1"/>
  <c r="X88" i="1" s="1"/>
  <c r="X89" i="1" s="1"/>
  <c r="G25" i="1"/>
  <c r="K13" i="1"/>
  <c r="I44" i="1" s="1"/>
  <c r="X57" i="1" l="1"/>
  <c r="T59" i="1" s="1"/>
  <c r="R83" i="1" s="1"/>
  <c r="Y81" i="1"/>
  <c r="U83" i="1"/>
  <c r="Y80" i="1"/>
  <c r="P84" i="1" l="1"/>
  <c r="T84" i="1" s="1"/>
  <c r="P89" i="1" s="1"/>
  <c r="O90" i="1" s="1"/>
  <c r="V80" i="1"/>
  <c r="AD80" i="1" s="1"/>
  <c r="Z74" i="1" s="1"/>
  <c r="V81" i="1"/>
  <c r="AD81" i="1" s="1"/>
  <c r="T78" i="1" s="1"/>
  <c r="T89" i="1" l="1"/>
  <c r="O69" i="1"/>
</calcChain>
</file>

<file path=xl/sharedStrings.xml><?xml version="1.0" encoding="utf-8"?>
<sst xmlns="http://schemas.openxmlformats.org/spreadsheetml/2006/main" count="82" uniqueCount="48">
  <si>
    <t>m</t>
  </si>
  <si>
    <t>A</t>
  </si>
  <si>
    <t>B</t>
  </si>
  <si>
    <t>KN/m²</t>
  </si>
  <si>
    <t>Va</t>
  </si>
  <si>
    <t>Vb</t>
  </si>
  <si>
    <t>*</t>
  </si>
  <si>
    <t>=</t>
  </si>
  <si>
    <t>KN/m</t>
  </si>
  <si>
    <t>qx =</t>
  </si>
  <si>
    <t>L1 =</t>
  </si>
  <si>
    <t xml:space="preserve"> /</t>
  </si>
  <si>
    <t>KN</t>
  </si>
  <si>
    <t>² /</t>
  </si>
  <si>
    <t>KNm</t>
  </si>
  <si>
    <t>L2 =</t>
  </si>
  <si>
    <t>L1=</t>
  </si>
  <si>
    <t>L2=</t>
  </si>
  <si>
    <t>kesme kuvveti diyagramı</t>
  </si>
  <si>
    <t>moment diyagramı</t>
  </si>
  <si>
    <t>f =</t>
  </si>
  <si>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>/(</t>
    </r>
  </si>
  <si>
    <t>cm4</t>
  </si>
  <si>
    <t>Çelik elastisite modülü  E =</t>
  </si>
  <si>
    <t>KN/cm²</t>
  </si>
  <si>
    <r>
      <t xml:space="preserve">AB kirişi profil atalet momenti   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=</t>
    </r>
  </si>
  <si>
    <t>)</t>
  </si>
  <si>
    <t>y</t>
  </si>
  <si>
    <t>x</t>
  </si>
  <si>
    <t>fmax =</t>
  </si>
  <si>
    <t>cm =</t>
  </si>
  <si>
    <t>+</t>
  </si>
  <si>
    <t>mm</t>
  </si>
  <si>
    <t>(sehim)</t>
  </si>
  <si>
    <t>AB kirişinde kullanılacak çizgisel yük</t>
  </si>
  <si>
    <t>dinamik yükler altında ve kren kirişlerinde sehim fmax = L / 500</t>
  </si>
  <si>
    <t>normal kirişte sehim fmax = L / 300</t>
  </si>
  <si>
    <t>aşık kirişinde sehim fmax = L / 200</t>
  </si>
  <si>
    <t>Dikkat sadece sarı hücrelere data girilecek</t>
  </si>
  <si>
    <t>düzgün yayılı yük = q =</t>
  </si>
  <si>
    <t>-</t>
  </si>
  <si>
    <t>çizgisel yük = qx =</t>
  </si>
  <si>
    <r>
      <t>Va = Vb = qx * L</t>
    </r>
    <r>
      <rPr>
        <vertAlign val="subscript"/>
        <sz val="8"/>
        <color theme="1"/>
        <rFont val="Arial"/>
        <family val="2"/>
        <charset val="162"/>
      </rPr>
      <t>1</t>
    </r>
    <r>
      <rPr>
        <sz val="8"/>
        <color theme="1"/>
        <rFont val="Arial"/>
        <family val="2"/>
        <charset val="162"/>
      </rPr>
      <t xml:space="preserve"> / 2 =</t>
    </r>
  </si>
  <si>
    <r>
      <t>Mmax = qx * L</t>
    </r>
    <r>
      <rPr>
        <vertAlign val="subscript"/>
        <sz val="8"/>
        <color theme="1"/>
        <rFont val="Arial"/>
        <family val="2"/>
        <charset val="162"/>
      </rPr>
      <t>1</t>
    </r>
    <r>
      <rPr>
        <sz val="8"/>
        <color theme="1"/>
        <rFont val="Arial"/>
        <family val="2"/>
        <charset val="162"/>
      </rPr>
      <t>² / 8 =</t>
    </r>
  </si>
  <si>
    <r>
      <t>f = 5 * qx * L</t>
    </r>
    <r>
      <rPr>
        <vertAlign val="subscript"/>
        <sz val="8"/>
        <color theme="1"/>
        <rFont val="Arial"/>
        <family val="2"/>
        <charset val="162"/>
      </rPr>
      <t>1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/ ( 384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)</t>
    </r>
  </si>
  <si>
    <r>
      <rPr>
        <b/>
        <sz val="12"/>
        <color theme="5" tint="-0.499984740745262"/>
        <rFont val="Arial"/>
        <family val="2"/>
        <charset val="162"/>
      </rPr>
      <t>ÇELİK BASİT KİRİŞ SEHİM TAHKİKİ</t>
    </r>
    <r>
      <rPr>
        <b/>
        <sz val="8"/>
        <color theme="5" tint="-0.499984740745262"/>
        <rFont val="Arial"/>
        <family val="2"/>
        <charset val="162"/>
      </rPr>
      <t xml:space="preserve">
(inş.müh. Gürcan BERBEROĞLU tel:0532 366 02 04   www.betoncelik.com )                                                                                                                                                                     </t>
    </r>
  </si>
  <si>
    <t>not : profilin moment ve kesme kuvvetini karşıladığının ayrıca hesaplanması gerekir.</t>
  </si>
  <si>
    <t>AB KİRİŞİNE GELEN YÜK DAĞILIMI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</si>
</sst>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vertAlign val="superscript"/>
      <sz val="8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5" tint="-0.499984740745262"/>
      <name val="Arial"/>
      <family val="2"/>
      <charset val="162"/>
    </font>
    <font>
      <b/>
      <sz val="12"/>
      <color theme="5" tint="-0.499984740745262"/>
      <name val="Arial"/>
      <family val="2"/>
      <charset val="162"/>
    </font>
    <font>
      <vertAlign val="subscript"/>
      <sz val="8"/>
      <color theme="1"/>
      <name val="Arial"/>
      <family val="2"/>
      <charset val="162"/>
    </font>
    <font>
      <i/>
      <sz val="8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90488</xdr:colOff>
      <xdr:row>58</xdr:row>
      <xdr:rowOff>123825</xdr:rowOff>
    </xdr:from>
    <xdr:to>
      <xdr:col>26</xdr:col>
      <xdr:colOff>80963</xdr:colOff>
      <xdr:row>65</xdr:row>
      <xdr:rowOff>76200</xdr:rowOff>
    </xdr:to>
    <xdr:grpSp>
      <xdr:nvGrpSpPr>
        <xdr:cNvPr id="131" name="Group 130">
          <a:extLst>
            <a:ext uri="{FF2B5EF4-FFF2-40B4-BE49-F238E27FC236}">
              <a16:creationId xmlns:a16="http://schemas.microsoft.com/office/drawing/2014/main" id="{6E9A7563-8F77-44C8-BEB7-506CE6229EF3}"/>
            </a:ext>
          </a:extLst>
        </xdr:cNvPr>
        <xdr:cNvGrpSpPr/>
      </xdr:nvGrpSpPr>
      <xdr:grpSpPr>
        <a:xfrm>
          <a:off x="2357438" y="8772525"/>
          <a:ext cx="1933575" cy="952500"/>
          <a:chOff x="576263" y="8772525"/>
          <a:chExt cx="1933575" cy="952500"/>
        </a:xfrm>
      </xdr:grpSpPr>
      <xdr:cxnSp macro="">
        <xdr:nvCxnSpPr>
          <xdr:cNvPr id="200" name="Straight Arrow Connector 199">
            <a:extLst>
              <a:ext uri="{FF2B5EF4-FFF2-40B4-BE49-F238E27FC236}">
                <a16:creationId xmlns:a16="http://schemas.microsoft.com/office/drawing/2014/main" id="{88BEA4B4-09B0-43CB-8A69-E3C3C512D385}"/>
              </a:ext>
            </a:extLst>
          </xdr:cNvPr>
          <xdr:cNvCxnSpPr/>
        </xdr:nvCxnSpPr>
        <xdr:spPr>
          <a:xfrm>
            <a:off x="647700" y="8934450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Arrow Connector 211">
            <a:extLst>
              <a:ext uri="{FF2B5EF4-FFF2-40B4-BE49-F238E27FC236}">
                <a16:creationId xmlns:a16="http://schemas.microsoft.com/office/drawing/2014/main" id="{F1AB2887-DAD8-49E2-93C5-DF615CF39C39}"/>
              </a:ext>
            </a:extLst>
          </xdr:cNvPr>
          <xdr:cNvCxnSpPr/>
        </xdr:nvCxnSpPr>
        <xdr:spPr>
          <a:xfrm>
            <a:off x="2428875" y="8934449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Straight Connector 193">
            <a:extLst>
              <a:ext uri="{FF2B5EF4-FFF2-40B4-BE49-F238E27FC236}">
                <a16:creationId xmlns:a16="http://schemas.microsoft.com/office/drawing/2014/main" id="{9D505C95-7C7D-455B-8772-E2EBC25BFA20}"/>
              </a:ext>
            </a:extLst>
          </xdr:cNvPr>
          <xdr:cNvCxnSpPr/>
        </xdr:nvCxnSpPr>
        <xdr:spPr>
          <a:xfrm>
            <a:off x="647700" y="9220200"/>
            <a:ext cx="17907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6" name="Isosceles Triangle 195">
            <a:extLst>
              <a:ext uri="{FF2B5EF4-FFF2-40B4-BE49-F238E27FC236}">
                <a16:creationId xmlns:a16="http://schemas.microsoft.com/office/drawing/2014/main" id="{E5446706-5AC8-4FDD-8B6F-A079BD2F2DDA}"/>
              </a:ext>
            </a:extLst>
          </xdr:cNvPr>
          <xdr:cNvSpPr/>
        </xdr:nvSpPr>
        <xdr:spPr>
          <a:xfrm>
            <a:off x="581025" y="9224962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7" name="Isosceles Triangle 196">
            <a:extLst>
              <a:ext uri="{FF2B5EF4-FFF2-40B4-BE49-F238E27FC236}">
                <a16:creationId xmlns:a16="http://schemas.microsoft.com/office/drawing/2014/main" id="{142B8AB8-7165-42F7-AEA8-A06CE7211321}"/>
              </a:ext>
            </a:extLst>
          </xdr:cNvPr>
          <xdr:cNvSpPr/>
        </xdr:nvSpPr>
        <xdr:spPr>
          <a:xfrm>
            <a:off x="2362200" y="92297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8" name="Oval 197">
            <a:extLst>
              <a:ext uri="{FF2B5EF4-FFF2-40B4-BE49-F238E27FC236}">
                <a16:creationId xmlns:a16="http://schemas.microsoft.com/office/drawing/2014/main" id="{0F866344-5ED8-40F5-B1AA-A3301D046254}"/>
              </a:ext>
            </a:extLst>
          </xdr:cNvPr>
          <xdr:cNvSpPr/>
        </xdr:nvSpPr>
        <xdr:spPr>
          <a:xfrm>
            <a:off x="623887" y="9186862"/>
            <a:ext cx="45720" cy="45720"/>
          </a:xfrm>
          <a:prstGeom prst="ellipse">
            <a:avLst/>
          </a:prstGeom>
          <a:solidFill>
            <a:srgbClr val="FF00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9" name="Oval 198">
            <a:extLst>
              <a:ext uri="{FF2B5EF4-FFF2-40B4-BE49-F238E27FC236}">
                <a16:creationId xmlns:a16="http://schemas.microsoft.com/office/drawing/2014/main" id="{94720E36-ADF4-4865-A62F-F7DE7F12513C}"/>
              </a:ext>
            </a:extLst>
          </xdr:cNvPr>
          <xdr:cNvSpPr/>
        </xdr:nvSpPr>
        <xdr:spPr>
          <a:xfrm>
            <a:off x="2409825" y="9196387"/>
            <a:ext cx="45720" cy="45720"/>
          </a:xfrm>
          <a:prstGeom prst="ellipse">
            <a:avLst/>
          </a:prstGeom>
          <a:solidFill>
            <a:srgbClr val="FF00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2" name="Straight Arrow Connector 201">
            <a:extLst>
              <a:ext uri="{FF2B5EF4-FFF2-40B4-BE49-F238E27FC236}">
                <a16:creationId xmlns:a16="http://schemas.microsoft.com/office/drawing/2014/main" id="{6F019894-8D0C-41F7-B5A0-CEB1E5680C1C}"/>
              </a:ext>
            </a:extLst>
          </xdr:cNvPr>
          <xdr:cNvCxnSpPr/>
        </xdr:nvCxnSpPr>
        <xdr:spPr>
          <a:xfrm>
            <a:off x="809625" y="8939212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Arrow Connector 202">
            <a:extLst>
              <a:ext uri="{FF2B5EF4-FFF2-40B4-BE49-F238E27FC236}">
                <a16:creationId xmlns:a16="http://schemas.microsoft.com/office/drawing/2014/main" id="{39191C13-8A9E-4212-8177-817136865A2F}"/>
              </a:ext>
            </a:extLst>
          </xdr:cNvPr>
          <xdr:cNvCxnSpPr/>
        </xdr:nvCxnSpPr>
        <xdr:spPr>
          <a:xfrm>
            <a:off x="971549" y="8934450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Straight Arrow Connector 203">
            <a:extLst>
              <a:ext uri="{FF2B5EF4-FFF2-40B4-BE49-F238E27FC236}">
                <a16:creationId xmlns:a16="http://schemas.microsoft.com/office/drawing/2014/main" id="{B5BA5FA3-1411-4DF7-9D5E-1C9EAD307F5A}"/>
              </a:ext>
            </a:extLst>
          </xdr:cNvPr>
          <xdr:cNvCxnSpPr/>
        </xdr:nvCxnSpPr>
        <xdr:spPr>
          <a:xfrm>
            <a:off x="1133475" y="8939212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Straight Arrow Connector 204">
            <a:extLst>
              <a:ext uri="{FF2B5EF4-FFF2-40B4-BE49-F238E27FC236}">
                <a16:creationId xmlns:a16="http://schemas.microsoft.com/office/drawing/2014/main" id="{017E9A26-430B-464D-9F64-97E5E082E816}"/>
              </a:ext>
            </a:extLst>
          </xdr:cNvPr>
          <xdr:cNvCxnSpPr/>
        </xdr:nvCxnSpPr>
        <xdr:spPr>
          <a:xfrm>
            <a:off x="1295400" y="8939212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Arrow Connector 205">
            <a:extLst>
              <a:ext uri="{FF2B5EF4-FFF2-40B4-BE49-F238E27FC236}">
                <a16:creationId xmlns:a16="http://schemas.microsoft.com/office/drawing/2014/main" id="{0CCA0093-A5C6-4EF1-AC25-C4FE1A4E7904}"/>
              </a:ext>
            </a:extLst>
          </xdr:cNvPr>
          <xdr:cNvCxnSpPr/>
        </xdr:nvCxnSpPr>
        <xdr:spPr>
          <a:xfrm>
            <a:off x="1457324" y="8939213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Arrow Connector 206">
            <a:extLst>
              <a:ext uri="{FF2B5EF4-FFF2-40B4-BE49-F238E27FC236}">
                <a16:creationId xmlns:a16="http://schemas.microsoft.com/office/drawing/2014/main" id="{F27CFF45-FA4A-4A98-A84B-59FCC1E3AF4B}"/>
              </a:ext>
            </a:extLst>
          </xdr:cNvPr>
          <xdr:cNvCxnSpPr/>
        </xdr:nvCxnSpPr>
        <xdr:spPr>
          <a:xfrm>
            <a:off x="1619250" y="8939213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Arrow Connector 207">
            <a:extLst>
              <a:ext uri="{FF2B5EF4-FFF2-40B4-BE49-F238E27FC236}">
                <a16:creationId xmlns:a16="http://schemas.microsoft.com/office/drawing/2014/main" id="{BF53A036-19E1-45F0-B9BA-3BEA6AE72C1E}"/>
              </a:ext>
            </a:extLst>
          </xdr:cNvPr>
          <xdr:cNvCxnSpPr/>
        </xdr:nvCxnSpPr>
        <xdr:spPr>
          <a:xfrm>
            <a:off x="1781174" y="8934451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Straight Arrow Connector 208">
            <a:extLst>
              <a:ext uri="{FF2B5EF4-FFF2-40B4-BE49-F238E27FC236}">
                <a16:creationId xmlns:a16="http://schemas.microsoft.com/office/drawing/2014/main" id="{30F5C23F-420B-4364-93A1-1AD1D8066FDC}"/>
              </a:ext>
            </a:extLst>
          </xdr:cNvPr>
          <xdr:cNvCxnSpPr/>
        </xdr:nvCxnSpPr>
        <xdr:spPr>
          <a:xfrm>
            <a:off x="1943100" y="8939213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Arrow Connector 209">
            <a:extLst>
              <a:ext uri="{FF2B5EF4-FFF2-40B4-BE49-F238E27FC236}">
                <a16:creationId xmlns:a16="http://schemas.microsoft.com/office/drawing/2014/main" id="{585EF175-3786-4CA3-99F3-29EA00A17449}"/>
              </a:ext>
            </a:extLst>
          </xdr:cNvPr>
          <xdr:cNvCxnSpPr/>
        </xdr:nvCxnSpPr>
        <xdr:spPr>
          <a:xfrm>
            <a:off x="2105025" y="8939213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Arrow Connector 210">
            <a:extLst>
              <a:ext uri="{FF2B5EF4-FFF2-40B4-BE49-F238E27FC236}">
                <a16:creationId xmlns:a16="http://schemas.microsoft.com/office/drawing/2014/main" id="{E2E5B4FB-5D3F-462F-954C-1FA3D9A39936}"/>
              </a:ext>
            </a:extLst>
          </xdr:cNvPr>
          <xdr:cNvCxnSpPr/>
        </xdr:nvCxnSpPr>
        <xdr:spPr>
          <a:xfrm>
            <a:off x="2266949" y="8939214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Straight Connector 213">
            <a:extLst>
              <a:ext uri="{FF2B5EF4-FFF2-40B4-BE49-F238E27FC236}">
                <a16:creationId xmlns:a16="http://schemas.microsoft.com/office/drawing/2014/main" id="{4EFF5D0B-D08E-4164-900F-33887B72370C}"/>
              </a:ext>
            </a:extLst>
          </xdr:cNvPr>
          <xdr:cNvCxnSpPr/>
        </xdr:nvCxnSpPr>
        <xdr:spPr>
          <a:xfrm>
            <a:off x="647700" y="8939213"/>
            <a:ext cx="1785938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Straight Arrow Connector 216">
            <a:extLst>
              <a:ext uri="{FF2B5EF4-FFF2-40B4-BE49-F238E27FC236}">
                <a16:creationId xmlns:a16="http://schemas.microsoft.com/office/drawing/2014/main" id="{F056CC35-899B-46A4-AE54-A9AC07E2C665}"/>
              </a:ext>
            </a:extLst>
          </xdr:cNvPr>
          <xdr:cNvCxnSpPr/>
        </xdr:nvCxnSpPr>
        <xdr:spPr>
          <a:xfrm flipV="1">
            <a:off x="642938" y="9363075"/>
            <a:ext cx="0" cy="361950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Arrow Connector 217">
            <a:extLst>
              <a:ext uri="{FF2B5EF4-FFF2-40B4-BE49-F238E27FC236}">
                <a16:creationId xmlns:a16="http://schemas.microsoft.com/office/drawing/2014/main" id="{FF89BA69-2932-4142-93E5-536F6014F848}"/>
              </a:ext>
            </a:extLst>
          </xdr:cNvPr>
          <xdr:cNvCxnSpPr/>
        </xdr:nvCxnSpPr>
        <xdr:spPr>
          <a:xfrm flipV="1">
            <a:off x="2428875" y="9363075"/>
            <a:ext cx="0" cy="361950"/>
          </a:xfrm>
          <a:prstGeom prst="straightConnector1">
            <a:avLst/>
          </a:prstGeom>
          <a:ln w="2222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Connector 219">
            <a:extLst>
              <a:ext uri="{FF2B5EF4-FFF2-40B4-BE49-F238E27FC236}">
                <a16:creationId xmlns:a16="http://schemas.microsoft.com/office/drawing/2014/main" id="{092DF77B-7B64-4D49-95D7-5DB8B32309CA}"/>
              </a:ext>
            </a:extLst>
          </xdr:cNvPr>
          <xdr:cNvCxnSpPr/>
        </xdr:nvCxnSpPr>
        <xdr:spPr>
          <a:xfrm>
            <a:off x="576263" y="9648826"/>
            <a:ext cx="1933575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Connector 222">
            <a:extLst>
              <a:ext uri="{FF2B5EF4-FFF2-40B4-BE49-F238E27FC236}">
                <a16:creationId xmlns:a16="http://schemas.microsoft.com/office/drawing/2014/main" id="{C23B831E-ECC3-4EBE-A8CD-8F84B129F2FC}"/>
              </a:ext>
            </a:extLst>
          </xdr:cNvPr>
          <xdr:cNvCxnSpPr/>
        </xdr:nvCxnSpPr>
        <xdr:spPr>
          <a:xfrm flipH="1">
            <a:off x="585788" y="9601200"/>
            <a:ext cx="10477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Straight Connector 223">
            <a:extLst>
              <a:ext uri="{FF2B5EF4-FFF2-40B4-BE49-F238E27FC236}">
                <a16:creationId xmlns:a16="http://schemas.microsoft.com/office/drawing/2014/main" id="{2D577999-D28A-40E2-A251-E118859445B8}"/>
              </a:ext>
            </a:extLst>
          </xdr:cNvPr>
          <xdr:cNvCxnSpPr/>
        </xdr:nvCxnSpPr>
        <xdr:spPr>
          <a:xfrm flipH="1">
            <a:off x="2376488" y="9601200"/>
            <a:ext cx="10477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Straight Connector 225">
            <a:extLst>
              <a:ext uri="{FF2B5EF4-FFF2-40B4-BE49-F238E27FC236}">
                <a16:creationId xmlns:a16="http://schemas.microsoft.com/office/drawing/2014/main" id="{421DD6B8-68DE-4739-AE30-F26B64FADE3F}"/>
              </a:ext>
            </a:extLst>
          </xdr:cNvPr>
          <xdr:cNvCxnSpPr/>
        </xdr:nvCxnSpPr>
        <xdr:spPr>
          <a:xfrm flipV="1">
            <a:off x="1295400" y="8772525"/>
            <a:ext cx="200025" cy="276225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157163</xdr:colOff>
      <xdr:row>68</xdr:row>
      <xdr:rowOff>138113</xdr:rowOff>
    </xdr:from>
    <xdr:to>
      <xdr:col>26</xdr:col>
      <xdr:colOff>9525</xdr:colOff>
      <xdr:row>77</xdr:row>
      <xdr:rowOff>9525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C641D593-6D87-413B-8238-890B8FB24383}"/>
            </a:ext>
          </a:extLst>
        </xdr:cNvPr>
        <xdr:cNvGrpSpPr/>
      </xdr:nvGrpSpPr>
      <xdr:grpSpPr>
        <a:xfrm>
          <a:off x="2424113" y="10215563"/>
          <a:ext cx="1795462" cy="1157287"/>
          <a:chOff x="642938" y="10215563"/>
          <a:chExt cx="1795462" cy="1157287"/>
        </a:xfrm>
      </xdr:grpSpPr>
      <xdr:cxnSp macro="">
        <xdr:nvCxnSpPr>
          <xdr:cNvPr id="227" name="Straight Connector 226">
            <a:extLst>
              <a:ext uri="{FF2B5EF4-FFF2-40B4-BE49-F238E27FC236}">
                <a16:creationId xmlns:a16="http://schemas.microsoft.com/office/drawing/2014/main" id="{326691C6-B3FC-4BEA-A61C-A949731177A5}"/>
              </a:ext>
            </a:extLst>
          </xdr:cNvPr>
          <xdr:cNvCxnSpPr/>
        </xdr:nvCxnSpPr>
        <xdr:spPr>
          <a:xfrm>
            <a:off x="647700" y="10506075"/>
            <a:ext cx="17907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8" name="Freeform: Shape 227">
            <a:extLst>
              <a:ext uri="{FF2B5EF4-FFF2-40B4-BE49-F238E27FC236}">
                <a16:creationId xmlns:a16="http://schemas.microsoft.com/office/drawing/2014/main" id="{37A333F0-7E3D-4C0E-A8CF-C200F478E682}"/>
              </a:ext>
            </a:extLst>
          </xdr:cNvPr>
          <xdr:cNvSpPr/>
        </xdr:nvSpPr>
        <xdr:spPr>
          <a:xfrm>
            <a:off x="647700" y="10215563"/>
            <a:ext cx="1785938" cy="585787"/>
          </a:xfrm>
          <a:custGeom>
            <a:avLst/>
            <a:gdLst>
              <a:gd name="connsiteX0" fmla="*/ 0 w 1785938"/>
              <a:gd name="connsiteY0" fmla="*/ 290512 h 585787"/>
              <a:gd name="connsiteX1" fmla="*/ 0 w 1785938"/>
              <a:gd name="connsiteY1" fmla="*/ 0 h 585787"/>
              <a:gd name="connsiteX2" fmla="*/ 1785938 w 1785938"/>
              <a:gd name="connsiteY2" fmla="*/ 585787 h 585787"/>
              <a:gd name="connsiteX3" fmla="*/ 1785938 w 1785938"/>
              <a:gd name="connsiteY3" fmla="*/ 290512 h 5857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785938" h="585787">
                <a:moveTo>
                  <a:pt x="0" y="290512"/>
                </a:moveTo>
                <a:lnTo>
                  <a:pt x="0" y="0"/>
                </a:lnTo>
                <a:lnTo>
                  <a:pt x="1785938" y="585787"/>
                </a:lnTo>
                <a:lnTo>
                  <a:pt x="1785938" y="290512"/>
                </a:lnTo>
              </a:path>
            </a:pathLst>
          </a:custGeom>
          <a:noFill/>
          <a:ln>
            <a:solidFill>
              <a:schemeClr val="accent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9" name="Straight Connector 228">
            <a:extLst>
              <a:ext uri="{FF2B5EF4-FFF2-40B4-BE49-F238E27FC236}">
                <a16:creationId xmlns:a16="http://schemas.microsoft.com/office/drawing/2014/main" id="{B77BA21E-760A-4EC1-843E-EE016E1B1A1F}"/>
              </a:ext>
            </a:extLst>
          </xdr:cNvPr>
          <xdr:cNvCxnSpPr/>
        </xdr:nvCxnSpPr>
        <xdr:spPr>
          <a:xfrm>
            <a:off x="642938" y="11082338"/>
            <a:ext cx="17907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0" name="Freeform: Shape 229">
            <a:extLst>
              <a:ext uri="{FF2B5EF4-FFF2-40B4-BE49-F238E27FC236}">
                <a16:creationId xmlns:a16="http://schemas.microsoft.com/office/drawing/2014/main" id="{8664CF8E-8BB7-4567-82B2-C4CEF79EEBFE}"/>
              </a:ext>
            </a:extLst>
          </xdr:cNvPr>
          <xdr:cNvSpPr/>
        </xdr:nvSpPr>
        <xdr:spPr>
          <a:xfrm>
            <a:off x="642938" y="11082338"/>
            <a:ext cx="1785937" cy="285750"/>
          </a:xfrm>
          <a:custGeom>
            <a:avLst/>
            <a:gdLst>
              <a:gd name="connsiteX0" fmla="*/ 0 w 1785937"/>
              <a:gd name="connsiteY0" fmla="*/ 0 h 285750"/>
              <a:gd name="connsiteX1" fmla="*/ 885825 w 1785937"/>
              <a:gd name="connsiteY1" fmla="*/ 285750 h 285750"/>
              <a:gd name="connsiteX2" fmla="*/ 1785937 w 1785937"/>
              <a:gd name="connsiteY2" fmla="*/ 0 h 2857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785937" h="285750">
                <a:moveTo>
                  <a:pt x="0" y="0"/>
                </a:moveTo>
                <a:cubicBezTo>
                  <a:pt x="294084" y="142875"/>
                  <a:pt x="588169" y="285750"/>
                  <a:pt x="885825" y="285750"/>
                </a:cubicBezTo>
                <a:cubicBezTo>
                  <a:pt x="1183481" y="285750"/>
                  <a:pt x="1484709" y="142875"/>
                  <a:pt x="1785937" y="0"/>
                </a:cubicBezTo>
              </a:path>
            </a:pathLst>
          </a:custGeom>
          <a:noFill/>
          <a:ln>
            <a:solidFill>
              <a:schemeClr val="accent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32" name="Straight Connector 231">
            <a:extLst>
              <a:ext uri="{FF2B5EF4-FFF2-40B4-BE49-F238E27FC236}">
                <a16:creationId xmlns:a16="http://schemas.microsoft.com/office/drawing/2014/main" id="{DEFBBF32-8D55-4155-8A63-22880D5073C4}"/>
              </a:ext>
            </a:extLst>
          </xdr:cNvPr>
          <xdr:cNvCxnSpPr/>
        </xdr:nvCxnSpPr>
        <xdr:spPr>
          <a:xfrm>
            <a:off x="1533525" y="10510837"/>
            <a:ext cx="0" cy="862013"/>
          </a:xfrm>
          <a:prstGeom prst="line">
            <a:avLst/>
          </a:prstGeom>
          <a:ln w="9525"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85725</xdr:colOff>
      <xdr:row>3</xdr:row>
      <xdr:rowOff>133350</xdr:rowOff>
    </xdr:from>
    <xdr:to>
      <xdr:col>44</xdr:col>
      <xdr:colOff>76200</xdr:colOff>
      <xdr:row>33</xdr:row>
      <xdr:rowOff>92171</xdr:rowOff>
    </xdr:to>
    <xdr:grpSp>
      <xdr:nvGrpSpPr>
        <xdr:cNvPr id="170" name="Group 169">
          <a:extLst>
            <a:ext uri="{FF2B5EF4-FFF2-40B4-BE49-F238E27FC236}">
              <a16:creationId xmlns:a16="http://schemas.microsoft.com/office/drawing/2014/main" id="{105D7B77-15C1-45E9-B68E-E8FA08DFA2ED}"/>
            </a:ext>
          </a:extLst>
        </xdr:cNvPr>
        <xdr:cNvGrpSpPr/>
      </xdr:nvGrpSpPr>
      <xdr:grpSpPr>
        <a:xfrm>
          <a:off x="409575" y="923925"/>
          <a:ext cx="6791325" cy="4245071"/>
          <a:chOff x="409575" y="923925"/>
          <a:chExt cx="6791325" cy="4245071"/>
        </a:xfrm>
      </xdr:grpSpPr>
      <xdr:sp macro="" textlink="">
        <xdr:nvSpPr>
          <xdr:cNvPr id="2" name="Parallelogram 1">
            <a:extLst>
              <a:ext uri="{FF2B5EF4-FFF2-40B4-BE49-F238E27FC236}">
                <a16:creationId xmlns:a16="http://schemas.microsoft.com/office/drawing/2014/main" id="{C28FDC33-6126-417D-BF1B-23F940E2707B}"/>
              </a:ext>
            </a:extLst>
          </xdr:cNvPr>
          <xdr:cNvSpPr/>
        </xdr:nvSpPr>
        <xdr:spPr>
          <a:xfrm>
            <a:off x="1452561" y="1362075"/>
            <a:ext cx="5510214" cy="3424237"/>
          </a:xfrm>
          <a:prstGeom prst="parallelogram">
            <a:avLst>
              <a:gd name="adj" fmla="val 37891"/>
            </a:avLst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7E721749-8E89-4A2B-900A-5940430F354A}"/>
              </a:ext>
            </a:extLst>
          </xdr:cNvPr>
          <xdr:cNvCxnSpPr/>
        </xdr:nvCxnSpPr>
        <xdr:spPr>
          <a:xfrm>
            <a:off x="2590804" y="153352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47AA1D8A-7D3B-4434-B55F-E4DB218E521B}"/>
              </a:ext>
            </a:extLst>
          </xdr:cNvPr>
          <xdr:cNvCxnSpPr/>
        </xdr:nvCxnSpPr>
        <xdr:spPr>
          <a:xfrm>
            <a:off x="2914654" y="153828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E6F9F045-00F6-43A3-AB41-482CDC4D1CEA}"/>
              </a:ext>
            </a:extLst>
          </xdr:cNvPr>
          <xdr:cNvCxnSpPr/>
        </xdr:nvCxnSpPr>
        <xdr:spPr>
          <a:xfrm>
            <a:off x="3238504" y="1533524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EA382DF9-BE19-4048-90C7-4D1172858812}"/>
              </a:ext>
            </a:extLst>
          </xdr:cNvPr>
          <xdr:cNvCxnSpPr/>
        </xdr:nvCxnSpPr>
        <xdr:spPr>
          <a:xfrm>
            <a:off x="3562354" y="1538286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963230B6-0A30-4E4A-B803-144790F99A14}"/>
              </a:ext>
            </a:extLst>
          </xdr:cNvPr>
          <xdr:cNvCxnSpPr/>
        </xdr:nvCxnSpPr>
        <xdr:spPr>
          <a:xfrm>
            <a:off x="3886204" y="153828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34EF41BA-39F8-44E5-850E-020085CBE618}"/>
              </a:ext>
            </a:extLst>
          </xdr:cNvPr>
          <xdr:cNvCxnSpPr/>
        </xdr:nvCxnSpPr>
        <xdr:spPr>
          <a:xfrm>
            <a:off x="4210054" y="154305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96044112-0B94-40D8-89EA-5DF92DAC0296}"/>
              </a:ext>
            </a:extLst>
          </xdr:cNvPr>
          <xdr:cNvCxnSpPr/>
        </xdr:nvCxnSpPr>
        <xdr:spPr>
          <a:xfrm>
            <a:off x="4533904" y="153828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AFF2CA7-6FE7-4C1D-BDE4-13CBA5CD80B2}"/>
              </a:ext>
            </a:extLst>
          </xdr:cNvPr>
          <xdr:cNvCxnSpPr/>
        </xdr:nvCxnSpPr>
        <xdr:spPr>
          <a:xfrm>
            <a:off x="4857754" y="154304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ED8CD9E3-D5B4-4E16-9D9E-7C747163B21D}"/>
              </a:ext>
            </a:extLst>
          </xdr:cNvPr>
          <xdr:cNvCxnSpPr/>
        </xdr:nvCxnSpPr>
        <xdr:spPr>
          <a:xfrm>
            <a:off x="5181603" y="153352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03EB9F29-D18C-4AAE-8FD1-7E1832C639F6}"/>
              </a:ext>
            </a:extLst>
          </xdr:cNvPr>
          <xdr:cNvCxnSpPr/>
        </xdr:nvCxnSpPr>
        <xdr:spPr>
          <a:xfrm>
            <a:off x="5505453" y="153828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3FADE667-834F-4562-A4C6-C240C3F08773}"/>
              </a:ext>
            </a:extLst>
          </xdr:cNvPr>
          <xdr:cNvCxnSpPr/>
        </xdr:nvCxnSpPr>
        <xdr:spPr>
          <a:xfrm>
            <a:off x="5829303" y="1533524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A61469C6-6100-422D-AB34-3233AE6B9559}"/>
              </a:ext>
            </a:extLst>
          </xdr:cNvPr>
          <xdr:cNvCxnSpPr/>
        </xdr:nvCxnSpPr>
        <xdr:spPr>
          <a:xfrm>
            <a:off x="6153153" y="1538286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913135C4-A4FF-4372-93FB-8823BDEE9878}"/>
              </a:ext>
            </a:extLst>
          </xdr:cNvPr>
          <xdr:cNvCxnSpPr/>
        </xdr:nvCxnSpPr>
        <xdr:spPr>
          <a:xfrm>
            <a:off x="6477002" y="1538286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FABEB5D9-184B-4DDF-BCA0-D8AAF6605525}"/>
              </a:ext>
            </a:extLst>
          </xdr:cNvPr>
          <xdr:cNvCxnSpPr/>
        </xdr:nvCxnSpPr>
        <xdr:spPr>
          <a:xfrm>
            <a:off x="2428886" y="196215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E000346B-5482-44F2-BC98-0F385C1DA228}"/>
              </a:ext>
            </a:extLst>
          </xdr:cNvPr>
          <xdr:cNvCxnSpPr/>
        </xdr:nvCxnSpPr>
        <xdr:spPr>
          <a:xfrm>
            <a:off x="2752736" y="196691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F6097802-2C00-4020-9FB5-AC6B5D0CACA6}"/>
              </a:ext>
            </a:extLst>
          </xdr:cNvPr>
          <xdr:cNvCxnSpPr/>
        </xdr:nvCxnSpPr>
        <xdr:spPr>
          <a:xfrm>
            <a:off x="3076586" y="196214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47D47D91-F518-4473-8B8A-926BDF3F5DB5}"/>
              </a:ext>
            </a:extLst>
          </xdr:cNvPr>
          <xdr:cNvCxnSpPr/>
        </xdr:nvCxnSpPr>
        <xdr:spPr>
          <a:xfrm>
            <a:off x="3400436" y="196691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485B4C5B-7F9E-41B7-A0F0-C87BA0B57B66}"/>
              </a:ext>
            </a:extLst>
          </xdr:cNvPr>
          <xdr:cNvCxnSpPr/>
        </xdr:nvCxnSpPr>
        <xdr:spPr>
          <a:xfrm>
            <a:off x="3724286" y="1966913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69369B94-A103-47BD-BA4A-FC648B067410}"/>
              </a:ext>
            </a:extLst>
          </xdr:cNvPr>
          <xdr:cNvCxnSpPr/>
        </xdr:nvCxnSpPr>
        <xdr:spPr>
          <a:xfrm>
            <a:off x="4048136" y="197167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F3A1E8A4-76D7-4918-92C6-67198F2DEA0A}"/>
              </a:ext>
            </a:extLst>
          </xdr:cNvPr>
          <xdr:cNvCxnSpPr/>
        </xdr:nvCxnSpPr>
        <xdr:spPr>
          <a:xfrm>
            <a:off x="4371986" y="196691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7FA1A8D7-6A96-4BD8-8B42-66374ECF40EF}"/>
              </a:ext>
            </a:extLst>
          </xdr:cNvPr>
          <xdr:cNvCxnSpPr/>
        </xdr:nvCxnSpPr>
        <xdr:spPr>
          <a:xfrm>
            <a:off x="4695836" y="1971674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E66EDB83-BE3E-41FA-ACF0-936BEB3CEA8E}"/>
              </a:ext>
            </a:extLst>
          </xdr:cNvPr>
          <xdr:cNvCxnSpPr/>
        </xdr:nvCxnSpPr>
        <xdr:spPr>
          <a:xfrm>
            <a:off x="5019685" y="196215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3C4BF27B-3606-4BC9-978A-D300DD945F66}"/>
              </a:ext>
            </a:extLst>
          </xdr:cNvPr>
          <xdr:cNvCxnSpPr/>
        </xdr:nvCxnSpPr>
        <xdr:spPr>
          <a:xfrm>
            <a:off x="5343535" y="196691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0274F1A8-0B10-4B77-8C17-5C13C115B3EE}"/>
              </a:ext>
            </a:extLst>
          </xdr:cNvPr>
          <xdr:cNvCxnSpPr/>
        </xdr:nvCxnSpPr>
        <xdr:spPr>
          <a:xfrm>
            <a:off x="5667385" y="196214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7B7829E5-9AC8-4B96-A03A-F78838E59652}"/>
              </a:ext>
            </a:extLst>
          </xdr:cNvPr>
          <xdr:cNvCxnSpPr/>
        </xdr:nvCxnSpPr>
        <xdr:spPr>
          <a:xfrm>
            <a:off x="5991235" y="196691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3772451A-2EFB-41F8-ABB8-A63D8D9B9FC7}"/>
              </a:ext>
            </a:extLst>
          </xdr:cNvPr>
          <xdr:cNvCxnSpPr/>
        </xdr:nvCxnSpPr>
        <xdr:spPr>
          <a:xfrm>
            <a:off x="6315084" y="196691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8A52C210-EB65-439C-8E35-A29EB21851A1}"/>
              </a:ext>
            </a:extLst>
          </xdr:cNvPr>
          <xdr:cNvCxnSpPr/>
        </xdr:nvCxnSpPr>
        <xdr:spPr>
          <a:xfrm>
            <a:off x="2266967" y="239553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EFC9E8DF-6598-417B-921F-A1ABC468AD09}"/>
              </a:ext>
            </a:extLst>
          </xdr:cNvPr>
          <xdr:cNvCxnSpPr/>
        </xdr:nvCxnSpPr>
        <xdr:spPr>
          <a:xfrm>
            <a:off x="2590817" y="240030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6FC2FD07-773F-4B7F-8ED2-25990B4637DA}"/>
              </a:ext>
            </a:extLst>
          </xdr:cNvPr>
          <xdr:cNvCxnSpPr/>
        </xdr:nvCxnSpPr>
        <xdr:spPr>
          <a:xfrm>
            <a:off x="2914667" y="239553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24D06CA5-1C16-421C-9303-0AFC5EA70460}"/>
              </a:ext>
            </a:extLst>
          </xdr:cNvPr>
          <xdr:cNvCxnSpPr/>
        </xdr:nvCxnSpPr>
        <xdr:spPr>
          <a:xfrm>
            <a:off x="3238517" y="240029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5D159249-AA1A-4050-AC0C-B5AADF83AD3E}"/>
              </a:ext>
            </a:extLst>
          </xdr:cNvPr>
          <xdr:cNvCxnSpPr/>
        </xdr:nvCxnSpPr>
        <xdr:spPr>
          <a:xfrm>
            <a:off x="3562367" y="240030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A9B91D2A-9A2C-49A4-A896-2683A32023FD}"/>
              </a:ext>
            </a:extLst>
          </xdr:cNvPr>
          <xdr:cNvCxnSpPr/>
        </xdr:nvCxnSpPr>
        <xdr:spPr>
          <a:xfrm>
            <a:off x="3886217" y="2405063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6579EEFB-2F56-4993-A869-2D1F3170C607}"/>
              </a:ext>
            </a:extLst>
          </xdr:cNvPr>
          <xdr:cNvCxnSpPr/>
        </xdr:nvCxnSpPr>
        <xdr:spPr>
          <a:xfrm>
            <a:off x="4210067" y="240030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Arrow Connector 37">
            <a:extLst>
              <a:ext uri="{FF2B5EF4-FFF2-40B4-BE49-F238E27FC236}">
                <a16:creationId xmlns:a16="http://schemas.microsoft.com/office/drawing/2014/main" id="{FD62AB73-FFC0-47BE-852E-7F64DFFA531B}"/>
              </a:ext>
            </a:extLst>
          </xdr:cNvPr>
          <xdr:cNvCxnSpPr/>
        </xdr:nvCxnSpPr>
        <xdr:spPr>
          <a:xfrm>
            <a:off x="4533917" y="240506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Arrow Connector 38">
            <a:extLst>
              <a:ext uri="{FF2B5EF4-FFF2-40B4-BE49-F238E27FC236}">
                <a16:creationId xmlns:a16="http://schemas.microsoft.com/office/drawing/2014/main" id="{8CBD5850-7CD6-4E3B-909F-0A29F7CA8A3A}"/>
              </a:ext>
            </a:extLst>
          </xdr:cNvPr>
          <xdr:cNvCxnSpPr/>
        </xdr:nvCxnSpPr>
        <xdr:spPr>
          <a:xfrm>
            <a:off x="4857766" y="239553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974C9EE9-5969-4738-81D9-89C7318D2DF6}"/>
              </a:ext>
            </a:extLst>
          </xdr:cNvPr>
          <xdr:cNvCxnSpPr/>
        </xdr:nvCxnSpPr>
        <xdr:spPr>
          <a:xfrm>
            <a:off x="5181616" y="240030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Arrow Connector 40">
            <a:extLst>
              <a:ext uri="{FF2B5EF4-FFF2-40B4-BE49-F238E27FC236}">
                <a16:creationId xmlns:a16="http://schemas.microsoft.com/office/drawing/2014/main" id="{5BAB858D-E6A6-4C25-8474-497558495BF9}"/>
              </a:ext>
            </a:extLst>
          </xdr:cNvPr>
          <xdr:cNvCxnSpPr/>
        </xdr:nvCxnSpPr>
        <xdr:spPr>
          <a:xfrm>
            <a:off x="5505466" y="239553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Arrow Connector 41">
            <a:extLst>
              <a:ext uri="{FF2B5EF4-FFF2-40B4-BE49-F238E27FC236}">
                <a16:creationId xmlns:a16="http://schemas.microsoft.com/office/drawing/2014/main" id="{4F9A274A-A1E2-4E46-8622-C5356087CD45}"/>
              </a:ext>
            </a:extLst>
          </xdr:cNvPr>
          <xdr:cNvCxnSpPr/>
        </xdr:nvCxnSpPr>
        <xdr:spPr>
          <a:xfrm>
            <a:off x="5829316" y="240029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E8D485DF-845F-4BA6-AF1C-2A741F444603}"/>
              </a:ext>
            </a:extLst>
          </xdr:cNvPr>
          <xdr:cNvCxnSpPr/>
        </xdr:nvCxnSpPr>
        <xdr:spPr>
          <a:xfrm>
            <a:off x="6153165" y="240029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Arrow Connector 43">
            <a:extLst>
              <a:ext uri="{FF2B5EF4-FFF2-40B4-BE49-F238E27FC236}">
                <a16:creationId xmlns:a16="http://schemas.microsoft.com/office/drawing/2014/main" id="{C17C0FDC-195C-49E4-944D-B2BCD718D0FD}"/>
              </a:ext>
            </a:extLst>
          </xdr:cNvPr>
          <xdr:cNvCxnSpPr/>
        </xdr:nvCxnSpPr>
        <xdr:spPr>
          <a:xfrm>
            <a:off x="2105035" y="2824163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Arrow Connector 44">
            <a:extLst>
              <a:ext uri="{FF2B5EF4-FFF2-40B4-BE49-F238E27FC236}">
                <a16:creationId xmlns:a16="http://schemas.microsoft.com/office/drawing/2014/main" id="{0475FA88-09AD-4BD7-B54D-0B41EE5ABBEB}"/>
              </a:ext>
            </a:extLst>
          </xdr:cNvPr>
          <xdr:cNvCxnSpPr/>
        </xdr:nvCxnSpPr>
        <xdr:spPr>
          <a:xfrm>
            <a:off x="2428885" y="282892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6F3E23C8-2A9E-46DD-BBAE-BBF53440B987}"/>
              </a:ext>
            </a:extLst>
          </xdr:cNvPr>
          <xdr:cNvCxnSpPr/>
        </xdr:nvCxnSpPr>
        <xdr:spPr>
          <a:xfrm>
            <a:off x="2752735" y="282416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DE01BDFB-EA32-4E81-892C-57C4F63712DA}"/>
              </a:ext>
            </a:extLst>
          </xdr:cNvPr>
          <xdr:cNvCxnSpPr/>
        </xdr:nvCxnSpPr>
        <xdr:spPr>
          <a:xfrm>
            <a:off x="3076585" y="2828924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0BC4DA15-1F1E-4BC2-B15E-C11744549247}"/>
              </a:ext>
            </a:extLst>
          </xdr:cNvPr>
          <xdr:cNvCxnSpPr/>
        </xdr:nvCxnSpPr>
        <xdr:spPr>
          <a:xfrm>
            <a:off x="3400435" y="2828926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A2C4ABDD-8186-44C3-B21F-FC2416262C0E}"/>
              </a:ext>
            </a:extLst>
          </xdr:cNvPr>
          <xdr:cNvCxnSpPr/>
        </xdr:nvCxnSpPr>
        <xdr:spPr>
          <a:xfrm>
            <a:off x="3724285" y="283368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3E6259D8-5338-4B75-97B7-65312B9727BC}"/>
              </a:ext>
            </a:extLst>
          </xdr:cNvPr>
          <xdr:cNvCxnSpPr/>
        </xdr:nvCxnSpPr>
        <xdr:spPr>
          <a:xfrm>
            <a:off x="4048135" y="282892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Arrow Connector 50">
            <a:extLst>
              <a:ext uri="{FF2B5EF4-FFF2-40B4-BE49-F238E27FC236}">
                <a16:creationId xmlns:a16="http://schemas.microsoft.com/office/drawing/2014/main" id="{BAB21AF0-094B-4350-B7A9-27A756B67EF0}"/>
              </a:ext>
            </a:extLst>
          </xdr:cNvPr>
          <xdr:cNvCxnSpPr/>
        </xdr:nvCxnSpPr>
        <xdr:spPr>
          <a:xfrm>
            <a:off x="4371985" y="283368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D89F8337-DC72-4AA9-9469-A33650F2B695}"/>
              </a:ext>
            </a:extLst>
          </xdr:cNvPr>
          <xdr:cNvCxnSpPr/>
        </xdr:nvCxnSpPr>
        <xdr:spPr>
          <a:xfrm>
            <a:off x="4695834" y="2824163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Arrow Connector 52">
            <a:extLst>
              <a:ext uri="{FF2B5EF4-FFF2-40B4-BE49-F238E27FC236}">
                <a16:creationId xmlns:a16="http://schemas.microsoft.com/office/drawing/2014/main" id="{0247EFE0-3D3F-41DE-9745-1390BE54C8FB}"/>
              </a:ext>
            </a:extLst>
          </xdr:cNvPr>
          <xdr:cNvCxnSpPr/>
        </xdr:nvCxnSpPr>
        <xdr:spPr>
          <a:xfrm>
            <a:off x="5019684" y="282892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CA5E791A-B8A6-4E04-901A-7A9F8EB7CF86}"/>
              </a:ext>
            </a:extLst>
          </xdr:cNvPr>
          <xdr:cNvCxnSpPr/>
        </xdr:nvCxnSpPr>
        <xdr:spPr>
          <a:xfrm>
            <a:off x="5343534" y="282416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Arrow Connector 54">
            <a:extLst>
              <a:ext uri="{FF2B5EF4-FFF2-40B4-BE49-F238E27FC236}">
                <a16:creationId xmlns:a16="http://schemas.microsoft.com/office/drawing/2014/main" id="{5AFDD14D-22D4-401D-854F-58C336B887D6}"/>
              </a:ext>
            </a:extLst>
          </xdr:cNvPr>
          <xdr:cNvCxnSpPr/>
        </xdr:nvCxnSpPr>
        <xdr:spPr>
          <a:xfrm>
            <a:off x="5667384" y="2828924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Arrow Connector 55">
            <a:extLst>
              <a:ext uri="{FF2B5EF4-FFF2-40B4-BE49-F238E27FC236}">
                <a16:creationId xmlns:a16="http://schemas.microsoft.com/office/drawing/2014/main" id="{A5C9580C-CCD9-4CCD-AB33-B62B4C86B492}"/>
              </a:ext>
            </a:extLst>
          </xdr:cNvPr>
          <xdr:cNvCxnSpPr/>
        </xdr:nvCxnSpPr>
        <xdr:spPr>
          <a:xfrm>
            <a:off x="5991233" y="2828924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D11132D7-8B79-424C-8052-60A632AE1399}"/>
              </a:ext>
            </a:extLst>
          </xdr:cNvPr>
          <xdr:cNvCxnSpPr/>
        </xdr:nvCxnSpPr>
        <xdr:spPr>
          <a:xfrm>
            <a:off x="1943102" y="3248026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1D4CEBD7-43A7-4598-A63F-131B10AD06B2}"/>
              </a:ext>
            </a:extLst>
          </xdr:cNvPr>
          <xdr:cNvCxnSpPr/>
        </xdr:nvCxnSpPr>
        <xdr:spPr>
          <a:xfrm>
            <a:off x="2266952" y="325278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Arrow Connector 58">
            <a:extLst>
              <a:ext uri="{FF2B5EF4-FFF2-40B4-BE49-F238E27FC236}">
                <a16:creationId xmlns:a16="http://schemas.microsoft.com/office/drawing/2014/main" id="{76FF9865-9176-48B9-B985-F15A166BE9B0}"/>
              </a:ext>
            </a:extLst>
          </xdr:cNvPr>
          <xdr:cNvCxnSpPr/>
        </xdr:nvCxnSpPr>
        <xdr:spPr>
          <a:xfrm>
            <a:off x="2590802" y="324802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Arrow Connector 59">
            <a:extLst>
              <a:ext uri="{FF2B5EF4-FFF2-40B4-BE49-F238E27FC236}">
                <a16:creationId xmlns:a16="http://schemas.microsoft.com/office/drawing/2014/main" id="{A163C8FC-01C8-4665-B610-014706234E37}"/>
              </a:ext>
            </a:extLst>
          </xdr:cNvPr>
          <xdr:cNvCxnSpPr/>
        </xdr:nvCxnSpPr>
        <xdr:spPr>
          <a:xfrm>
            <a:off x="2914652" y="325278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Arrow Connector 60">
            <a:extLst>
              <a:ext uri="{FF2B5EF4-FFF2-40B4-BE49-F238E27FC236}">
                <a16:creationId xmlns:a16="http://schemas.microsoft.com/office/drawing/2014/main" id="{9B1441EE-26DC-4461-98BF-7CAD8EED4565}"/>
              </a:ext>
            </a:extLst>
          </xdr:cNvPr>
          <xdr:cNvCxnSpPr/>
        </xdr:nvCxnSpPr>
        <xdr:spPr>
          <a:xfrm>
            <a:off x="3238502" y="325278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Arrow Connector 61">
            <a:extLst>
              <a:ext uri="{FF2B5EF4-FFF2-40B4-BE49-F238E27FC236}">
                <a16:creationId xmlns:a16="http://schemas.microsoft.com/office/drawing/2014/main" id="{1B4497C0-C224-4E81-A5FE-66CEDA98C9DF}"/>
              </a:ext>
            </a:extLst>
          </xdr:cNvPr>
          <xdr:cNvCxnSpPr/>
        </xdr:nvCxnSpPr>
        <xdr:spPr>
          <a:xfrm>
            <a:off x="3562352" y="325755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Arrow Connector 62">
            <a:extLst>
              <a:ext uri="{FF2B5EF4-FFF2-40B4-BE49-F238E27FC236}">
                <a16:creationId xmlns:a16="http://schemas.microsoft.com/office/drawing/2014/main" id="{B993F9B0-1B8C-40DE-B232-7D6B0136425E}"/>
              </a:ext>
            </a:extLst>
          </xdr:cNvPr>
          <xdr:cNvCxnSpPr/>
        </xdr:nvCxnSpPr>
        <xdr:spPr>
          <a:xfrm>
            <a:off x="3886202" y="325278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Arrow Connector 63">
            <a:extLst>
              <a:ext uri="{FF2B5EF4-FFF2-40B4-BE49-F238E27FC236}">
                <a16:creationId xmlns:a16="http://schemas.microsoft.com/office/drawing/2014/main" id="{D3DF214A-5F6D-4B3F-BCE2-8FE8FB8C72E3}"/>
              </a:ext>
            </a:extLst>
          </xdr:cNvPr>
          <xdr:cNvCxnSpPr/>
        </xdr:nvCxnSpPr>
        <xdr:spPr>
          <a:xfrm>
            <a:off x="4210052" y="325755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Arrow Connector 64">
            <a:extLst>
              <a:ext uri="{FF2B5EF4-FFF2-40B4-BE49-F238E27FC236}">
                <a16:creationId xmlns:a16="http://schemas.microsoft.com/office/drawing/2014/main" id="{9DDAA148-9EBF-4204-9515-703BDE9F073D}"/>
              </a:ext>
            </a:extLst>
          </xdr:cNvPr>
          <xdr:cNvCxnSpPr/>
        </xdr:nvCxnSpPr>
        <xdr:spPr>
          <a:xfrm>
            <a:off x="4533901" y="3248026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Arrow Connector 65">
            <a:extLst>
              <a:ext uri="{FF2B5EF4-FFF2-40B4-BE49-F238E27FC236}">
                <a16:creationId xmlns:a16="http://schemas.microsoft.com/office/drawing/2014/main" id="{D3E096F6-C5CB-4B23-9FAA-51CF1DA53DBE}"/>
              </a:ext>
            </a:extLst>
          </xdr:cNvPr>
          <xdr:cNvCxnSpPr/>
        </xdr:nvCxnSpPr>
        <xdr:spPr>
          <a:xfrm>
            <a:off x="4857751" y="325278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Arrow Connector 66">
            <a:extLst>
              <a:ext uri="{FF2B5EF4-FFF2-40B4-BE49-F238E27FC236}">
                <a16:creationId xmlns:a16="http://schemas.microsoft.com/office/drawing/2014/main" id="{AC57E809-5528-4249-BA3F-A555DB48CA97}"/>
              </a:ext>
            </a:extLst>
          </xdr:cNvPr>
          <xdr:cNvCxnSpPr/>
        </xdr:nvCxnSpPr>
        <xdr:spPr>
          <a:xfrm>
            <a:off x="5181601" y="324802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Arrow Connector 67">
            <a:extLst>
              <a:ext uri="{FF2B5EF4-FFF2-40B4-BE49-F238E27FC236}">
                <a16:creationId xmlns:a16="http://schemas.microsoft.com/office/drawing/2014/main" id="{EE9857A3-0038-4E5A-A7A7-5C6BBB1DEE08}"/>
              </a:ext>
            </a:extLst>
          </xdr:cNvPr>
          <xdr:cNvCxnSpPr/>
        </xdr:nvCxnSpPr>
        <xdr:spPr>
          <a:xfrm>
            <a:off x="5505451" y="325278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Arrow Connector 68">
            <a:extLst>
              <a:ext uri="{FF2B5EF4-FFF2-40B4-BE49-F238E27FC236}">
                <a16:creationId xmlns:a16="http://schemas.microsoft.com/office/drawing/2014/main" id="{EFCF6B39-CC38-4157-8058-44F05ABE97AD}"/>
              </a:ext>
            </a:extLst>
          </xdr:cNvPr>
          <xdr:cNvCxnSpPr/>
        </xdr:nvCxnSpPr>
        <xdr:spPr>
          <a:xfrm>
            <a:off x="5829300" y="325278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Arrow Connector 69">
            <a:extLst>
              <a:ext uri="{FF2B5EF4-FFF2-40B4-BE49-F238E27FC236}">
                <a16:creationId xmlns:a16="http://schemas.microsoft.com/office/drawing/2014/main" id="{719AF1FA-2071-4781-AA19-977BEE15F80A}"/>
              </a:ext>
            </a:extLst>
          </xdr:cNvPr>
          <xdr:cNvCxnSpPr/>
        </xdr:nvCxnSpPr>
        <xdr:spPr>
          <a:xfrm>
            <a:off x="1781182" y="367665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Arrow Connector 70">
            <a:extLst>
              <a:ext uri="{FF2B5EF4-FFF2-40B4-BE49-F238E27FC236}">
                <a16:creationId xmlns:a16="http://schemas.microsoft.com/office/drawing/2014/main" id="{40011273-7C70-4909-AEBA-FCE892D111C2}"/>
              </a:ext>
            </a:extLst>
          </xdr:cNvPr>
          <xdr:cNvCxnSpPr/>
        </xdr:nvCxnSpPr>
        <xdr:spPr>
          <a:xfrm>
            <a:off x="2105032" y="3681413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Arrow Connector 71">
            <a:extLst>
              <a:ext uri="{FF2B5EF4-FFF2-40B4-BE49-F238E27FC236}">
                <a16:creationId xmlns:a16="http://schemas.microsoft.com/office/drawing/2014/main" id="{1BC1FF20-937B-4363-B1BF-8A54C317D047}"/>
              </a:ext>
            </a:extLst>
          </xdr:cNvPr>
          <xdr:cNvCxnSpPr/>
        </xdr:nvCxnSpPr>
        <xdr:spPr>
          <a:xfrm>
            <a:off x="2428882" y="367665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Arrow Connector 72">
            <a:extLst>
              <a:ext uri="{FF2B5EF4-FFF2-40B4-BE49-F238E27FC236}">
                <a16:creationId xmlns:a16="http://schemas.microsoft.com/office/drawing/2014/main" id="{57290CD6-2865-44F2-B9D5-CE122202198C}"/>
              </a:ext>
            </a:extLst>
          </xdr:cNvPr>
          <xdr:cNvCxnSpPr/>
        </xdr:nvCxnSpPr>
        <xdr:spPr>
          <a:xfrm>
            <a:off x="2752732" y="368141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Arrow Connector 73">
            <a:extLst>
              <a:ext uri="{FF2B5EF4-FFF2-40B4-BE49-F238E27FC236}">
                <a16:creationId xmlns:a16="http://schemas.microsoft.com/office/drawing/2014/main" id="{A32DEB4C-EACD-4605-A21E-8C2E758F24CA}"/>
              </a:ext>
            </a:extLst>
          </xdr:cNvPr>
          <xdr:cNvCxnSpPr/>
        </xdr:nvCxnSpPr>
        <xdr:spPr>
          <a:xfrm>
            <a:off x="3076582" y="3681414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5B8A7AA7-178A-4B4B-BF78-2ECD7942E6A7}"/>
              </a:ext>
            </a:extLst>
          </xdr:cNvPr>
          <xdr:cNvCxnSpPr/>
        </xdr:nvCxnSpPr>
        <xdr:spPr>
          <a:xfrm>
            <a:off x="3400432" y="3686176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Arrow Connector 75">
            <a:extLst>
              <a:ext uri="{FF2B5EF4-FFF2-40B4-BE49-F238E27FC236}">
                <a16:creationId xmlns:a16="http://schemas.microsoft.com/office/drawing/2014/main" id="{3A3CAFA7-974A-4243-A588-7A5792DB1A9F}"/>
              </a:ext>
            </a:extLst>
          </xdr:cNvPr>
          <xdr:cNvCxnSpPr/>
        </xdr:nvCxnSpPr>
        <xdr:spPr>
          <a:xfrm>
            <a:off x="3724282" y="3681413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Arrow Connector 76">
            <a:extLst>
              <a:ext uri="{FF2B5EF4-FFF2-40B4-BE49-F238E27FC236}">
                <a16:creationId xmlns:a16="http://schemas.microsoft.com/office/drawing/2014/main" id="{CACA0716-2911-4E1C-B741-E31F0C926E98}"/>
              </a:ext>
            </a:extLst>
          </xdr:cNvPr>
          <xdr:cNvCxnSpPr/>
        </xdr:nvCxnSpPr>
        <xdr:spPr>
          <a:xfrm>
            <a:off x="4048132" y="368617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Arrow Connector 77">
            <a:extLst>
              <a:ext uri="{FF2B5EF4-FFF2-40B4-BE49-F238E27FC236}">
                <a16:creationId xmlns:a16="http://schemas.microsoft.com/office/drawing/2014/main" id="{530ABB3D-9FDF-468B-B094-DACAAEE82318}"/>
              </a:ext>
            </a:extLst>
          </xdr:cNvPr>
          <xdr:cNvCxnSpPr/>
        </xdr:nvCxnSpPr>
        <xdr:spPr>
          <a:xfrm>
            <a:off x="4371981" y="367665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Arrow Connector 78">
            <a:extLst>
              <a:ext uri="{FF2B5EF4-FFF2-40B4-BE49-F238E27FC236}">
                <a16:creationId xmlns:a16="http://schemas.microsoft.com/office/drawing/2014/main" id="{D9A0C651-0C7B-48C7-934D-E69DA5A7272A}"/>
              </a:ext>
            </a:extLst>
          </xdr:cNvPr>
          <xdr:cNvCxnSpPr/>
        </xdr:nvCxnSpPr>
        <xdr:spPr>
          <a:xfrm>
            <a:off x="4695831" y="3681413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Arrow Connector 79">
            <a:extLst>
              <a:ext uri="{FF2B5EF4-FFF2-40B4-BE49-F238E27FC236}">
                <a16:creationId xmlns:a16="http://schemas.microsoft.com/office/drawing/2014/main" id="{1D01BC4A-26B6-4FF2-B005-2540DFE456C4}"/>
              </a:ext>
            </a:extLst>
          </xdr:cNvPr>
          <xdr:cNvCxnSpPr/>
        </xdr:nvCxnSpPr>
        <xdr:spPr>
          <a:xfrm>
            <a:off x="5019681" y="367665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Arrow Connector 80">
            <a:extLst>
              <a:ext uri="{FF2B5EF4-FFF2-40B4-BE49-F238E27FC236}">
                <a16:creationId xmlns:a16="http://schemas.microsoft.com/office/drawing/2014/main" id="{2D33FC1E-8723-4AFC-AB4D-AC5F2D88AFC0}"/>
              </a:ext>
            </a:extLst>
          </xdr:cNvPr>
          <xdr:cNvCxnSpPr/>
        </xdr:nvCxnSpPr>
        <xdr:spPr>
          <a:xfrm>
            <a:off x="5343531" y="368141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Arrow Connector 81">
            <a:extLst>
              <a:ext uri="{FF2B5EF4-FFF2-40B4-BE49-F238E27FC236}">
                <a16:creationId xmlns:a16="http://schemas.microsoft.com/office/drawing/2014/main" id="{DBAA280D-11F3-43AB-B7B9-ACAEEF94ECB7}"/>
              </a:ext>
            </a:extLst>
          </xdr:cNvPr>
          <xdr:cNvCxnSpPr/>
        </xdr:nvCxnSpPr>
        <xdr:spPr>
          <a:xfrm>
            <a:off x="5667380" y="368141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Arrow Connector 82">
            <a:extLst>
              <a:ext uri="{FF2B5EF4-FFF2-40B4-BE49-F238E27FC236}">
                <a16:creationId xmlns:a16="http://schemas.microsoft.com/office/drawing/2014/main" id="{50F6B96E-6AA3-49A8-9153-74B93B356F68}"/>
              </a:ext>
            </a:extLst>
          </xdr:cNvPr>
          <xdr:cNvCxnSpPr/>
        </xdr:nvCxnSpPr>
        <xdr:spPr>
          <a:xfrm>
            <a:off x="1619251" y="411480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513C3348-2A15-4B51-BF57-D0A14B6C638D}"/>
              </a:ext>
            </a:extLst>
          </xdr:cNvPr>
          <xdr:cNvCxnSpPr/>
        </xdr:nvCxnSpPr>
        <xdr:spPr>
          <a:xfrm>
            <a:off x="1943101" y="4119563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Arrow Connector 84">
            <a:extLst>
              <a:ext uri="{FF2B5EF4-FFF2-40B4-BE49-F238E27FC236}">
                <a16:creationId xmlns:a16="http://schemas.microsoft.com/office/drawing/2014/main" id="{94249E53-5285-45FD-A5D0-E4ACA535D68B}"/>
              </a:ext>
            </a:extLst>
          </xdr:cNvPr>
          <xdr:cNvCxnSpPr/>
        </xdr:nvCxnSpPr>
        <xdr:spPr>
          <a:xfrm>
            <a:off x="2266951" y="411480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Arrow Connector 85">
            <a:extLst>
              <a:ext uri="{FF2B5EF4-FFF2-40B4-BE49-F238E27FC236}">
                <a16:creationId xmlns:a16="http://schemas.microsoft.com/office/drawing/2014/main" id="{16362FA2-6A07-4592-BB3C-3A190F093974}"/>
              </a:ext>
            </a:extLst>
          </xdr:cNvPr>
          <xdr:cNvCxnSpPr/>
        </xdr:nvCxnSpPr>
        <xdr:spPr>
          <a:xfrm>
            <a:off x="2590801" y="411956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48CCC71A-098B-4A9D-A7CD-C553483CFC7B}"/>
              </a:ext>
            </a:extLst>
          </xdr:cNvPr>
          <xdr:cNvCxnSpPr/>
        </xdr:nvCxnSpPr>
        <xdr:spPr>
          <a:xfrm>
            <a:off x="2914651" y="4119564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Arrow Connector 87">
            <a:extLst>
              <a:ext uri="{FF2B5EF4-FFF2-40B4-BE49-F238E27FC236}">
                <a16:creationId xmlns:a16="http://schemas.microsoft.com/office/drawing/2014/main" id="{10BCF368-D81A-404B-861E-D98FA292298D}"/>
              </a:ext>
            </a:extLst>
          </xdr:cNvPr>
          <xdr:cNvCxnSpPr/>
        </xdr:nvCxnSpPr>
        <xdr:spPr>
          <a:xfrm>
            <a:off x="3238501" y="4124326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Arrow Connector 88">
            <a:extLst>
              <a:ext uri="{FF2B5EF4-FFF2-40B4-BE49-F238E27FC236}">
                <a16:creationId xmlns:a16="http://schemas.microsoft.com/office/drawing/2014/main" id="{CC9C6418-53A5-43D4-B3EF-BB404DAF7701}"/>
              </a:ext>
            </a:extLst>
          </xdr:cNvPr>
          <xdr:cNvCxnSpPr/>
        </xdr:nvCxnSpPr>
        <xdr:spPr>
          <a:xfrm>
            <a:off x="3562351" y="4119563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8D5B5C7A-72A8-48EA-9BDB-EBC356DB31E6}"/>
              </a:ext>
            </a:extLst>
          </xdr:cNvPr>
          <xdr:cNvCxnSpPr/>
        </xdr:nvCxnSpPr>
        <xdr:spPr>
          <a:xfrm>
            <a:off x="3886201" y="412432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Arrow Connector 90">
            <a:extLst>
              <a:ext uri="{FF2B5EF4-FFF2-40B4-BE49-F238E27FC236}">
                <a16:creationId xmlns:a16="http://schemas.microsoft.com/office/drawing/2014/main" id="{3E47B47D-1283-4BDC-991C-B455B98480CF}"/>
              </a:ext>
            </a:extLst>
          </xdr:cNvPr>
          <xdr:cNvCxnSpPr/>
        </xdr:nvCxnSpPr>
        <xdr:spPr>
          <a:xfrm>
            <a:off x="4210050" y="411480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Arrow Connector 91">
            <a:extLst>
              <a:ext uri="{FF2B5EF4-FFF2-40B4-BE49-F238E27FC236}">
                <a16:creationId xmlns:a16="http://schemas.microsoft.com/office/drawing/2014/main" id="{91A4E8E0-4A6B-4C9D-801F-B5857DD24448}"/>
              </a:ext>
            </a:extLst>
          </xdr:cNvPr>
          <xdr:cNvCxnSpPr/>
        </xdr:nvCxnSpPr>
        <xdr:spPr>
          <a:xfrm>
            <a:off x="4533900" y="4119563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21B87E82-105F-405F-BECD-41222170554C}"/>
              </a:ext>
            </a:extLst>
          </xdr:cNvPr>
          <xdr:cNvCxnSpPr/>
        </xdr:nvCxnSpPr>
        <xdr:spPr>
          <a:xfrm>
            <a:off x="4857750" y="411480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Arrow Connector 93">
            <a:extLst>
              <a:ext uri="{FF2B5EF4-FFF2-40B4-BE49-F238E27FC236}">
                <a16:creationId xmlns:a16="http://schemas.microsoft.com/office/drawing/2014/main" id="{CA7DD44D-7A35-45D8-A4B5-4D8D4A3B80F2}"/>
              </a:ext>
            </a:extLst>
          </xdr:cNvPr>
          <xdr:cNvCxnSpPr/>
        </xdr:nvCxnSpPr>
        <xdr:spPr>
          <a:xfrm>
            <a:off x="5181600" y="411956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Straight Arrow Connector 94">
            <a:extLst>
              <a:ext uri="{FF2B5EF4-FFF2-40B4-BE49-F238E27FC236}">
                <a16:creationId xmlns:a16="http://schemas.microsoft.com/office/drawing/2014/main" id="{40BF201B-C0AC-4068-86A5-C88958C3566A}"/>
              </a:ext>
            </a:extLst>
          </xdr:cNvPr>
          <xdr:cNvCxnSpPr/>
        </xdr:nvCxnSpPr>
        <xdr:spPr>
          <a:xfrm>
            <a:off x="5505449" y="411956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FDBFD0D3-0B7E-48F8-A5A2-2B97959FCD78}"/>
              </a:ext>
            </a:extLst>
          </xdr:cNvPr>
          <xdr:cNvCxnSpPr/>
        </xdr:nvCxnSpPr>
        <xdr:spPr>
          <a:xfrm>
            <a:off x="1457325" y="4543426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C64F2234-DBCC-4AD9-80F0-5E53C3AA900B}"/>
              </a:ext>
            </a:extLst>
          </xdr:cNvPr>
          <xdr:cNvCxnSpPr/>
        </xdr:nvCxnSpPr>
        <xdr:spPr>
          <a:xfrm>
            <a:off x="1781175" y="454818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Arrow Connector 97">
            <a:extLst>
              <a:ext uri="{FF2B5EF4-FFF2-40B4-BE49-F238E27FC236}">
                <a16:creationId xmlns:a16="http://schemas.microsoft.com/office/drawing/2014/main" id="{03A3E6F5-2DC7-4663-8A89-8B47F605C55F}"/>
              </a:ext>
            </a:extLst>
          </xdr:cNvPr>
          <xdr:cNvCxnSpPr/>
        </xdr:nvCxnSpPr>
        <xdr:spPr>
          <a:xfrm>
            <a:off x="2105025" y="454342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C5EEB5DD-19A5-4A89-93B3-E75A0A87A77F}"/>
              </a:ext>
            </a:extLst>
          </xdr:cNvPr>
          <xdr:cNvCxnSpPr/>
        </xdr:nvCxnSpPr>
        <xdr:spPr>
          <a:xfrm>
            <a:off x="2428875" y="454818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Arrow Connector 99">
            <a:extLst>
              <a:ext uri="{FF2B5EF4-FFF2-40B4-BE49-F238E27FC236}">
                <a16:creationId xmlns:a16="http://schemas.microsoft.com/office/drawing/2014/main" id="{7ADC9AE5-4667-41F7-9A51-FB254A969A79}"/>
              </a:ext>
            </a:extLst>
          </xdr:cNvPr>
          <xdr:cNvCxnSpPr/>
        </xdr:nvCxnSpPr>
        <xdr:spPr>
          <a:xfrm>
            <a:off x="2752725" y="454818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Arrow Connector 100">
            <a:extLst>
              <a:ext uri="{FF2B5EF4-FFF2-40B4-BE49-F238E27FC236}">
                <a16:creationId xmlns:a16="http://schemas.microsoft.com/office/drawing/2014/main" id="{D9377A49-D2D9-4288-9ADD-B17F87948614}"/>
              </a:ext>
            </a:extLst>
          </xdr:cNvPr>
          <xdr:cNvCxnSpPr/>
        </xdr:nvCxnSpPr>
        <xdr:spPr>
          <a:xfrm>
            <a:off x="3076575" y="455295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F598972D-4CA4-495D-981E-4E38EB5233EE}"/>
              </a:ext>
            </a:extLst>
          </xdr:cNvPr>
          <xdr:cNvCxnSpPr/>
        </xdr:nvCxnSpPr>
        <xdr:spPr>
          <a:xfrm>
            <a:off x="3400425" y="454818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9EA2603E-85A1-4956-9D88-2BF9CE2A5303}"/>
              </a:ext>
            </a:extLst>
          </xdr:cNvPr>
          <xdr:cNvCxnSpPr/>
        </xdr:nvCxnSpPr>
        <xdr:spPr>
          <a:xfrm>
            <a:off x="3724275" y="455295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Arrow Connector 103">
            <a:extLst>
              <a:ext uri="{FF2B5EF4-FFF2-40B4-BE49-F238E27FC236}">
                <a16:creationId xmlns:a16="http://schemas.microsoft.com/office/drawing/2014/main" id="{5E0A9E33-FEEB-456E-8437-AB76DF5FB9D6}"/>
              </a:ext>
            </a:extLst>
          </xdr:cNvPr>
          <xdr:cNvCxnSpPr/>
        </xdr:nvCxnSpPr>
        <xdr:spPr>
          <a:xfrm>
            <a:off x="4048124" y="4543426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Arrow Connector 104">
            <a:extLst>
              <a:ext uri="{FF2B5EF4-FFF2-40B4-BE49-F238E27FC236}">
                <a16:creationId xmlns:a16="http://schemas.microsoft.com/office/drawing/2014/main" id="{E4EC595D-0422-483D-AC33-C062B8404652}"/>
              </a:ext>
            </a:extLst>
          </xdr:cNvPr>
          <xdr:cNvCxnSpPr/>
        </xdr:nvCxnSpPr>
        <xdr:spPr>
          <a:xfrm>
            <a:off x="4371974" y="454818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Arrow Connector 105">
            <a:extLst>
              <a:ext uri="{FF2B5EF4-FFF2-40B4-BE49-F238E27FC236}">
                <a16:creationId xmlns:a16="http://schemas.microsoft.com/office/drawing/2014/main" id="{322D8370-A269-421B-BDA3-355DA7E3D56B}"/>
              </a:ext>
            </a:extLst>
          </xdr:cNvPr>
          <xdr:cNvCxnSpPr/>
        </xdr:nvCxnSpPr>
        <xdr:spPr>
          <a:xfrm>
            <a:off x="4695824" y="4543425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Arrow Connector 106">
            <a:extLst>
              <a:ext uri="{FF2B5EF4-FFF2-40B4-BE49-F238E27FC236}">
                <a16:creationId xmlns:a16="http://schemas.microsoft.com/office/drawing/2014/main" id="{07D63969-4AC9-428B-8A8B-93C178DF9A39}"/>
              </a:ext>
            </a:extLst>
          </xdr:cNvPr>
          <xdr:cNvCxnSpPr/>
        </xdr:nvCxnSpPr>
        <xdr:spPr>
          <a:xfrm>
            <a:off x="5019674" y="454818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Arrow Connector 107">
            <a:extLst>
              <a:ext uri="{FF2B5EF4-FFF2-40B4-BE49-F238E27FC236}">
                <a16:creationId xmlns:a16="http://schemas.microsoft.com/office/drawing/2014/main" id="{7597BE13-D3CB-43E0-8704-B8E6782F8CC4}"/>
              </a:ext>
            </a:extLst>
          </xdr:cNvPr>
          <xdr:cNvCxnSpPr/>
        </xdr:nvCxnSpPr>
        <xdr:spPr>
          <a:xfrm>
            <a:off x="5343523" y="454818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Arrow Connector 108">
            <a:extLst>
              <a:ext uri="{FF2B5EF4-FFF2-40B4-BE49-F238E27FC236}">
                <a16:creationId xmlns:a16="http://schemas.microsoft.com/office/drawing/2014/main" id="{01882A83-09B0-41F3-9F81-59817C234E6E}"/>
              </a:ext>
            </a:extLst>
          </xdr:cNvPr>
          <xdr:cNvCxnSpPr/>
        </xdr:nvCxnSpPr>
        <xdr:spPr>
          <a:xfrm>
            <a:off x="2752727" y="109537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Arrow Connector 109">
            <a:extLst>
              <a:ext uri="{FF2B5EF4-FFF2-40B4-BE49-F238E27FC236}">
                <a16:creationId xmlns:a16="http://schemas.microsoft.com/office/drawing/2014/main" id="{6FC927FE-5FC4-494A-935E-E0AF11B65FFB}"/>
              </a:ext>
            </a:extLst>
          </xdr:cNvPr>
          <xdr:cNvCxnSpPr/>
        </xdr:nvCxnSpPr>
        <xdr:spPr>
          <a:xfrm>
            <a:off x="3076577" y="110014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Arrow Connector 110">
            <a:extLst>
              <a:ext uri="{FF2B5EF4-FFF2-40B4-BE49-F238E27FC236}">
                <a16:creationId xmlns:a16="http://schemas.microsoft.com/office/drawing/2014/main" id="{64C7E0C7-80A7-49DB-963B-C70A0B5A45D9}"/>
              </a:ext>
            </a:extLst>
          </xdr:cNvPr>
          <xdr:cNvCxnSpPr/>
        </xdr:nvCxnSpPr>
        <xdr:spPr>
          <a:xfrm>
            <a:off x="3400427" y="109537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Arrow Connector 111">
            <a:extLst>
              <a:ext uri="{FF2B5EF4-FFF2-40B4-BE49-F238E27FC236}">
                <a16:creationId xmlns:a16="http://schemas.microsoft.com/office/drawing/2014/main" id="{F7AE6825-EC38-4BE2-8FE3-08B90A1BA17F}"/>
              </a:ext>
            </a:extLst>
          </xdr:cNvPr>
          <xdr:cNvCxnSpPr/>
        </xdr:nvCxnSpPr>
        <xdr:spPr>
          <a:xfrm>
            <a:off x="3724277" y="110013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849F498F-4D82-439D-B374-E7644C1E6296}"/>
              </a:ext>
            </a:extLst>
          </xdr:cNvPr>
          <xdr:cNvCxnSpPr/>
        </xdr:nvCxnSpPr>
        <xdr:spPr>
          <a:xfrm>
            <a:off x="4048127" y="110014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D77B5C2C-8800-4905-88F3-024C1726EBF8}"/>
              </a:ext>
            </a:extLst>
          </xdr:cNvPr>
          <xdr:cNvCxnSpPr/>
        </xdr:nvCxnSpPr>
        <xdr:spPr>
          <a:xfrm>
            <a:off x="4371977" y="1104903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0BD21041-1BD3-4541-A140-00B74729F6F1}"/>
              </a:ext>
            </a:extLst>
          </xdr:cNvPr>
          <xdr:cNvCxnSpPr/>
        </xdr:nvCxnSpPr>
        <xdr:spPr>
          <a:xfrm>
            <a:off x="4695827" y="110014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E674EE4F-1F62-4E47-9CC1-EC0FE0D7E080}"/>
              </a:ext>
            </a:extLst>
          </xdr:cNvPr>
          <xdr:cNvCxnSpPr/>
        </xdr:nvCxnSpPr>
        <xdr:spPr>
          <a:xfrm>
            <a:off x="5019677" y="110490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Arrow Connector 116">
            <a:extLst>
              <a:ext uri="{FF2B5EF4-FFF2-40B4-BE49-F238E27FC236}">
                <a16:creationId xmlns:a16="http://schemas.microsoft.com/office/drawing/2014/main" id="{A724C703-97FE-446E-AFF7-49771A8A802F}"/>
              </a:ext>
            </a:extLst>
          </xdr:cNvPr>
          <xdr:cNvCxnSpPr/>
        </xdr:nvCxnSpPr>
        <xdr:spPr>
          <a:xfrm>
            <a:off x="5343526" y="1095378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Arrow Connector 117">
            <a:extLst>
              <a:ext uri="{FF2B5EF4-FFF2-40B4-BE49-F238E27FC236}">
                <a16:creationId xmlns:a16="http://schemas.microsoft.com/office/drawing/2014/main" id="{28E07C01-1D5A-4F47-AFFE-2FAE19139484}"/>
              </a:ext>
            </a:extLst>
          </xdr:cNvPr>
          <xdr:cNvCxnSpPr/>
        </xdr:nvCxnSpPr>
        <xdr:spPr>
          <a:xfrm>
            <a:off x="5667376" y="1100140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Arrow Connector 118">
            <a:extLst>
              <a:ext uri="{FF2B5EF4-FFF2-40B4-BE49-F238E27FC236}">
                <a16:creationId xmlns:a16="http://schemas.microsoft.com/office/drawing/2014/main" id="{1E64F71B-5C2A-4820-8CFE-41F187FD2941}"/>
              </a:ext>
            </a:extLst>
          </xdr:cNvPr>
          <xdr:cNvCxnSpPr/>
        </xdr:nvCxnSpPr>
        <xdr:spPr>
          <a:xfrm>
            <a:off x="5991226" y="1095377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Arrow Connector 119">
            <a:extLst>
              <a:ext uri="{FF2B5EF4-FFF2-40B4-BE49-F238E27FC236}">
                <a16:creationId xmlns:a16="http://schemas.microsoft.com/office/drawing/2014/main" id="{317AE04E-167D-46C5-BCE2-5C9797DAFC3D}"/>
              </a:ext>
            </a:extLst>
          </xdr:cNvPr>
          <xdr:cNvCxnSpPr/>
        </xdr:nvCxnSpPr>
        <xdr:spPr>
          <a:xfrm>
            <a:off x="6315076" y="110013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Arrow Connector 120">
            <a:extLst>
              <a:ext uri="{FF2B5EF4-FFF2-40B4-BE49-F238E27FC236}">
                <a16:creationId xmlns:a16="http://schemas.microsoft.com/office/drawing/2014/main" id="{2135300B-C149-481C-9DA9-0CCC82D8097B}"/>
              </a:ext>
            </a:extLst>
          </xdr:cNvPr>
          <xdr:cNvCxnSpPr/>
        </xdr:nvCxnSpPr>
        <xdr:spPr>
          <a:xfrm>
            <a:off x="6638925" y="110013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Arrow Connector 121">
            <a:extLst>
              <a:ext uri="{FF2B5EF4-FFF2-40B4-BE49-F238E27FC236}">
                <a16:creationId xmlns:a16="http://schemas.microsoft.com/office/drawing/2014/main" id="{687BE2CD-E307-4984-A927-32C1D42EBA17}"/>
              </a:ext>
            </a:extLst>
          </xdr:cNvPr>
          <xdr:cNvCxnSpPr/>
        </xdr:nvCxnSpPr>
        <xdr:spPr>
          <a:xfrm>
            <a:off x="6958012" y="110013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Arrow Connector 122">
            <a:extLst>
              <a:ext uri="{FF2B5EF4-FFF2-40B4-BE49-F238E27FC236}">
                <a16:creationId xmlns:a16="http://schemas.microsoft.com/office/drawing/2014/main" id="{772C5DB3-D5C5-43F0-90B0-FFB36D89FF86}"/>
              </a:ext>
            </a:extLst>
          </xdr:cNvPr>
          <xdr:cNvCxnSpPr/>
        </xdr:nvCxnSpPr>
        <xdr:spPr>
          <a:xfrm>
            <a:off x="6805612" y="1528764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Arrow Connector 123">
            <a:extLst>
              <a:ext uri="{FF2B5EF4-FFF2-40B4-BE49-F238E27FC236}">
                <a16:creationId xmlns:a16="http://schemas.microsoft.com/office/drawing/2014/main" id="{7944D317-98A1-4CDD-9916-E3A2A22CCC41}"/>
              </a:ext>
            </a:extLst>
          </xdr:cNvPr>
          <xdr:cNvCxnSpPr/>
        </xdr:nvCxnSpPr>
        <xdr:spPr>
          <a:xfrm>
            <a:off x="6638925" y="1962151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Arrow Connector 124">
            <a:extLst>
              <a:ext uri="{FF2B5EF4-FFF2-40B4-BE49-F238E27FC236}">
                <a16:creationId xmlns:a16="http://schemas.microsoft.com/office/drawing/2014/main" id="{74474CBF-230F-4DA0-9F58-1C3714DFFD58}"/>
              </a:ext>
            </a:extLst>
          </xdr:cNvPr>
          <xdr:cNvCxnSpPr/>
        </xdr:nvCxnSpPr>
        <xdr:spPr>
          <a:xfrm>
            <a:off x="6477000" y="2390776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Arrow Connector 125">
            <a:extLst>
              <a:ext uri="{FF2B5EF4-FFF2-40B4-BE49-F238E27FC236}">
                <a16:creationId xmlns:a16="http://schemas.microsoft.com/office/drawing/2014/main" id="{93A976DB-52BF-4FBA-827F-197EB094D384}"/>
              </a:ext>
            </a:extLst>
          </xdr:cNvPr>
          <xdr:cNvCxnSpPr/>
        </xdr:nvCxnSpPr>
        <xdr:spPr>
          <a:xfrm>
            <a:off x="6315075" y="2824164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Arrow Connector 126">
            <a:extLst>
              <a:ext uri="{FF2B5EF4-FFF2-40B4-BE49-F238E27FC236}">
                <a16:creationId xmlns:a16="http://schemas.microsoft.com/office/drawing/2014/main" id="{441DF2D7-BF4D-42EA-B2BA-6B5E3F881A3F}"/>
              </a:ext>
            </a:extLst>
          </xdr:cNvPr>
          <xdr:cNvCxnSpPr/>
        </xdr:nvCxnSpPr>
        <xdr:spPr>
          <a:xfrm>
            <a:off x="6148388" y="325278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Arrow Connector 127">
            <a:extLst>
              <a:ext uri="{FF2B5EF4-FFF2-40B4-BE49-F238E27FC236}">
                <a16:creationId xmlns:a16="http://schemas.microsoft.com/office/drawing/2014/main" id="{0BA20901-22CB-4ACA-B25E-FBC1CC94629C}"/>
              </a:ext>
            </a:extLst>
          </xdr:cNvPr>
          <xdr:cNvCxnSpPr/>
        </xdr:nvCxnSpPr>
        <xdr:spPr>
          <a:xfrm>
            <a:off x="5991226" y="3681414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Arrow Connector 128">
            <a:extLst>
              <a:ext uri="{FF2B5EF4-FFF2-40B4-BE49-F238E27FC236}">
                <a16:creationId xmlns:a16="http://schemas.microsoft.com/office/drawing/2014/main" id="{6888C1BC-0026-47C4-8130-811E681D69F0}"/>
              </a:ext>
            </a:extLst>
          </xdr:cNvPr>
          <xdr:cNvCxnSpPr/>
        </xdr:nvCxnSpPr>
        <xdr:spPr>
          <a:xfrm>
            <a:off x="5829301" y="4110039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Arrow Connector 129">
            <a:extLst>
              <a:ext uri="{FF2B5EF4-FFF2-40B4-BE49-F238E27FC236}">
                <a16:creationId xmlns:a16="http://schemas.microsoft.com/office/drawing/2014/main" id="{330E7E60-B81A-43D5-BE65-7D0489D55747}"/>
              </a:ext>
            </a:extLst>
          </xdr:cNvPr>
          <xdr:cNvCxnSpPr/>
        </xdr:nvCxnSpPr>
        <xdr:spPr>
          <a:xfrm>
            <a:off x="5667376" y="4533902"/>
            <a:ext cx="0" cy="2571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Connector 131">
            <a:extLst>
              <a:ext uri="{FF2B5EF4-FFF2-40B4-BE49-F238E27FC236}">
                <a16:creationId xmlns:a16="http://schemas.microsoft.com/office/drawing/2014/main" id="{2618AAAB-478C-42E5-ADDE-D8875736627B}"/>
              </a:ext>
            </a:extLst>
          </xdr:cNvPr>
          <xdr:cNvCxnSpPr/>
        </xdr:nvCxnSpPr>
        <xdr:spPr>
          <a:xfrm>
            <a:off x="1695450" y="1362075"/>
            <a:ext cx="100965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A0D0BF32-97B9-4402-9AAF-254BBD126F68}"/>
              </a:ext>
            </a:extLst>
          </xdr:cNvPr>
          <xdr:cNvCxnSpPr/>
        </xdr:nvCxnSpPr>
        <xdr:spPr>
          <a:xfrm flipH="1">
            <a:off x="957263" y="1295400"/>
            <a:ext cx="1346519" cy="35643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8AEFB74E-DEFF-400E-8D16-AA55A12582B6}"/>
              </a:ext>
            </a:extLst>
          </xdr:cNvPr>
          <xdr:cNvCxnSpPr/>
        </xdr:nvCxnSpPr>
        <xdr:spPr>
          <a:xfrm>
            <a:off x="2247900" y="1319213"/>
            <a:ext cx="5715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CD078E7A-0096-4D1A-938C-EEDAD76FCE0B}"/>
              </a:ext>
            </a:extLst>
          </xdr:cNvPr>
          <xdr:cNvCxnSpPr/>
        </xdr:nvCxnSpPr>
        <xdr:spPr>
          <a:xfrm>
            <a:off x="409575" y="4786312"/>
            <a:ext cx="1000125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2424474F-ABB2-4C55-9701-C1FA36431250}"/>
              </a:ext>
            </a:extLst>
          </xdr:cNvPr>
          <xdr:cNvCxnSpPr/>
        </xdr:nvCxnSpPr>
        <xdr:spPr>
          <a:xfrm>
            <a:off x="952500" y="4743450"/>
            <a:ext cx="5715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Connector 145">
            <a:extLst>
              <a:ext uri="{FF2B5EF4-FFF2-40B4-BE49-F238E27FC236}">
                <a16:creationId xmlns:a16="http://schemas.microsoft.com/office/drawing/2014/main" id="{08A09EDD-CBF3-4EF0-BBF0-2FAFFD47BDF0}"/>
              </a:ext>
            </a:extLst>
          </xdr:cNvPr>
          <xdr:cNvCxnSpPr/>
        </xdr:nvCxnSpPr>
        <xdr:spPr>
          <a:xfrm>
            <a:off x="1228729" y="5076825"/>
            <a:ext cx="4443409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BC61C848-D46F-4A13-8269-56822F68A501}"/>
              </a:ext>
            </a:extLst>
          </xdr:cNvPr>
          <xdr:cNvCxnSpPr/>
        </xdr:nvCxnSpPr>
        <xdr:spPr>
          <a:xfrm flipH="1">
            <a:off x="1295400" y="4819650"/>
            <a:ext cx="131976" cy="349346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Connector 150">
            <a:extLst>
              <a:ext uri="{FF2B5EF4-FFF2-40B4-BE49-F238E27FC236}">
                <a16:creationId xmlns:a16="http://schemas.microsoft.com/office/drawing/2014/main" id="{ECC0E4AC-FA66-4428-8B7B-D07C26694101}"/>
              </a:ext>
            </a:extLst>
          </xdr:cNvPr>
          <xdr:cNvCxnSpPr/>
        </xdr:nvCxnSpPr>
        <xdr:spPr>
          <a:xfrm>
            <a:off x="1304925" y="5024438"/>
            <a:ext cx="57150" cy="904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747FDB5C-49AF-48F0-B417-BC66BAA2DCFC}"/>
              </a:ext>
            </a:extLst>
          </xdr:cNvPr>
          <xdr:cNvCxnSpPr/>
        </xdr:nvCxnSpPr>
        <xdr:spPr>
          <a:xfrm flipH="1">
            <a:off x="5534025" y="4819650"/>
            <a:ext cx="127213" cy="33674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Connector 152">
            <a:extLst>
              <a:ext uri="{FF2B5EF4-FFF2-40B4-BE49-F238E27FC236}">
                <a16:creationId xmlns:a16="http://schemas.microsoft.com/office/drawing/2014/main" id="{6715B7B2-52FF-4EF2-9BB8-023371696FC3}"/>
              </a:ext>
            </a:extLst>
          </xdr:cNvPr>
          <xdr:cNvCxnSpPr/>
        </xdr:nvCxnSpPr>
        <xdr:spPr>
          <a:xfrm>
            <a:off x="5538788" y="5024438"/>
            <a:ext cx="57150" cy="904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C919092F-AF03-4DF4-95F9-B199CAD8A484}"/>
              </a:ext>
            </a:extLst>
          </xdr:cNvPr>
          <xdr:cNvCxnSpPr/>
        </xdr:nvCxnSpPr>
        <xdr:spPr>
          <a:xfrm>
            <a:off x="2105025" y="3076575"/>
            <a:ext cx="4200525" cy="0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1" name="Freeform: Shape 160">
            <a:extLst>
              <a:ext uri="{FF2B5EF4-FFF2-40B4-BE49-F238E27FC236}">
                <a16:creationId xmlns:a16="http://schemas.microsoft.com/office/drawing/2014/main" id="{D9639DE2-2863-45A0-9761-7D95BD3B37BC}"/>
              </a:ext>
            </a:extLst>
          </xdr:cNvPr>
          <xdr:cNvSpPr/>
        </xdr:nvSpPr>
        <xdr:spPr>
          <a:xfrm>
            <a:off x="2100263" y="3076575"/>
            <a:ext cx="4205287" cy="142875"/>
          </a:xfrm>
          <a:custGeom>
            <a:avLst/>
            <a:gdLst>
              <a:gd name="connsiteX0" fmla="*/ 0 w 4205287"/>
              <a:gd name="connsiteY0" fmla="*/ 0 h 142875"/>
              <a:gd name="connsiteX1" fmla="*/ 2109787 w 4205287"/>
              <a:gd name="connsiteY1" fmla="*/ 142875 h 142875"/>
              <a:gd name="connsiteX2" fmla="*/ 4205287 w 4205287"/>
              <a:gd name="connsiteY2" fmla="*/ 0 h 142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205287" h="142875">
                <a:moveTo>
                  <a:pt x="0" y="0"/>
                </a:moveTo>
                <a:cubicBezTo>
                  <a:pt x="704453" y="71437"/>
                  <a:pt x="1408906" y="142875"/>
                  <a:pt x="2109787" y="142875"/>
                </a:cubicBezTo>
                <a:cubicBezTo>
                  <a:pt x="2810668" y="142875"/>
                  <a:pt x="3507977" y="71437"/>
                  <a:pt x="4205287" y="0"/>
                </a:cubicBezTo>
              </a:path>
            </a:pathLst>
          </a:custGeom>
          <a:noFill/>
          <a:ln>
            <a:solidFill>
              <a:schemeClr val="accent2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4" name="Straight Connector 173">
            <a:extLst>
              <a:ext uri="{FF2B5EF4-FFF2-40B4-BE49-F238E27FC236}">
                <a16:creationId xmlns:a16="http://schemas.microsoft.com/office/drawing/2014/main" id="{70E14FF7-EAFA-420E-A984-A82E7CB87656}"/>
              </a:ext>
            </a:extLst>
          </xdr:cNvPr>
          <xdr:cNvCxnSpPr/>
        </xdr:nvCxnSpPr>
        <xdr:spPr>
          <a:xfrm flipH="1">
            <a:off x="461963" y="1300162"/>
            <a:ext cx="1346519" cy="35643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Connector 174">
            <a:extLst>
              <a:ext uri="{FF2B5EF4-FFF2-40B4-BE49-F238E27FC236}">
                <a16:creationId xmlns:a16="http://schemas.microsoft.com/office/drawing/2014/main" id="{D87A3D6C-A6DB-4FCE-A4F9-63242FA8AA90}"/>
              </a:ext>
            </a:extLst>
          </xdr:cNvPr>
          <xdr:cNvCxnSpPr/>
        </xdr:nvCxnSpPr>
        <xdr:spPr>
          <a:xfrm>
            <a:off x="1752600" y="1323975"/>
            <a:ext cx="5715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Connector 175">
            <a:extLst>
              <a:ext uri="{FF2B5EF4-FFF2-40B4-BE49-F238E27FC236}">
                <a16:creationId xmlns:a16="http://schemas.microsoft.com/office/drawing/2014/main" id="{34922B18-84F3-4698-A97E-E1C40DB5D03D}"/>
              </a:ext>
            </a:extLst>
          </xdr:cNvPr>
          <xdr:cNvCxnSpPr/>
        </xdr:nvCxnSpPr>
        <xdr:spPr>
          <a:xfrm>
            <a:off x="457200" y="4748212"/>
            <a:ext cx="5715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Connector 179">
            <a:extLst>
              <a:ext uri="{FF2B5EF4-FFF2-40B4-BE49-F238E27FC236}">
                <a16:creationId xmlns:a16="http://schemas.microsoft.com/office/drawing/2014/main" id="{E056F879-A10B-4847-A2C6-90FCAE4524C9}"/>
              </a:ext>
            </a:extLst>
          </xdr:cNvPr>
          <xdr:cNvCxnSpPr/>
        </xdr:nvCxnSpPr>
        <xdr:spPr>
          <a:xfrm>
            <a:off x="1547813" y="3071813"/>
            <a:ext cx="50006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Straight Connector 181">
            <a:extLst>
              <a:ext uri="{FF2B5EF4-FFF2-40B4-BE49-F238E27FC236}">
                <a16:creationId xmlns:a16="http://schemas.microsoft.com/office/drawing/2014/main" id="{C8F37C50-49C2-4436-A854-187F1816AC35}"/>
              </a:ext>
            </a:extLst>
          </xdr:cNvPr>
          <xdr:cNvCxnSpPr/>
        </xdr:nvCxnSpPr>
        <xdr:spPr>
          <a:xfrm>
            <a:off x="1600200" y="3028950"/>
            <a:ext cx="47625" cy="90488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Connector 191">
            <a:extLst>
              <a:ext uri="{FF2B5EF4-FFF2-40B4-BE49-F238E27FC236}">
                <a16:creationId xmlns:a16="http://schemas.microsoft.com/office/drawing/2014/main" id="{BEC8B632-A320-44E9-8E7F-D7EDAF533086}"/>
              </a:ext>
            </a:extLst>
          </xdr:cNvPr>
          <xdr:cNvCxnSpPr/>
        </xdr:nvCxnSpPr>
        <xdr:spPr>
          <a:xfrm flipV="1">
            <a:off x="3724275" y="923925"/>
            <a:ext cx="819150" cy="1157289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Arrow Connector 263">
            <a:extLst>
              <a:ext uri="{FF2B5EF4-FFF2-40B4-BE49-F238E27FC236}">
                <a16:creationId xmlns:a16="http://schemas.microsoft.com/office/drawing/2014/main" id="{C4902F31-F589-4471-A2BE-D4FB0AB0672A}"/>
              </a:ext>
            </a:extLst>
          </xdr:cNvPr>
          <xdr:cNvCxnSpPr/>
        </xdr:nvCxnSpPr>
        <xdr:spPr>
          <a:xfrm flipV="1">
            <a:off x="6800850" y="3324225"/>
            <a:ext cx="190500" cy="466728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Arrow Connector 265">
            <a:extLst>
              <a:ext uri="{FF2B5EF4-FFF2-40B4-BE49-F238E27FC236}">
                <a16:creationId xmlns:a16="http://schemas.microsoft.com/office/drawing/2014/main" id="{F7B9418E-AB6B-4D0F-A31D-A62EC16D634F}"/>
              </a:ext>
            </a:extLst>
          </xdr:cNvPr>
          <xdr:cNvCxnSpPr/>
        </xdr:nvCxnSpPr>
        <xdr:spPr>
          <a:xfrm>
            <a:off x="6800850" y="3790950"/>
            <a:ext cx="400050" cy="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1" name="Oval 220">
            <a:extLst>
              <a:ext uri="{FF2B5EF4-FFF2-40B4-BE49-F238E27FC236}">
                <a16:creationId xmlns:a16="http://schemas.microsoft.com/office/drawing/2014/main" id="{A1ECF2DF-7DF9-44AD-A914-BA7BAB316E20}"/>
              </a:ext>
            </a:extLst>
          </xdr:cNvPr>
          <xdr:cNvSpPr/>
        </xdr:nvSpPr>
        <xdr:spPr>
          <a:xfrm>
            <a:off x="6281740" y="3048003"/>
            <a:ext cx="66672" cy="66672"/>
          </a:xfrm>
          <a:prstGeom prst="ellipse">
            <a:avLst/>
          </a:prstGeom>
          <a:solidFill>
            <a:srgbClr val="FF00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22" name="Oval 221">
            <a:extLst>
              <a:ext uri="{FF2B5EF4-FFF2-40B4-BE49-F238E27FC236}">
                <a16:creationId xmlns:a16="http://schemas.microsoft.com/office/drawing/2014/main" id="{5464A548-6AB8-46E6-939B-25B54F061A4D}"/>
              </a:ext>
            </a:extLst>
          </xdr:cNvPr>
          <xdr:cNvSpPr/>
        </xdr:nvSpPr>
        <xdr:spPr>
          <a:xfrm>
            <a:off x="2062166" y="3043240"/>
            <a:ext cx="66672" cy="66672"/>
          </a:xfrm>
          <a:prstGeom prst="ellipse">
            <a:avLst/>
          </a:prstGeom>
          <a:solidFill>
            <a:srgbClr val="FF00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</xdr:col>
      <xdr:colOff>85725</xdr:colOff>
      <xdr:row>36</xdr:row>
      <xdr:rowOff>57150</xdr:rowOff>
    </xdr:from>
    <xdr:to>
      <xdr:col>29</xdr:col>
      <xdr:colOff>66675</xdr:colOff>
      <xdr:row>52</xdr:row>
      <xdr:rowOff>73126</xdr:rowOff>
    </xdr:to>
    <xdr:grpSp>
      <xdr:nvGrpSpPr>
        <xdr:cNvPr id="171" name="Group 170">
          <a:extLst>
            <a:ext uri="{FF2B5EF4-FFF2-40B4-BE49-F238E27FC236}">
              <a16:creationId xmlns:a16="http://schemas.microsoft.com/office/drawing/2014/main" id="{110A56D0-BE67-4AFF-B33C-CD352AA89344}"/>
            </a:ext>
          </a:extLst>
        </xdr:cNvPr>
        <xdr:cNvGrpSpPr/>
      </xdr:nvGrpSpPr>
      <xdr:grpSpPr>
        <a:xfrm>
          <a:off x="733425" y="5562600"/>
          <a:ext cx="4029075" cy="2301976"/>
          <a:chOff x="733425" y="5562600"/>
          <a:chExt cx="4029075" cy="2301976"/>
        </a:xfrm>
      </xdr:grpSpPr>
      <xdr:sp macro="" textlink="">
        <xdr:nvSpPr>
          <xdr:cNvPr id="140" name="Parallelogram 139">
            <a:extLst>
              <a:ext uri="{FF2B5EF4-FFF2-40B4-BE49-F238E27FC236}">
                <a16:creationId xmlns:a16="http://schemas.microsoft.com/office/drawing/2014/main" id="{0EA9F498-6133-4926-B75F-EFF29CC90608}"/>
              </a:ext>
            </a:extLst>
          </xdr:cNvPr>
          <xdr:cNvSpPr/>
        </xdr:nvSpPr>
        <xdr:spPr>
          <a:xfrm>
            <a:off x="1981199" y="6210300"/>
            <a:ext cx="2543175" cy="719137"/>
          </a:xfrm>
          <a:prstGeom prst="parallelogram">
            <a:avLst>
              <a:gd name="adj" fmla="val 38943"/>
            </a:avLst>
          </a:prstGeom>
          <a:pattFill prst="ltUpDiag">
            <a:fgClr>
              <a:schemeClr val="accent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1" name="Parallelogram 230">
            <a:extLst>
              <a:ext uri="{FF2B5EF4-FFF2-40B4-BE49-F238E27FC236}">
                <a16:creationId xmlns:a16="http://schemas.microsoft.com/office/drawing/2014/main" id="{C8CB1675-59F7-4496-B0B2-0FA8A4B7587C}"/>
              </a:ext>
            </a:extLst>
          </xdr:cNvPr>
          <xdr:cNvSpPr/>
        </xdr:nvSpPr>
        <xdr:spPr>
          <a:xfrm>
            <a:off x="1738314" y="5649252"/>
            <a:ext cx="3024186" cy="1879334"/>
          </a:xfrm>
          <a:prstGeom prst="parallelogram">
            <a:avLst>
              <a:gd name="adj" fmla="val 37891"/>
            </a:avLst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id="{576B3A49-1606-4298-A6E5-6791EA8E7FDB}"/>
              </a:ext>
            </a:extLst>
          </xdr:cNvPr>
          <xdr:cNvCxnSpPr/>
        </xdr:nvCxnSpPr>
        <xdr:spPr>
          <a:xfrm>
            <a:off x="2105025" y="6581775"/>
            <a:ext cx="2314575" cy="0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E941783F-15DA-4621-9F03-2349E9436B62}"/>
              </a:ext>
            </a:extLst>
          </xdr:cNvPr>
          <xdr:cNvCxnSpPr/>
        </xdr:nvCxnSpPr>
        <xdr:spPr>
          <a:xfrm>
            <a:off x="1509713" y="6934200"/>
            <a:ext cx="419099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Connector 262">
            <a:extLst>
              <a:ext uri="{FF2B5EF4-FFF2-40B4-BE49-F238E27FC236}">
                <a16:creationId xmlns:a16="http://schemas.microsoft.com/office/drawing/2014/main" id="{6CD2CA20-6875-48B9-BA86-5826442A0A9B}"/>
              </a:ext>
            </a:extLst>
          </xdr:cNvPr>
          <xdr:cNvCxnSpPr/>
        </xdr:nvCxnSpPr>
        <xdr:spPr>
          <a:xfrm flipH="1">
            <a:off x="1571625" y="6134100"/>
            <a:ext cx="333590" cy="88302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Connector 153">
            <a:extLst>
              <a:ext uri="{FF2B5EF4-FFF2-40B4-BE49-F238E27FC236}">
                <a16:creationId xmlns:a16="http://schemas.microsoft.com/office/drawing/2014/main" id="{538F1289-18AD-4CEF-AEBC-5EA00D4BBC99}"/>
              </a:ext>
            </a:extLst>
          </xdr:cNvPr>
          <xdr:cNvCxnSpPr/>
        </xdr:nvCxnSpPr>
        <xdr:spPr>
          <a:xfrm>
            <a:off x="1571625" y="6891339"/>
            <a:ext cx="52387" cy="809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Connector 264">
            <a:extLst>
              <a:ext uri="{FF2B5EF4-FFF2-40B4-BE49-F238E27FC236}">
                <a16:creationId xmlns:a16="http://schemas.microsoft.com/office/drawing/2014/main" id="{9E9900C3-5BA8-4E42-9CD8-FD3A77F18016}"/>
              </a:ext>
            </a:extLst>
          </xdr:cNvPr>
          <xdr:cNvCxnSpPr/>
        </xdr:nvCxnSpPr>
        <xdr:spPr>
          <a:xfrm>
            <a:off x="1781176" y="6219825"/>
            <a:ext cx="419099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Straight Connector 266">
            <a:extLst>
              <a:ext uri="{FF2B5EF4-FFF2-40B4-BE49-F238E27FC236}">
                <a16:creationId xmlns:a16="http://schemas.microsoft.com/office/drawing/2014/main" id="{E8674F1B-927A-4EA4-93AC-89874874893D}"/>
              </a:ext>
            </a:extLst>
          </xdr:cNvPr>
          <xdr:cNvCxnSpPr/>
        </xdr:nvCxnSpPr>
        <xdr:spPr>
          <a:xfrm>
            <a:off x="1843088" y="6176964"/>
            <a:ext cx="52387" cy="809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1" name="Oval 270">
            <a:extLst>
              <a:ext uri="{FF2B5EF4-FFF2-40B4-BE49-F238E27FC236}">
                <a16:creationId xmlns:a16="http://schemas.microsoft.com/office/drawing/2014/main" id="{69069862-AF3D-4938-948D-B95295ECF037}"/>
              </a:ext>
            </a:extLst>
          </xdr:cNvPr>
          <xdr:cNvSpPr/>
        </xdr:nvSpPr>
        <xdr:spPr>
          <a:xfrm>
            <a:off x="2081212" y="6548437"/>
            <a:ext cx="66672" cy="66672"/>
          </a:xfrm>
          <a:prstGeom prst="ellipse">
            <a:avLst/>
          </a:prstGeom>
          <a:solidFill>
            <a:srgbClr val="FF00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72" name="Oval 271">
            <a:extLst>
              <a:ext uri="{FF2B5EF4-FFF2-40B4-BE49-F238E27FC236}">
                <a16:creationId xmlns:a16="http://schemas.microsoft.com/office/drawing/2014/main" id="{D45EED0F-4759-4505-9C89-554826B36E06}"/>
              </a:ext>
            </a:extLst>
          </xdr:cNvPr>
          <xdr:cNvSpPr/>
        </xdr:nvSpPr>
        <xdr:spPr>
          <a:xfrm>
            <a:off x="4391025" y="6548437"/>
            <a:ext cx="66672" cy="66672"/>
          </a:xfrm>
          <a:prstGeom prst="ellipse">
            <a:avLst/>
          </a:prstGeom>
          <a:solidFill>
            <a:srgbClr val="FF00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74" name="Straight Connector 273">
            <a:extLst>
              <a:ext uri="{FF2B5EF4-FFF2-40B4-BE49-F238E27FC236}">
                <a16:creationId xmlns:a16="http://schemas.microsoft.com/office/drawing/2014/main" id="{E461C0F0-1A32-4942-9EA8-669C9A05FBB7}"/>
              </a:ext>
            </a:extLst>
          </xdr:cNvPr>
          <xdr:cNvCxnSpPr/>
        </xdr:nvCxnSpPr>
        <xdr:spPr>
          <a:xfrm flipH="1">
            <a:off x="1600200" y="7581900"/>
            <a:ext cx="104990" cy="277913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8F268C74-1C38-40D9-81B9-64B14980C864}"/>
              </a:ext>
            </a:extLst>
          </xdr:cNvPr>
          <xdr:cNvCxnSpPr/>
        </xdr:nvCxnSpPr>
        <xdr:spPr>
          <a:xfrm>
            <a:off x="1552575" y="7791450"/>
            <a:ext cx="247650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E88F319D-EA16-4EE2-9138-1FC231E6B97D}"/>
              </a:ext>
            </a:extLst>
          </xdr:cNvPr>
          <xdr:cNvCxnSpPr/>
        </xdr:nvCxnSpPr>
        <xdr:spPr>
          <a:xfrm>
            <a:off x="1600200" y="7758112"/>
            <a:ext cx="52387" cy="809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Straight Connector 276">
            <a:extLst>
              <a:ext uri="{FF2B5EF4-FFF2-40B4-BE49-F238E27FC236}">
                <a16:creationId xmlns:a16="http://schemas.microsoft.com/office/drawing/2014/main" id="{AF62419B-546D-49C3-A129-ACF652209A80}"/>
              </a:ext>
            </a:extLst>
          </xdr:cNvPr>
          <xdr:cNvCxnSpPr/>
        </xdr:nvCxnSpPr>
        <xdr:spPr>
          <a:xfrm flipH="1">
            <a:off x="3919537" y="7586663"/>
            <a:ext cx="104990" cy="277913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Connector 277">
            <a:extLst>
              <a:ext uri="{FF2B5EF4-FFF2-40B4-BE49-F238E27FC236}">
                <a16:creationId xmlns:a16="http://schemas.microsoft.com/office/drawing/2014/main" id="{B2F1A2A1-B7DF-4AA0-AB12-306B1ACAF550}"/>
              </a:ext>
            </a:extLst>
          </xdr:cNvPr>
          <xdr:cNvCxnSpPr/>
        </xdr:nvCxnSpPr>
        <xdr:spPr>
          <a:xfrm>
            <a:off x="3919537" y="7753350"/>
            <a:ext cx="52387" cy="809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Straight Connector 278">
            <a:extLst>
              <a:ext uri="{FF2B5EF4-FFF2-40B4-BE49-F238E27FC236}">
                <a16:creationId xmlns:a16="http://schemas.microsoft.com/office/drawing/2014/main" id="{2EF26521-48B9-4CDB-ABE9-FEA0382D1E86}"/>
              </a:ext>
            </a:extLst>
          </xdr:cNvPr>
          <xdr:cNvCxnSpPr/>
        </xdr:nvCxnSpPr>
        <xdr:spPr>
          <a:xfrm>
            <a:off x="733425" y="7524749"/>
            <a:ext cx="971549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Straight Connector 279">
            <a:extLst>
              <a:ext uri="{FF2B5EF4-FFF2-40B4-BE49-F238E27FC236}">
                <a16:creationId xmlns:a16="http://schemas.microsoft.com/office/drawing/2014/main" id="{07C9B558-6235-4203-9C57-66A27A0A8F03}"/>
              </a:ext>
            </a:extLst>
          </xdr:cNvPr>
          <xdr:cNvCxnSpPr/>
        </xdr:nvCxnSpPr>
        <xdr:spPr>
          <a:xfrm>
            <a:off x="795337" y="7481888"/>
            <a:ext cx="52387" cy="809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Straight Connector 280">
            <a:extLst>
              <a:ext uri="{FF2B5EF4-FFF2-40B4-BE49-F238E27FC236}">
                <a16:creationId xmlns:a16="http://schemas.microsoft.com/office/drawing/2014/main" id="{41BA4B29-7D5C-470A-BA32-1C2B687C2E08}"/>
              </a:ext>
            </a:extLst>
          </xdr:cNvPr>
          <xdr:cNvCxnSpPr/>
        </xdr:nvCxnSpPr>
        <xdr:spPr>
          <a:xfrm flipH="1">
            <a:off x="785814" y="5562600"/>
            <a:ext cx="772588" cy="204507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" name="Straight Connector 281">
            <a:extLst>
              <a:ext uri="{FF2B5EF4-FFF2-40B4-BE49-F238E27FC236}">
                <a16:creationId xmlns:a16="http://schemas.microsoft.com/office/drawing/2014/main" id="{25C17D38-1196-41D0-BEB6-E91AB918051F}"/>
              </a:ext>
            </a:extLst>
          </xdr:cNvPr>
          <xdr:cNvCxnSpPr/>
        </xdr:nvCxnSpPr>
        <xdr:spPr>
          <a:xfrm>
            <a:off x="1447800" y="5648324"/>
            <a:ext cx="971549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" name="Straight Connector 282">
            <a:extLst>
              <a:ext uri="{FF2B5EF4-FFF2-40B4-BE49-F238E27FC236}">
                <a16:creationId xmlns:a16="http://schemas.microsoft.com/office/drawing/2014/main" id="{882599BC-15BD-4727-879F-BFE9FD1FA1DA}"/>
              </a:ext>
            </a:extLst>
          </xdr:cNvPr>
          <xdr:cNvCxnSpPr/>
        </xdr:nvCxnSpPr>
        <xdr:spPr>
          <a:xfrm>
            <a:off x="1500187" y="5605463"/>
            <a:ext cx="52387" cy="809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9525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6FF1-A42D-471C-A0C2-8FE3581D9A5B}">
  <dimension ref="B1:AT93"/>
  <sheetViews>
    <sheetView showGridLines="0" tabSelected="1" topLeftCell="A17" zoomScaleNormal="100" workbookViewId="0">
      <selection activeCell="U33" sqref="U33:V33"/>
    </sheetView>
  </sheetViews>
  <sheetFormatPr defaultRowHeight="11.25" x14ac:dyDescent="0.2"/>
  <cols>
    <col min="1" max="944" width="2.83203125" style="2" customWidth="1"/>
    <col min="945" max="16384" width="9.33203125" style="2"/>
  </cols>
  <sheetData>
    <row r="1" spans="2:46" ht="12" thickBot="1" x14ac:dyDescent="0.25"/>
    <row r="2" spans="2:46" ht="39" customHeight="1" x14ac:dyDescent="0.2">
      <c r="B2" s="21" t="s">
        <v>45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3"/>
    </row>
    <row r="3" spans="2:46" x14ac:dyDescent="0.2">
      <c r="B3" s="3"/>
      <c r="C3" s="4"/>
      <c r="D3" s="4"/>
      <c r="E3" s="1" t="s">
        <v>38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5"/>
    </row>
    <row r="4" spans="2:46" x14ac:dyDescent="0.2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U4" s="4" t="s">
        <v>39</v>
      </c>
      <c r="V4" s="4"/>
      <c r="X4" s="4"/>
      <c r="Y4" s="4"/>
      <c r="Z4" s="4"/>
      <c r="AA4" s="4"/>
      <c r="AB4" s="19">
        <v>15</v>
      </c>
      <c r="AC4" s="19"/>
      <c r="AD4" s="4" t="s">
        <v>3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5"/>
    </row>
    <row r="5" spans="2:46" x14ac:dyDescent="0.2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5"/>
    </row>
    <row r="6" spans="2:46" x14ac:dyDescent="0.2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5"/>
    </row>
    <row r="7" spans="2:46" x14ac:dyDescent="0.2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6"/>
      <c r="AE7" s="7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5"/>
    </row>
    <row r="8" spans="2:46" x14ac:dyDescent="0.2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5"/>
    </row>
    <row r="9" spans="2:46" x14ac:dyDescent="0.2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5"/>
    </row>
    <row r="10" spans="2:46" x14ac:dyDescent="0.2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5"/>
    </row>
    <row r="11" spans="2:46" x14ac:dyDescent="0.2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5"/>
    </row>
    <row r="12" spans="2:46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5"/>
    </row>
    <row r="13" spans="2:46" x14ac:dyDescent="0.2">
      <c r="B13" s="3"/>
      <c r="C13" s="4"/>
      <c r="D13" s="4"/>
      <c r="E13" s="4"/>
      <c r="F13" s="4"/>
      <c r="G13" s="4"/>
      <c r="H13" s="4"/>
      <c r="I13" s="4"/>
      <c r="J13" s="4"/>
      <c r="K13" s="18">
        <f>+F18/2</f>
        <v>1.625</v>
      </c>
      <c r="L13" s="18"/>
      <c r="M13" s="4" t="s">
        <v>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5"/>
    </row>
    <row r="14" spans="2:46" x14ac:dyDescent="0.2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5"/>
    </row>
    <row r="15" spans="2:46" x14ac:dyDescent="0.2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5"/>
    </row>
    <row r="16" spans="2:46" x14ac:dyDescent="0.2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5"/>
    </row>
    <row r="17" spans="2:46" x14ac:dyDescent="0.2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5"/>
    </row>
    <row r="18" spans="2:46" x14ac:dyDescent="0.2">
      <c r="B18" s="3"/>
      <c r="C18" s="4"/>
      <c r="D18" s="18" t="s">
        <v>17</v>
      </c>
      <c r="E18" s="18"/>
      <c r="F18" s="19">
        <v>3.25</v>
      </c>
      <c r="G18" s="19"/>
      <c r="H18" s="4" t="s"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5"/>
    </row>
    <row r="19" spans="2:46" x14ac:dyDescent="0.2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8" t="s">
        <v>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5"/>
    </row>
    <row r="20" spans="2:46" x14ac:dyDescent="0.2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7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8" t="s">
        <v>2</v>
      </c>
      <c r="AO20" s="4"/>
      <c r="AP20" s="4"/>
      <c r="AQ20" s="4"/>
      <c r="AR20" s="4"/>
      <c r="AS20" s="4"/>
      <c r="AT20" s="5"/>
    </row>
    <row r="21" spans="2:46" x14ac:dyDescent="0.2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 t="s">
        <v>27</v>
      </c>
      <c r="AR21" s="4"/>
      <c r="AS21" s="4"/>
      <c r="AT21" s="5"/>
    </row>
    <row r="22" spans="2:46" x14ac:dyDescent="0.2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</row>
    <row r="23" spans="2:46" x14ac:dyDescent="0.2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5"/>
    </row>
    <row r="24" spans="2:46" x14ac:dyDescent="0.2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 t="s">
        <v>28</v>
      </c>
      <c r="AT24" s="5"/>
    </row>
    <row r="25" spans="2:46" x14ac:dyDescent="0.2">
      <c r="B25" s="3"/>
      <c r="C25" s="4"/>
      <c r="D25" s="4"/>
      <c r="E25" s="4"/>
      <c r="F25" s="4"/>
      <c r="G25" s="18">
        <f>+F18/2</f>
        <v>1.625</v>
      </c>
      <c r="H25" s="18"/>
      <c r="I25" s="4" t="s">
        <v>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5"/>
    </row>
    <row r="26" spans="2:46" x14ac:dyDescent="0.2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5"/>
    </row>
    <row r="27" spans="2:46" x14ac:dyDescent="0.2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5"/>
    </row>
    <row r="28" spans="2:46" x14ac:dyDescent="0.2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5"/>
    </row>
    <row r="29" spans="2:46" x14ac:dyDescent="0.2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5"/>
    </row>
    <row r="30" spans="2:46" x14ac:dyDescent="0.2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5"/>
    </row>
    <row r="31" spans="2:46" x14ac:dyDescent="0.2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5"/>
    </row>
    <row r="32" spans="2:46" x14ac:dyDescent="0.2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9"/>
      <c r="W32" s="7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5"/>
    </row>
    <row r="33" spans="2:46" x14ac:dyDescent="0.2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8"/>
      <c r="Q33" s="18"/>
      <c r="R33" s="4"/>
      <c r="S33" s="18" t="s">
        <v>16</v>
      </c>
      <c r="T33" s="18"/>
      <c r="U33" s="19">
        <v>4.1500000000000004</v>
      </c>
      <c r="V33" s="19"/>
      <c r="W33" s="4" t="s">
        <v>0</v>
      </c>
      <c r="X33" s="4"/>
      <c r="Y33" s="4"/>
      <c r="Z33" s="4"/>
      <c r="AA33" s="4"/>
      <c r="AB33" s="18"/>
      <c r="AC33" s="18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5"/>
    </row>
    <row r="34" spans="2:46" x14ac:dyDescent="0.2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5"/>
    </row>
    <row r="35" spans="2:46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5"/>
    </row>
    <row r="36" spans="2:46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5"/>
    </row>
    <row r="37" spans="2:46" x14ac:dyDescent="0.2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5"/>
    </row>
    <row r="38" spans="2:46" x14ac:dyDescent="0.2"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5"/>
    </row>
    <row r="39" spans="2:46" x14ac:dyDescent="0.2"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5"/>
    </row>
    <row r="40" spans="2:46" x14ac:dyDescent="0.2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5"/>
    </row>
    <row r="41" spans="2:46" x14ac:dyDescent="0.2"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5"/>
    </row>
    <row r="42" spans="2:46" x14ac:dyDescent="0.2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5"/>
    </row>
    <row r="43" spans="2:46" x14ac:dyDescent="0.2">
      <c r="B43" s="3"/>
      <c r="C43" s="18" t="s">
        <v>15</v>
      </c>
      <c r="D43" s="18"/>
      <c r="E43" s="18">
        <f>+F18</f>
        <v>3.25</v>
      </c>
      <c r="F43" s="18"/>
      <c r="G43" s="4" t="s"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 t="s">
        <v>47</v>
      </c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5"/>
    </row>
    <row r="44" spans="2:46" x14ac:dyDescent="0.2">
      <c r="B44" s="3"/>
      <c r="C44" s="4"/>
      <c r="D44" s="4"/>
      <c r="E44" s="4"/>
      <c r="F44" s="4"/>
      <c r="G44" s="4"/>
      <c r="H44" s="4"/>
      <c r="I44" s="18">
        <f>+K13</f>
        <v>1.625</v>
      </c>
      <c r="J44" s="18"/>
      <c r="K44" s="4" t="s">
        <v>0</v>
      </c>
      <c r="L44" s="4"/>
      <c r="M44" s="4" t="s">
        <v>1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 t="s">
        <v>2</v>
      </c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5"/>
    </row>
    <row r="45" spans="2:46" x14ac:dyDescent="0.2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5"/>
    </row>
    <row r="46" spans="2:46" x14ac:dyDescent="0.2"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5"/>
    </row>
    <row r="47" spans="2:46" x14ac:dyDescent="0.2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5"/>
    </row>
    <row r="48" spans="2:46" x14ac:dyDescent="0.2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5"/>
    </row>
    <row r="49" spans="2:46" x14ac:dyDescent="0.2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5"/>
    </row>
    <row r="50" spans="2:46" x14ac:dyDescent="0.2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5"/>
    </row>
    <row r="51" spans="2:46" x14ac:dyDescent="0.2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5"/>
    </row>
    <row r="52" spans="2:46" x14ac:dyDescent="0.2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8" t="s">
        <v>16</v>
      </c>
      <c r="R52" s="18"/>
      <c r="S52" s="20">
        <f>+U33</f>
        <v>4.1500000000000004</v>
      </c>
      <c r="T52" s="20"/>
      <c r="U52" s="4" t="s">
        <v>0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5"/>
    </row>
    <row r="53" spans="2:46" x14ac:dyDescent="0.2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5"/>
    </row>
    <row r="54" spans="2:46" x14ac:dyDescent="0.2">
      <c r="B54" s="3"/>
      <c r="N54" s="4"/>
      <c r="O54" s="4"/>
      <c r="P54" s="4" t="s">
        <v>25</v>
      </c>
      <c r="Q54" s="4"/>
      <c r="R54" s="4"/>
      <c r="S54" s="4"/>
      <c r="T54" s="4"/>
      <c r="U54" s="4"/>
      <c r="V54" s="4"/>
      <c r="W54" s="4"/>
      <c r="X54" s="4"/>
      <c r="Y54" s="4"/>
      <c r="Z54" s="19">
        <v>8360</v>
      </c>
      <c r="AA54" s="19"/>
      <c r="AB54" s="19"/>
      <c r="AC54" s="4" t="s">
        <v>22</v>
      </c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5"/>
    </row>
    <row r="55" spans="2:46" x14ac:dyDescent="0.2">
      <c r="B55" s="3"/>
      <c r="N55" s="4"/>
      <c r="O55" s="4"/>
      <c r="P55" s="4" t="s">
        <v>23</v>
      </c>
      <c r="Q55" s="4"/>
      <c r="R55" s="4"/>
      <c r="S55" s="4"/>
      <c r="T55" s="4"/>
      <c r="U55" s="4"/>
      <c r="V55" s="4"/>
      <c r="W55" s="4"/>
      <c r="X55" s="19">
        <v>20000</v>
      </c>
      <c r="Y55" s="19"/>
      <c r="Z55" s="19"/>
      <c r="AA55" s="4" t="s">
        <v>24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5"/>
    </row>
    <row r="56" spans="2:46" x14ac:dyDescent="0.2">
      <c r="B56" s="3"/>
      <c r="N56" s="4"/>
      <c r="O56" s="4"/>
      <c r="P56" s="4" t="s">
        <v>34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5"/>
    </row>
    <row r="57" spans="2:46" x14ac:dyDescent="0.2">
      <c r="B57" s="3"/>
      <c r="N57" s="4"/>
      <c r="O57" s="4"/>
      <c r="P57" s="4" t="s">
        <v>9</v>
      </c>
      <c r="Q57" s="4"/>
      <c r="R57" s="18">
        <f>+AB4</f>
        <v>15</v>
      </c>
      <c r="S57" s="18"/>
      <c r="T57" s="10" t="s">
        <v>6</v>
      </c>
      <c r="U57" s="18">
        <f>+F18/2</f>
        <v>1.625</v>
      </c>
      <c r="V57" s="18"/>
      <c r="W57" s="10" t="s">
        <v>7</v>
      </c>
      <c r="X57" s="18">
        <f>+R57*U57</f>
        <v>24.375</v>
      </c>
      <c r="Y57" s="18"/>
      <c r="Z57" s="4" t="s">
        <v>8</v>
      </c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5"/>
    </row>
    <row r="58" spans="2:46" x14ac:dyDescent="0.2">
      <c r="B58" s="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5"/>
    </row>
    <row r="59" spans="2:46" x14ac:dyDescent="0.2">
      <c r="B59" s="3"/>
      <c r="N59" s="4" t="s">
        <v>41</v>
      </c>
      <c r="O59" s="4"/>
      <c r="Q59" s="4"/>
      <c r="R59" s="4"/>
      <c r="S59" s="4"/>
      <c r="T59" s="18">
        <f>+X57</f>
        <v>24.375</v>
      </c>
      <c r="U59" s="18"/>
      <c r="V59" s="4" t="s">
        <v>8</v>
      </c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5"/>
    </row>
    <row r="60" spans="2:46" x14ac:dyDescent="0.2">
      <c r="B60" s="3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5"/>
    </row>
    <row r="61" spans="2:46" x14ac:dyDescent="0.2">
      <c r="B61" s="3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5"/>
    </row>
    <row r="62" spans="2:46" x14ac:dyDescent="0.2">
      <c r="B62" s="3"/>
      <c r="N62" s="4"/>
      <c r="O62" s="4" t="s">
        <v>1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 t="s">
        <v>2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5"/>
    </row>
    <row r="63" spans="2:46" x14ac:dyDescent="0.2">
      <c r="B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5"/>
    </row>
    <row r="64" spans="2:46" x14ac:dyDescent="0.2">
      <c r="B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5"/>
    </row>
    <row r="65" spans="2:46" x14ac:dyDescent="0.2">
      <c r="B65" s="3"/>
      <c r="N65" s="4"/>
      <c r="O65" s="4"/>
      <c r="P65" s="4"/>
      <c r="Q65" s="4"/>
      <c r="R65" s="18" t="s">
        <v>10</v>
      </c>
      <c r="S65" s="18"/>
      <c r="T65" s="18">
        <f>+U33</f>
        <v>4.1500000000000004</v>
      </c>
      <c r="U65" s="18"/>
      <c r="V65" s="4" t="s">
        <v>0</v>
      </c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5"/>
    </row>
    <row r="66" spans="2:46" x14ac:dyDescent="0.2">
      <c r="B66" s="3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5"/>
    </row>
    <row r="67" spans="2:46" x14ac:dyDescent="0.2">
      <c r="B67" s="3"/>
      <c r="N67" s="4"/>
      <c r="O67" s="18" t="s">
        <v>4</v>
      </c>
      <c r="P67" s="18"/>
      <c r="Q67" s="4"/>
      <c r="R67" s="4"/>
      <c r="S67" s="4"/>
      <c r="T67" s="4"/>
      <c r="U67" s="4"/>
      <c r="V67" s="4"/>
      <c r="W67" s="4"/>
      <c r="X67" s="4"/>
      <c r="Y67" s="4"/>
      <c r="Z67" s="18" t="s">
        <v>5</v>
      </c>
      <c r="AA67" s="18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5"/>
    </row>
    <row r="68" spans="2:46" x14ac:dyDescent="0.2">
      <c r="B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5"/>
    </row>
    <row r="69" spans="2:46" x14ac:dyDescent="0.2">
      <c r="B69" s="3"/>
      <c r="N69" s="4"/>
      <c r="O69" s="18">
        <f>+AD80</f>
        <v>50.578125000000007</v>
      </c>
      <c r="P69" s="18"/>
      <c r="Q69" s="4" t="s">
        <v>12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5"/>
    </row>
    <row r="70" spans="2:46" x14ac:dyDescent="0.2">
      <c r="B70" s="3"/>
      <c r="N70" s="4"/>
      <c r="O70" s="4"/>
      <c r="P70" s="4"/>
      <c r="Q70" s="4"/>
      <c r="R70" s="4"/>
      <c r="S70" s="4"/>
      <c r="T70" s="4" t="s">
        <v>18</v>
      </c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5"/>
    </row>
    <row r="71" spans="2:46" x14ac:dyDescent="0.2">
      <c r="B71" s="3"/>
      <c r="N71" s="4"/>
      <c r="O71" s="4"/>
      <c r="P71" s="4"/>
      <c r="Q71" s="4" t="s">
        <v>31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5"/>
    </row>
    <row r="72" spans="2:46" x14ac:dyDescent="0.2">
      <c r="B72" s="3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5" t="s">
        <v>40</v>
      </c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5"/>
    </row>
    <row r="73" spans="2:46" x14ac:dyDescent="0.2">
      <c r="B73" s="3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5"/>
    </row>
    <row r="74" spans="2:46" x14ac:dyDescent="0.2">
      <c r="B74" s="3"/>
      <c r="N74" s="4"/>
      <c r="O74" s="4"/>
      <c r="P74" s="4" t="s">
        <v>19</v>
      </c>
      <c r="Q74" s="4"/>
      <c r="R74" s="4"/>
      <c r="S74" s="4"/>
      <c r="T74" s="4"/>
      <c r="U74" s="4"/>
      <c r="V74" s="4"/>
      <c r="W74" s="4"/>
      <c r="X74" s="4"/>
      <c r="Y74" s="4"/>
      <c r="Z74" s="18">
        <f>+AD80</f>
        <v>50.578125000000007</v>
      </c>
      <c r="AA74" s="18"/>
      <c r="AB74" s="4" t="s">
        <v>12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5"/>
    </row>
    <row r="75" spans="2:46" x14ac:dyDescent="0.2">
      <c r="B75" s="3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5"/>
    </row>
    <row r="76" spans="2:46" x14ac:dyDescent="0.2">
      <c r="B76" s="3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5"/>
    </row>
    <row r="77" spans="2:46" x14ac:dyDescent="0.2">
      <c r="B77" s="3"/>
      <c r="N77" s="4"/>
      <c r="O77" s="4"/>
      <c r="P77" s="4"/>
      <c r="Q77" s="4"/>
      <c r="R77" s="4"/>
      <c r="S77" s="4"/>
      <c r="T77" s="4"/>
      <c r="U77" s="4" t="s">
        <v>31</v>
      </c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5"/>
    </row>
    <row r="78" spans="2:46" x14ac:dyDescent="0.2">
      <c r="B78" s="3"/>
      <c r="N78" s="4"/>
      <c r="O78" s="4"/>
      <c r="P78" s="4"/>
      <c r="Q78" s="4"/>
      <c r="R78" s="4"/>
      <c r="S78" s="4"/>
      <c r="T78" s="18">
        <f>+AD81</f>
        <v>52.474804687500011</v>
      </c>
      <c r="U78" s="18"/>
      <c r="V78" s="4" t="s">
        <v>14</v>
      </c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5"/>
    </row>
    <row r="79" spans="2:46" x14ac:dyDescent="0.2">
      <c r="B79" s="3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5"/>
    </row>
    <row r="80" spans="2:46" x14ac:dyDescent="0.2">
      <c r="B80" s="3"/>
      <c r="N80" s="4"/>
      <c r="O80" s="4" t="s">
        <v>42</v>
      </c>
      <c r="P80" s="4"/>
      <c r="Q80" s="4"/>
      <c r="R80" s="4"/>
      <c r="S80" s="4"/>
      <c r="T80" s="4"/>
      <c r="U80" s="4"/>
      <c r="V80" s="18">
        <f>+T59</f>
        <v>24.375</v>
      </c>
      <c r="W80" s="18"/>
      <c r="X80" s="10" t="s">
        <v>6</v>
      </c>
      <c r="Y80" s="18">
        <f>+T65</f>
        <v>4.1500000000000004</v>
      </c>
      <c r="Z80" s="18"/>
      <c r="AA80" s="4" t="s">
        <v>11</v>
      </c>
      <c r="AB80" s="4">
        <v>2</v>
      </c>
      <c r="AC80" s="10" t="s">
        <v>7</v>
      </c>
      <c r="AD80" s="18">
        <f>+V80*Y80/AB80</f>
        <v>50.578125000000007</v>
      </c>
      <c r="AE80" s="18"/>
      <c r="AF80" s="4" t="s">
        <v>12</v>
      </c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5"/>
    </row>
    <row r="81" spans="2:46" x14ac:dyDescent="0.2">
      <c r="B81" s="3"/>
      <c r="N81" s="4"/>
      <c r="O81" s="4" t="s">
        <v>43</v>
      </c>
      <c r="P81" s="4"/>
      <c r="Q81" s="4"/>
      <c r="R81" s="4"/>
      <c r="S81" s="4"/>
      <c r="T81" s="4"/>
      <c r="U81" s="4"/>
      <c r="V81" s="18">
        <f>+T59</f>
        <v>24.375</v>
      </c>
      <c r="W81" s="18"/>
      <c r="X81" s="10" t="s">
        <v>6</v>
      </c>
      <c r="Y81" s="18">
        <f>+T65</f>
        <v>4.1500000000000004</v>
      </c>
      <c r="Z81" s="18"/>
      <c r="AA81" s="4" t="s">
        <v>13</v>
      </c>
      <c r="AB81" s="4">
        <v>8</v>
      </c>
      <c r="AC81" s="10" t="s">
        <v>7</v>
      </c>
      <c r="AD81" s="18">
        <f>+V81*Y81^2/AB81</f>
        <v>52.474804687500011</v>
      </c>
      <c r="AE81" s="18"/>
      <c r="AF81" s="4" t="s">
        <v>14</v>
      </c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5"/>
    </row>
    <row r="82" spans="2:46" x14ac:dyDescent="0.2">
      <c r="B82" s="3"/>
      <c r="N82" s="4"/>
      <c r="O82" s="4" t="s">
        <v>44</v>
      </c>
      <c r="P82" s="4"/>
      <c r="Q82" s="4"/>
      <c r="R82" s="4"/>
      <c r="S82" s="4"/>
      <c r="T82" s="4"/>
      <c r="U82" s="4"/>
      <c r="V82" s="4"/>
      <c r="W82" s="4"/>
      <c r="X82" s="4"/>
      <c r="Y82" s="4" t="s">
        <v>33</v>
      </c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5"/>
    </row>
    <row r="83" spans="2:46" x14ac:dyDescent="0.2">
      <c r="B83" s="3"/>
      <c r="N83" s="4"/>
      <c r="O83" s="4" t="s">
        <v>20</v>
      </c>
      <c r="P83" s="4">
        <v>5</v>
      </c>
      <c r="Q83" s="10" t="s">
        <v>6</v>
      </c>
      <c r="R83" s="18">
        <f>+T59/100</f>
        <v>0.24374999999999999</v>
      </c>
      <c r="S83" s="18"/>
      <c r="T83" s="10" t="s">
        <v>6</v>
      </c>
      <c r="U83" s="18">
        <f>+T65*100</f>
        <v>415.00000000000006</v>
      </c>
      <c r="V83" s="18"/>
      <c r="W83" s="4" t="s">
        <v>21</v>
      </c>
      <c r="X83" s="18">
        <v>384</v>
      </c>
      <c r="Y83" s="18"/>
      <c r="Z83" s="10" t="s">
        <v>6</v>
      </c>
      <c r="AA83" s="18">
        <f>+X55</f>
        <v>20000</v>
      </c>
      <c r="AB83" s="18"/>
      <c r="AC83" s="18"/>
      <c r="AD83" s="10" t="s">
        <v>6</v>
      </c>
      <c r="AE83" s="18">
        <f>+Z54</f>
        <v>8360</v>
      </c>
      <c r="AF83" s="18"/>
      <c r="AG83" s="18"/>
      <c r="AH83" s="4" t="s">
        <v>26</v>
      </c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5"/>
    </row>
    <row r="84" spans="2:46" x14ac:dyDescent="0.2">
      <c r="B84" s="3"/>
      <c r="N84" s="4"/>
      <c r="O84" s="4" t="s">
        <v>20</v>
      </c>
      <c r="P84" s="18">
        <f>+P83*R83*U83^4/(X83*AA83*AE83)</f>
        <v>0.56304034821724813</v>
      </c>
      <c r="Q84" s="18"/>
      <c r="R84" s="4" t="s">
        <v>30</v>
      </c>
      <c r="S84" s="4"/>
      <c r="T84" s="18">
        <f>+P84*10</f>
        <v>5.6304034821724809</v>
      </c>
      <c r="U84" s="18"/>
      <c r="V84" s="4" t="s">
        <v>32</v>
      </c>
      <c r="W84" s="4"/>
      <c r="Y84" s="4" t="s">
        <v>33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5"/>
    </row>
    <row r="85" spans="2:46" ht="11.25" customHeight="1" x14ac:dyDescent="0.2">
      <c r="B85" s="3"/>
      <c r="N85" s="4"/>
      <c r="O85" s="4" t="s">
        <v>35</v>
      </c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5"/>
    </row>
    <row r="86" spans="2:46" x14ac:dyDescent="0.2">
      <c r="B86" s="3"/>
      <c r="N86" s="4"/>
      <c r="O86" s="4" t="s">
        <v>36</v>
      </c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5"/>
    </row>
    <row r="87" spans="2:46" x14ac:dyDescent="0.2">
      <c r="B87" s="3"/>
      <c r="N87" s="4"/>
      <c r="O87" s="4" t="s">
        <v>37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5"/>
    </row>
    <row r="88" spans="2:46" x14ac:dyDescent="0.2">
      <c r="B88" s="3"/>
      <c r="N88" s="4"/>
      <c r="O88" s="4" t="s">
        <v>29</v>
      </c>
      <c r="P88" s="4"/>
      <c r="Q88" s="4"/>
      <c r="R88" s="18">
        <f>+T65*1000</f>
        <v>4150</v>
      </c>
      <c r="S88" s="18"/>
      <c r="T88" s="4" t="s">
        <v>11</v>
      </c>
      <c r="U88" s="19">
        <v>300</v>
      </c>
      <c r="V88" s="19"/>
      <c r="W88" s="4" t="s">
        <v>7</v>
      </c>
      <c r="X88" s="18">
        <f>+R88/U88</f>
        <v>13.833333333333334</v>
      </c>
      <c r="Y88" s="18"/>
      <c r="Z88" s="4" t="s">
        <v>32</v>
      </c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5"/>
    </row>
    <row r="89" spans="2:46" x14ac:dyDescent="0.2">
      <c r="B89" s="3"/>
      <c r="N89" s="4"/>
      <c r="O89" s="4" t="s">
        <v>20</v>
      </c>
      <c r="P89" s="18">
        <f>+T84</f>
        <v>5.6304034821724809</v>
      </c>
      <c r="Q89" s="18"/>
      <c r="R89" s="4" t="s">
        <v>32</v>
      </c>
      <c r="S89" s="4"/>
      <c r="T89" s="4" t="str">
        <f>IF(P89&lt;=X89,"&lt;","&gt;")</f>
        <v>&lt;</v>
      </c>
      <c r="U89" s="4" t="s">
        <v>29</v>
      </c>
      <c r="V89" s="4"/>
      <c r="W89" s="4"/>
      <c r="X89" s="18">
        <f>+X88</f>
        <v>13.833333333333334</v>
      </c>
      <c r="Y89" s="18"/>
      <c r="Z89" s="4" t="s">
        <v>32</v>
      </c>
      <c r="AA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5"/>
    </row>
    <row r="90" spans="2:46" x14ac:dyDescent="0.2">
      <c r="B90" s="3"/>
      <c r="N90" s="4"/>
      <c r="O90" s="1" t="str">
        <f>IF(P89&lt;=X89,"AB profili uygun.","AB profili uygun değil.kesiti artır.")</f>
        <v>AB profili uygun.</v>
      </c>
      <c r="P90" s="10"/>
      <c r="Q90" s="10"/>
      <c r="R90" s="4"/>
      <c r="S90" s="4"/>
      <c r="T90" s="4"/>
      <c r="U90" s="4"/>
      <c r="V90" s="4"/>
      <c r="W90" s="4"/>
      <c r="X90" s="10"/>
      <c r="Y90" s="10"/>
      <c r="Z90" s="4"/>
      <c r="AA90" s="4"/>
      <c r="AB90" s="1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5"/>
    </row>
    <row r="91" spans="2:46" x14ac:dyDescent="0.2">
      <c r="B91" s="3"/>
      <c r="N91" s="4"/>
      <c r="O91" s="1"/>
      <c r="P91" s="16"/>
      <c r="Q91" s="16"/>
      <c r="R91" s="4"/>
      <c r="S91" s="4"/>
      <c r="T91" s="4"/>
      <c r="U91" s="4"/>
      <c r="V91" s="4"/>
      <c r="W91" s="4"/>
      <c r="X91" s="16"/>
      <c r="Y91" s="16"/>
      <c r="Z91" s="4"/>
      <c r="AA91" s="4"/>
      <c r="AB91" s="1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5"/>
    </row>
    <row r="92" spans="2:46" x14ac:dyDescent="0.2">
      <c r="B92" s="3"/>
      <c r="N92" s="4"/>
      <c r="O92" s="17" t="s">
        <v>46</v>
      </c>
      <c r="P92" s="4"/>
      <c r="Q92" s="4"/>
      <c r="R92" s="4"/>
      <c r="S92" s="4"/>
      <c r="T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5"/>
    </row>
    <row r="93" spans="2:46" ht="12" thickBot="1" x14ac:dyDescent="0.25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4"/>
    </row>
  </sheetData>
  <sheetProtection algorithmName="SHA-512" hashValue="LqK1TU2W11CYhtZDXuCdqU1qBfxcDKXni2/SO6pm39YF212S2EU1VP4kmgDg6y+6lS3ZYCyLO/dBUlbsrc7yVQ==" saltValue="OL6ols7tWvuA4fg5IWyDKA==" spinCount="100000" sheet="1" objects="1" scenarios="1"/>
  <mergeCells count="46">
    <mergeCell ref="E43:F43"/>
    <mergeCell ref="C43:D43"/>
    <mergeCell ref="B2:AT2"/>
    <mergeCell ref="I44:J44"/>
    <mergeCell ref="P89:Q89"/>
    <mergeCell ref="X89:Y89"/>
    <mergeCell ref="R88:S88"/>
    <mergeCell ref="T84:U84"/>
    <mergeCell ref="U88:V88"/>
    <mergeCell ref="X88:Y88"/>
    <mergeCell ref="AB4:AC4"/>
    <mergeCell ref="K13:L13"/>
    <mergeCell ref="G25:H25"/>
    <mergeCell ref="P33:Q33"/>
    <mergeCell ref="T65:U65"/>
    <mergeCell ref="R57:S57"/>
    <mergeCell ref="Q52:R52"/>
    <mergeCell ref="AD81:AE81"/>
    <mergeCell ref="V80:W80"/>
    <mergeCell ref="Y80:Z80"/>
    <mergeCell ref="AD80:AE80"/>
    <mergeCell ref="AA83:AC83"/>
    <mergeCell ref="Y81:Z81"/>
    <mergeCell ref="AB33:AC33"/>
    <mergeCell ref="S33:T33"/>
    <mergeCell ref="U33:V33"/>
    <mergeCell ref="S52:T52"/>
    <mergeCell ref="Z74:AA74"/>
    <mergeCell ref="U57:V57"/>
    <mergeCell ref="X57:Y57"/>
    <mergeCell ref="AE83:AG83"/>
    <mergeCell ref="P84:Q84"/>
    <mergeCell ref="D18:E18"/>
    <mergeCell ref="R83:S83"/>
    <mergeCell ref="U83:V83"/>
    <mergeCell ref="X83:Y83"/>
    <mergeCell ref="Z54:AB54"/>
    <mergeCell ref="O69:P69"/>
    <mergeCell ref="T78:U78"/>
    <mergeCell ref="T59:U59"/>
    <mergeCell ref="R65:S65"/>
    <mergeCell ref="O67:P67"/>
    <mergeCell ref="Z67:AA67"/>
    <mergeCell ref="X55:Z55"/>
    <mergeCell ref="V81:W81"/>
    <mergeCell ref="F18:G18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2018-03-24T08:59:28Z</dcterms:created>
  <dcterms:modified xsi:type="dcterms:W3CDTF">2018-03-27T10:33:29Z</dcterms:modified>
</cp:coreProperties>
</file>