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'Sheet1'!$B$2:$AW$38</definedName>
  </definedNames>
  <calcPr fullCalcOnLoad="1"/>
</workbook>
</file>

<file path=xl/sharedStrings.xml><?xml version="1.0" encoding="utf-8"?>
<sst xmlns="http://schemas.openxmlformats.org/spreadsheetml/2006/main" count="65" uniqueCount="25">
  <si>
    <t>KN</t>
  </si>
  <si>
    <t>D1</t>
  </si>
  <si>
    <t>D2</t>
  </si>
  <si>
    <t>D3</t>
  </si>
  <si>
    <t>D4</t>
  </si>
  <si>
    <t>D5</t>
  </si>
  <si>
    <t>D6</t>
  </si>
  <si>
    <t>D7</t>
  </si>
  <si>
    <t>D8</t>
  </si>
  <si>
    <t>O1</t>
  </si>
  <si>
    <t>O3</t>
  </si>
  <si>
    <t>O2</t>
  </si>
  <si>
    <t>U1</t>
  </si>
  <si>
    <t>U2</t>
  </si>
  <si>
    <t>U3</t>
  </si>
  <si>
    <t>U4</t>
  </si>
  <si>
    <t>By  =</t>
  </si>
  <si>
    <t>Bx=</t>
  </si>
  <si>
    <t>m</t>
  </si>
  <si>
    <t>dikkat sadece sarı hücrelere rakam giriniz.</t>
  </si>
  <si>
    <t>çubuk no</t>
  </si>
  <si>
    <t>çubuk eksen uzunlukları (m)</t>
  </si>
  <si>
    <t>çubuk kuvvetleri (KN)</t>
  </si>
  <si>
    <r>
      <t>İZOSTATİK ÇIKMALI KAFES KİRİŞ HESABI</t>
    </r>
    <r>
      <rPr>
        <sz val="8"/>
        <color indexed="6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60"/>
        <rFont val="Arial"/>
        <family val="2"/>
      </rPr>
      <t>(inş.müh. Gürcan BERBEROĞLU tel: 0532 366 02 04   www.betoncelik.com )</t>
    </r>
  </si>
  <si>
    <t>°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</si>
</sst>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2"/>
      <color indexed="60"/>
      <name val="Arial"/>
      <family val="2"/>
    </font>
    <font>
      <sz val="8"/>
      <color indexed="60"/>
      <name val="Arial"/>
      <family val="0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sz val="8"/>
      <name val="Symbol"/>
      <family val="1"/>
    </font>
  </fonts>
  <fills count="5">
    <fill>
      <patternFill/>
    </fill>
    <fill>
      <patternFill patternType="gray125"/>
    </fill>
    <fill>
      <patternFill patternType="lightDown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164" fontId="1" fillId="0" borderId="7" xfId="0" applyNumberFormat="1" applyFont="1" applyFill="1" applyBorder="1" applyAlignment="1" applyProtection="1">
      <alignment horizontal="center" vertical="center"/>
      <protection hidden="1"/>
    </xf>
    <xf numFmtId="164" fontId="1" fillId="0" borderId="8" xfId="0" applyNumberFormat="1" applyFont="1" applyFill="1" applyBorder="1" applyAlignment="1" applyProtection="1">
      <alignment horizontal="center" vertical="center"/>
      <protection hidden="1"/>
    </xf>
    <xf numFmtId="164" fontId="1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/>
      <protection hidden="1"/>
    </xf>
    <xf numFmtId="0" fontId="0" fillId="0" borderId="9" xfId="0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164" fontId="1" fillId="0" borderId="16" xfId="0" applyNumberFormat="1" applyFont="1" applyFill="1" applyBorder="1" applyAlignment="1" applyProtection="1">
      <alignment horizontal="center" vertical="center"/>
      <protection hidden="1"/>
    </xf>
    <xf numFmtId="164" fontId="1" fillId="0" borderId="17" xfId="0" applyNumberFormat="1" applyFont="1" applyFill="1" applyBorder="1" applyAlignment="1" applyProtection="1">
      <alignment horizontal="center" vertical="center"/>
      <protection hidden="1"/>
    </xf>
    <xf numFmtId="164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164" fontId="1" fillId="0" borderId="7" xfId="0" applyNumberFormat="1" applyFont="1" applyBorder="1" applyAlignment="1" applyProtection="1">
      <alignment horizontal="center" vertical="center"/>
      <protection hidden="1"/>
    </xf>
    <xf numFmtId="164" fontId="1" fillId="0" borderId="8" xfId="0" applyNumberFormat="1" applyFont="1" applyBorder="1" applyAlignment="1" applyProtection="1">
      <alignment horizontal="center" vertical="center"/>
      <protection hidden="1"/>
    </xf>
    <xf numFmtId="164" fontId="1" fillId="0" borderId="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" fillId="0" borderId="16" xfId="0" applyNumberFormat="1" applyFont="1" applyBorder="1" applyAlignment="1" applyProtection="1">
      <alignment horizontal="center" vertical="center"/>
      <protection hidden="1"/>
    </xf>
    <xf numFmtId="164" fontId="1" fillId="0" borderId="17" xfId="0" applyNumberFormat="1" applyFont="1" applyBorder="1" applyAlignment="1" applyProtection="1">
      <alignment horizontal="center" vertical="center"/>
      <protection hidden="1"/>
    </xf>
    <xf numFmtId="164" fontId="1" fillId="0" borderId="18" xfId="0" applyNumberFormat="1" applyFont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2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textRotation="90"/>
      <protection hidden="1"/>
    </xf>
    <xf numFmtId="0" fontId="1" fillId="3" borderId="0" xfId="0" applyFont="1" applyFill="1" applyBorder="1" applyAlignment="1" applyProtection="1">
      <alignment horizontal="center" vertical="center" textRotation="90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32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90725" y="1285875"/>
          <a:ext cx="3810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7</xdr:row>
      <xdr:rowOff>9525</xdr:rowOff>
    </xdr:from>
    <xdr:to>
      <xdr:col>17</xdr:col>
      <xdr:colOff>171450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638425" y="1295400"/>
          <a:ext cx="609600" cy="990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14</xdr:col>
      <xdr:colOff>104775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990725" y="1285875"/>
          <a:ext cx="647700" cy="1000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0</xdr:rowOff>
    </xdr:from>
    <xdr:to>
      <xdr:col>11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352550" y="1285875"/>
          <a:ext cx="638175" cy="1000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0</xdr:rowOff>
    </xdr:from>
    <xdr:to>
      <xdr:col>35</xdr:col>
      <xdr:colOff>114300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1352550" y="2286000"/>
          <a:ext cx="509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7</xdr:row>
      <xdr:rowOff>9525</xdr:rowOff>
    </xdr:from>
    <xdr:to>
      <xdr:col>24</xdr:col>
      <xdr:colOff>171450</xdr:colOff>
      <xdr:row>14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3905250" y="1295400"/>
          <a:ext cx="609600" cy="990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21</xdr:col>
      <xdr:colOff>104775</xdr:colOff>
      <xdr:row>14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3257550" y="1285875"/>
          <a:ext cx="647700" cy="1000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7</xdr:row>
      <xdr:rowOff>9525</xdr:rowOff>
    </xdr:from>
    <xdr:to>
      <xdr:col>31</xdr:col>
      <xdr:colOff>171450</xdr:colOff>
      <xdr:row>14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172075" y="1295400"/>
          <a:ext cx="609600" cy="990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28</xdr:col>
      <xdr:colOff>104775</xdr:colOff>
      <xdr:row>14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4524375" y="1285875"/>
          <a:ext cx="647700" cy="1000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0</xdr:rowOff>
    </xdr:from>
    <xdr:to>
      <xdr:col>35</xdr:col>
      <xdr:colOff>104775</xdr:colOff>
      <xdr:row>14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5791200" y="1285875"/>
          <a:ext cx="647700" cy="1000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171450</xdr:colOff>
      <xdr:row>15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1266825" y="2286000"/>
          <a:ext cx="171450" cy="152400"/>
        </a:xfrm>
        <a:prstGeom prst="triangl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14</xdr:row>
      <xdr:rowOff>0</xdr:rowOff>
    </xdr:from>
    <xdr:to>
      <xdr:col>21</xdr:col>
      <xdr:colOff>171450</xdr:colOff>
      <xdr:row>14</xdr:row>
      <xdr:rowOff>104775</xdr:rowOff>
    </xdr:to>
    <xdr:sp>
      <xdr:nvSpPr>
        <xdr:cNvPr id="12" name="AutoShape 14"/>
        <xdr:cNvSpPr>
          <a:spLocks/>
        </xdr:cNvSpPr>
      </xdr:nvSpPr>
      <xdr:spPr>
        <a:xfrm>
          <a:off x="3829050" y="2286000"/>
          <a:ext cx="142875" cy="104775"/>
        </a:xfrm>
        <a:prstGeom prst="triangl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123825</xdr:rowOff>
    </xdr:from>
    <xdr:to>
      <xdr:col>11</xdr:col>
      <xdr:colOff>0</xdr:colOff>
      <xdr:row>6</xdr:row>
      <xdr:rowOff>133350</xdr:rowOff>
    </xdr:to>
    <xdr:sp>
      <xdr:nvSpPr>
        <xdr:cNvPr id="13" name="Line 15"/>
        <xdr:cNvSpPr>
          <a:spLocks/>
        </xdr:cNvSpPr>
      </xdr:nvSpPr>
      <xdr:spPr>
        <a:xfrm>
          <a:off x="1990725" y="981075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123825</xdr:rowOff>
    </xdr:from>
    <xdr:to>
      <xdr:col>18</xdr:col>
      <xdr:colOff>0</xdr:colOff>
      <xdr:row>6</xdr:row>
      <xdr:rowOff>133350</xdr:rowOff>
    </xdr:to>
    <xdr:sp>
      <xdr:nvSpPr>
        <xdr:cNvPr id="14" name="Line 16"/>
        <xdr:cNvSpPr>
          <a:spLocks/>
        </xdr:cNvSpPr>
      </xdr:nvSpPr>
      <xdr:spPr>
        <a:xfrm>
          <a:off x="3257550" y="981075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123825</xdr:rowOff>
    </xdr:from>
    <xdr:to>
      <xdr:col>25</xdr:col>
      <xdr:colOff>0</xdr:colOff>
      <xdr:row>6</xdr:row>
      <xdr:rowOff>133350</xdr:rowOff>
    </xdr:to>
    <xdr:sp>
      <xdr:nvSpPr>
        <xdr:cNvPr id="15" name="Line 17"/>
        <xdr:cNvSpPr>
          <a:spLocks/>
        </xdr:cNvSpPr>
      </xdr:nvSpPr>
      <xdr:spPr>
        <a:xfrm>
          <a:off x="4524375" y="981075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123825</xdr:rowOff>
    </xdr:from>
    <xdr:to>
      <xdr:col>32</xdr:col>
      <xdr:colOff>0</xdr:colOff>
      <xdr:row>6</xdr:row>
      <xdr:rowOff>133350</xdr:rowOff>
    </xdr:to>
    <xdr:sp>
      <xdr:nvSpPr>
        <xdr:cNvPr id="16" name="Line 18"/>
        <xdr:cNvSpPr>
          <a:spLocks/>
        </xdr:cNvSpPr>
      </xdr:nvSpPr>
      <xdr:spPr>
        <a:xfrm>
          <a:off x="5791200" y="981075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104775</xdr:colOff>
      <xdr:row>14</xdr:row>
      <xdr:rowOff>0</xdr:rowOff>
    </xdr:from>
    <xdr:to>
      <xdr:col>35</xdr:col>
      <xdr:colOff>104775</xdr:colOff>
      <xdr:row>16</xdr:row>
      <xdr:rowOff>19050</xdr:rowOff>
    </xdr:to>
    <xdr:sp>
      <xdr:nvSpPr>
        <xdr:cNvPr id="17" name="Line 19"/>
        <xdr:cNvSpPr>
          <a:spLocks/>
        </xdr:cNvSpPr>
      </xdr:nvSpPr>
      <xdr:spPr>
        <a:xfrm>
          <a:off x="6438900" y="228600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16</xdr:row>
      <xdr:rowOff>9525</xdr:rowOff>
    </xdr:from>
    <xdr:to>
      <xdr:col>21</xdr:col>
      <xdr:colOff>95250</xdr:colOff>
      <xdr:row>18</xdr:row>
      <xdr:rowOff>0</xdr:rowOff>
    </xdr:to>
    <xdr:sp>
      <xdr:nvSpPr>
        <xdr:cNvPr id="18" name="Line 20"/>
        <xdr:cNvSpPr>
          <a:spLocks/>
        </xdr:cNvSpPr>
      </xdr:nvSpPr>
      <xdr:spPr>
        <a:xfrm flipV="1">
          <a:off x="3895725" y="259080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16</xdr:row>
      <xdr:rowOff>9525</xdr:rowOff>
    </xdr:from>
    <xdr:to>
      <xdr:col>7</xdr:col>
      <xdr:colOff>85725</xdr:colOff>
      <xdr:row>18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1352550" y="2590800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171450</xdr:colOff>
      <xdr:row>14</xdr:row>
      <xdr:rowOff>0</xdr:rowOff>
    </xdr:to>
    <xdr:sp>
      <xdr:nvSpPr>
        <xdr:cNvPr id="20" name="Line 22"/>
        <xdr:cNvSpPr>
          <a:spLocks/>
        </xdr:cNvSpPr>
      </xdr:nvSpPr>
      <xdr:spPr>
        <a:xfrm flipH="1">
          <a:off x="904875" y="2286000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171450</xdr:colOff>
      <xdr:row>7</xdr:row>
      <xdr:rowOff>0</xdr:rowOff>
    </xdr:to>
    <xdr:sp>
      <xdr:nvSpPr>
        <xdr:cNvPr id="21" name="Line 23"/>
        <xdr:cNvSpPr>
          <a:spLocks/>
        </xdr:cNvSpPr>
      </xdr:nvSpPr>
      <xdr:spPr>
        <a:xfrm>
          <a:off x="1628775" y="1285875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7</xdr:row>
      <xdr:rowOff>0</xdr:rowOff>
    </xdr:from>
    <xdr:to>
      <xdr:col>34</xdr:col>
      <xdr:colOff>9525</xdr:colOff>
      <xdr:row>7</xdr:row>
      <xdr:rowOff>0</xdr:rowOff>
    </xdr:to>
    <xdr:sp>
      <xdr:nvSpPr>
        <xdr:cNvPr id="22" name="Line 24"/>
        <xdr:cNvSpPr>
          <a:spLocks/>
        </xdr:cNvSpPr>
      </xdr:nvSpPr>
      <xdr:spPr>
        <a:xfrm>
          <a:off x="5848350" y="1285875"/>
          <a:ext cx="31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14</xdr:row>
      <xdr:rowOff>0</xdr:rowOff>
    </xdr:from>
    <xdr:to>
      <xdr:col>28</xdr:col>
      <xdr:colOff>104775</xdr:colOff>
      <xdr:row>16</xdr:row>
      <xdr:rowOff>0</xdr:rowOff>
    </xdr:to>
    <xdr:sp>
      <xdr:nvSpPr>
        <xdr:cNvPr id="23" name="Line 25"/>
        <xdr:cNvSpPr>
          <a:spLocks/>
        </xdr:cNvSpPr>
      </xdr:nvSpPr>
      <xdr:spPr>
        <a:xfrm>
          <a:off x="5172075" y="2286000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19</xdr:row>
      <xdr:rowOff>28575</xdr:rowOff>
    </xdr:from>
    <xdr:to>
      <xdr:col>7</xdr:col>
      <xdr:colOff>85725</xdr:colOff>
      <xdr:row>25</xdr:row>
      <xdr:rowOff>57150</xdr:rowOff>
    </xdr:to>
    <xdr:sp>
      <xdr:nvSpPr>
        <xdr:cNvPr id="24" name="Line 26"/>
        <xdr:cNvSpPr>
          <a:spLocks/>
        </xdr:cNvSpPr>
      </xdr:nvSpPr>
      <xdr:spPr>
        <a:xfrm>
          <a:off x="1352550" y="30384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21</xdr:row>
      <xdr:rowOff>0</xdr:rowOff>
    </xdr:from>
    <xdr:to>
      <xdr:col>36</xdr:col>
      <xdr:colOff>28575</xdr:colOff>
      <xdr:row>21</xdr:row>
      <xdr:rowOff>0</xdr:rowOff>
    </xdr:to>
    <xdr:sp>
      <xdr:nvSpPr>
        <xdr:cNvPr id="25" name="Line 27"/>
        <xdr:cNvSpPr>
          <a:spLocks/>
        </xdr:cNvSpPr>
      </xdr:nvSpPr>
      <xdr:spPr>
        <a:xfrm>
          <a:off x="1285875" y="3295650"/>
          <a:ext cx="525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20</xdr:row>
      <xdr:rowOff>104775</xdr:rowOff>
    </xdr:from>
    <xdr:to>
      <xdr:col>7</xdr:col>
      <xdr:colOff>123825</xdr:colOff>
      <xdr:row>21</xdr:row>
      <xdr:rowOff>38100</xdr:rowOff>
    </xdr:to>
    <xdr:sp>
      <xdr:nvSpPr>
        <xdr:cNvPr id="26" name="Line 28"/>
        <xdr:cNvSpPr>
          <a:spLocks/>
        </xdr:cNvSpPr>
      </xdr:nvSpPr>
      <xdr:spPr>
        <a:xfrm flipH="1">
          <a:off x="1314450" y="32575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104775</xdr:colOff>
      <xdr:row>17</xdr:row>
      <xdr:rowOff>47625</xdr:rowOff>
    </xdr:from>
    <xdr:to>
      <xdr:col>35</xdr:col>
      <xdr:colOff>104775</xdr:colOff>
      <xdr:row>25</xdr:row>
      <xdr:rowOff>47625</xdr:rowOff>
    </xdr:to>
    <xdr:sp>
      <xdr:nvSpPr>
        <xdr:cNvPr id="27" name="Line 29"/>
        <xdr:cNvSpPr>
          <a:spLocks/>
        </xdr:cNvSpPr>
      </xdr:nvSpPr>
      <xdr:spPr>
        <a:xfrm>
          <a:off x="6438900" y="27717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19</xdr:row>
      <xdr:rowOff>38100</xdr:rowOff>
    </xdr:from>
    <xdr:to>
      <xdr:col>21</xdr:col>
      <xdr:colOff>85725</xdr:colOff>
      <xdr:row>23</xdr:row>
      <xdr:rowOff>57150</xdr:rowOff>
    </xdr:to>
    <xdr:sp>
      <xdr:nvSpPr>
        <xdr:cNvPr id="28" name="Line 30"/>
        <xdr:cNvSpPr>
          <a:spLocks/>
        </xdr:cNvSpPr>
      </xdr:nvSpPr>
      <xdr:spPr>
        <a:xfrm>
          <a:off x="3886200" y="30480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20</xdr:row>
      <xdr:rowOff>104775</xdr:rowOff>
    </xdr:from>
    <xdr:to>
      <xdr:col>35</xdr:col>
      <xdr:colOff>142875</xdr:colOff>
      <xdr:row>21</xdr:row>
      <xdr:rowOff>38100</xdr:rowOff>
    </xdr:to>
    <xdr:sp>
      <xdr:nvSpPr>
        <xdr:cNvPr id="29" name="Line 31"/>
        <xdr:cNvSpPr>
          <a:spLocks/>
        </xdr:cNvSpPr>
      </xdr:nvSpPr>
      <xdr:spPr>
        <a:xfrm flipH="1">
          <a:off x="6400800" y="32575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20</xdr:row>
      <xdr:rowOff>104775</xdr:rowOff>
    </xdr:from>
    <xdr:to>
      <xdr:col>21</xdr:col>
      <xdr:colOff>133350</xdr:colOff>
      <xdr:row>21</xdr:row>
      <xdr:rowOff>38100</xdr:rowOff>
    </xdr:to>
    <xdr:sp>
      <xdr:nvSpPr>
        <xdr:cNvPr id="30" name="Line 32"/>
        <xdr:cNvSpPr>
          <a:spLocks/>
        </xdr:cNvSpPr>
      </xdr:nvSpPr>
      <xdr:spPr>
        <a:xfrm flipH="1">
          <a:off x="3848100" y="32575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19</xdr:row>
      <xdr:rowOff>19050</xdr:rowOff>
    </xdr:from>
    <xdr:to>
      <xdr:col>14</xdr:col>
      <xdr:colOff>104775</xdr:colOff>
      <xdr:row>21</xdr:row>
      <xdr:rowOff>57150</xdr:rowOff>
    </xdr:to>
    <xdr:sp>
      <xdr:nvSpPr>
        <xdr:cNvPr id="31" name="Line 33"/>
        <xdr:cNvSpPr>
          <a:spLocks/>
        </xdr:cNvSpPr>
      </xdr:nvSpPr>
      <xdr:spPr>
        <a:xfrm>
          <a:off x="2638425" y="30289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20</xdr:row>
      <xdr:rowOff>114300</xdr:rowOff>
    </xdr:from>
    <xdr:to>
      <xdr:col>14</xdr:col>
      <xdr:colOff>142875</xdr:colOff>
      <xdr:row>21</xdr:row>
      <xdr:rowOff>38100</xdr:rowOff>
    </xdr:to>
    <xdr:sp>
      <xdr:nvSpPr>
        <xdr:cNvPr id="32" name="Line 34"/>
        <xdr:cNvSpPr>
          <a:spLocks/>
        </xdr:cNvSpPr>
      </xdr:nvSpPr>
      <xdr:spPr>
        <a:xfrm flipH="1">
          <a:off x="2609850" y="32670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18</xdr:row>
      <xdr:rowOff>133350</xdr:rowOff>
    </xdr:from>
    <xdr:to>
      <xdr:col>28</xdr:col>
      <xdr:colOff>95250</xdr:colOff>
      <xdr:row>21</xdr:row>
      <xdr:rowOff>47625</xdr:rowOff>
    </xdr:to>
    <xdr:sp>
      <xdr:nvSpPr>
        <xdr:cNvPr id="33" name="Line 35"/>
        <xdr:cNvSpPr>
          <a:spLocks/>
        </xdr:cNvSpPr>
      </xdr:nvSpPr>
      <xdr:spPr>
        <a:xfrm>
          <a:off x="5162550" y="30003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20</xdr:row>
      <xdr:rowOff>104775</xdr:rowOff>
    </xdr:from>
    <xdr:to>
      <xdr:col>28</xdr:col>
      <xdr:colOff>133350</xdr:colOff>
      <xdr:row>21</xdr:row>
      <xdr:rowOff>28575</xdr:rowOff>
    </xdr:to>
    <xdr:sp>
      <xdr:nvSpPr>
        <xdr:cNvPr id="34" name="Line 36"/>
        <xdr:cNvSpPr>
          <a:spLocks/>
        </xdr:cNvSpPr>
      </xdr:nvSpPr>
      <xdr:spPr>
        <a:xfrm flipH="1">
          <a:off x="5133975" y="325755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23</xdr:row>
      <xdr:rowOff>0</xdr:rowOff>
    </xdr:from>
    <xdr:to>
      <xdr:col>35</xdr:col>
      <xdr:colOff>171450</xdr:colOff>
      <xdr:row>23</xdr:row>
      <xdr:rowOff>0</xdr:rowOff>
    </xdr:to>
    <xdr:sp>
      <xdr:nvSpPr>
        <xdr:cNvPr id="35" name="Line 37"/>
        <xdr:cNvSpPr>
          <a:spLocks/>
        </xdr:cNvSpPr>
      </xdr:nvSpPr>
      <xdr:spPr>
        <a:xfrm>
          <a:off x="1304925" y="358140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22</xdr:row>
      <xdr:rowOff>114300</xdr:rowOff>
    </xdr:from>
    <xdr:to>
      <xdr:col>7</xdr:col>
      <xdr:colOff>114300</xdr:colOff>
      <xdr:row>23</xdr:row>
      <xdr:rowOff>38100</xdr:rowOff>
    </xdr:to>
    <xdr:sp>
      <xdr:nvSpPr>
        <xdr:cNvPr id="36" name="Line 38"/>
        <xdr:cNvSpPr>
          <a:spLocks/>
        </xdr:cNvSpPr>
      </xdr:nvSpPr>
      <xdr:spPr>
        <a:xfrm flipH="1">
          <a:off x="1314450" y="355282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22</xdr:row>
      <xdr:rowOff>104775</xdr:rowOff>
    </xdr:from>
    <xdr:to>
      <xdr:col>21</xdr:col>
      <xdr:colOff>123825</xdr:colOff>
      <xdr:row>23</xdr:row>
      <xdr:rowOff>38100</xdr:rowOff>
    </xdr:to>
    <xdr:sp>
      <xdr:nvSpPr>
        <xdr:cNvPr id="37" name="Line 39"/>
        <xdr:cNvSpPr>
          <a:spLocks/>
        </xdr:cNvSpPr>
      </xdr:nvSpPr>
      <xdr:spPr>
        <a:xfrm flipH="1">
          <a:off x="3848100" y="35433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22</xdr:row>
      <xdr:rowOff>114300</xdr:rowOff>
    </xdr:from>
    <xdr:to>
      <xdr:col>35</xdr:col>
      <xdr:colOff>133350</xdr:colOff>
      <xdr:row>23</xdr:row>
      <xdr:rowOff>38100</xdr:rowOff>
    </xdr:to>
    <xdr:sp>
      <xdr:nvSpPr>
        <xdr:cNvPr id="38" name="Line 40"/>
        <xdr:cNvSpPr>
          <a:spLocks/>
        </xdr:cNvSpPr>
      </xdr:nvSpPr>
      <xdr:spPr>
        <a:xfrm flipH="1">
          <a:off x="6400800" y="355282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25</xdr:row>
      <xdr:rowOff>0</xdr:rowOff>
    </xdr:from>
    <xdr:to>
      <xdr:col>35</xdr:col>
      <xdr:colOff>171450</xdr:colOff>
      <xdr:row>25</xdr:row>
      <xdr:rowOff>0</xdr:rowOff>
    </xdr:to>
    <xdr:sp>
      <xdr:nvSpPr>
        <xdr:cNvPr id="39" name="Line 41"/>
        <xdr:cNvSpPr>
          <a:spLocks/>
        </xdr:cNvSpPr>
      </xdr:nvSpPr>
      <xdr:spPr>
        <a:xfrm>
          <a:off x="1304925" y="386715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24</xdr:row>
      <xdr:rowOff>114300</xdr:rowOff>
    </xdr:from>
    <xdr:to>
      <xdr:col>7</xdr:col>
      <xdr:colOff>114300</xdr:colOff>
      <xdr:row>25</xdr:row>
      <xdr:rowOff>38100</xdr:rowOff>
    </xdr:to>
    <xdr:sp>
      <xdr:nvSpPr>
        <xdr:cNvPr id="40" name="Line 42"/>
        <xdr:cNvSpPr>
          <a:spLocks/>
        </xdr:cNvSpPr>
      </xdr:nvSpPr>
      <xdr:spPr>
        <a:xfrm flipH="1">
          <a:off x="1314450" y="38385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24</xdr:row>
      <xdr:rowOff>114300</xdr:rowOff>
    </xdr:from>
    <xdr:to>
      <xdr:col>35</xdr:col>
      <xdr:colOff>133350</xdr:colOff>
      <xdr:row>25</xdr:row>
      <xdr:rowOff>38100</xdr:rowOff>
    </xdr:to>
    <xdr:sp>
      <xdr:nvSpPr>
        <xdr:cNvPr id="41" name="Line 43"/>
        <xdr:cNvSpPr>
          <a:spLocks/>
        </xdr:cNvSpPr>
      </xdr:nvSpPr>
      <xdr:spPr>
        <a:xfrm flipH="1">
          <a:off x="6400800" y="38385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171450</xdr:colOff>
      <xdr:row>7</xdr:row>
      <xdr:rowOff>0</xdr:rowOff>
    </xdr:from>
    <xdr:to>
      <xdr:col>38</xdr:col>
      <xdr:colOff>57150</xdr:colOff>
      <xdr:row>7</xdr:row>
      <xdr:rowOff>0</xdr:rowOff>
    </xdr:to>
    <xdr:sp>
      <xdr:nvSpPr>
        <xdr:cNvPr id="42" name="Line 44"/>
        <xdr:cNvSpPr>
          <a:spLocks/>
        </xdr:cNvSpPr>
      </xdr:nvSpPr>
      <xdr:spPr>
        <a:xfrm>
          <a:off x="6505575" y="1285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38</xdr:col>
      <xdr:colOff>57150</xdr:colOff>
      <xdr:row>14</xdr:row>
      <xdr:rowOff>0</xdr:rowOff>
    </xdr:to>
    <xdr:sp>
      <xdr:nvSpPr>
        <xdr:cNvPr id="43" name="Line 45"/>
        <xdr:cNvSpPr>
          <a:spLocks/>
        </xdr:cNvSpPr>
      </xdr:nvSpPr>
      <xdr:spPr>
        <a:xfrm>
          <a:off x="6486525" y="2286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85725</xdr:rowOff>
    </xdr:from>
    <xdr:to>
      <xdr:col>38</xdr:col>
      <xdr:colOff>0</xdr:colOff>
      <xdr:row>14</xdr:row>
      <xdr:rowOff>47625</xdr:rowOff>
    </xdr:to>
    <xdr:sp>
      <xdr:nvSpPr>
        <xdr:cNvPr id="44" name="Line 46"/>
        <xdr:cNvSpPr>
          <a:spLocks/>
        </xdr:cNvSpPr>
      </xdr:nvSpPr>
      <xdr:spPr>
        <a:xfrm>
          <a:off x="6877050" y="1228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142875</xdr:colOff>
      <xdr:row>6</xdr:row>
      <xdr:rowOff>114300</xdr:rowOff>
    </xdr:from>
    <xdr:to>
      <xdr:col>38</xdr:col>
      <xdr:colOff>28575</xdr:colOff>
      <xdr:row>7</xdr:row>
      <xdr:rowOff>38100</xdr:rowOff>
    </xdr:to>
    <xdr:sp>
      <xdr:nvSpPr>
        <xdr:cNvPr id="45" name="Line 47"/>
        <xdr:cNvSpPr>
          <a:spLocks/>
        </xdr:cNvSpPr>
      </xdr:nvSpPr>
      <xdr:spPr>
        <a:xfrm flipH="1">
          <a:off x="6838950" y="125730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142875</xdr:colOff>
      <xdr:row>13</xdr:row>
      <xdr:rowOff>114300</xdr:rowOff>
    </xdr:from>
    <xdr:to>
      <xdr:col>38</xdr:col>
      <xdr:colOff>28575</xdr:colOff>
      <xdr:row>14</xdr:row>
      <xdr:rowOff>38100</xdr:rowOff>
    </xdr:to>
    <xdr:sp>
      <xdr:nvSpPr>
        <xdr:cNvPr id="46" name="Line 48"/>
        <xdr:cNvSpPr>
          <a:spLocks/>
        </xdr:cNvSpPr>
      </xdr:nvSpPr>
      <xdr:spPr>
        <a:xfrm flipH="1">
          <a:off x="6838950" y="225742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6</xdr:row>
      <xdr:rowOff>114300</xdr:rowOff>
    </xdr:from>
    <xdr:to>
      <xdr:col>11</xdr:col>
      <xdr:colOff>38100</xdr:colOff>
      <xdr:row>7</xdr:row>
      <xdr:rowOff>38100</xdr:rowOff>
    </xdr:to>
    <xdr:sp>
      <xdr:nvSpPr>
        <xdr:cNvPr id="47" name="Oval 49"/>
        <xdr:cNvSpPr>
          <a:spLocks/>
        </xdr:cNvSpPr>
      </xdr:nvSpPr>
      <xdr:spPr>
        <a:xfrm>
          <a:off x="1962150" y="1257300"/>
          <a:ext cx="66675" cy="666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6</xdr:row>
      <xdr:rowOff>114300</xdr:rowOff>
    </xdr:from>
    <xdr:to>
      <xdr:col>18</xdr:col>
      <xdr:colOff>28575</xdr:colOff>
      <xdr:row>7</xdr:row>
      <xdr:rowOff>38100</xdr:rowOff>
    </xdr:to>
    <xdr:sp>
      <xdr:nvSpPr>
        <xdr:cNvPr id="48" name="Oval 50"/>
        <xdr:cNvSpPr>
          <a:spLocks/>
        </xdr:cNvSpPr>
      </xdr:nvSpPr>
      <xdr:spPr>
        <a:xfrm>
          <a:off x="3219450" y="1257300"/>
          <a:ext cx="66675" cy="666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104775</xdr:rowOff>
    </xdr:from>
    <xdr:to>
      <xdr:col>7</xdr:col>
      <xdr:colOff>123825</xdr:colOff>
      <xdr:row>14</xdr:row>
      <xdr:rowOff>28575</xdr:rowOff>
    </xdr:to>
    <xdr:sp>
      <xdr:nvSpPr>
        <xdr:cNvPr id="49" name="Oval 51"/>
        <xdr:cNvSpPr>
          <a:spLocks/>
        </xdr:cNvSpPr>
      </xdr:nvSpPr>
      <xdr:spPr>
        <a:xfrm>
          <a:off x="1323975" y="2247900"/>
          <a:ext cx="66675" cy="666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13</xdr:row>
      <xdr:rowOff>104775</xdr:rowOff>
    </xdr:from>
    <xdr:to>
      <xdr:col>14</xdr:col>
      <xdr:colOff>142875</xdr:colOff>
      <xdr:row>14</xdr:row>
      <xdr:rowOff>28575</xdr:rowOff>
    </xdr:to>
    <xdr:sp>
      <xdr:nvSpPr>
        <xdr:cNvPr id="50" name="Oval 52"/>
        <xdr:cNvSpPr>
          <a:spLocks/>
        </xdr:cNvSpPr>
      </xdr:nvSpPr>
      <xdr:spPr>
        <a:xfrm>
          <a:off x="2609850" y="2247900"/>
          <a:ext cx="66675" cy="666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142875</xdr:colOff>
      <xdr:row>6</xdr:row>
      <xdr:rowOff>104775</xdr:rowOff>
    </xdr:from>
    <xdr:to>
      <xdr:col>25</xdr:col>
      <xdr:colOff>28575</xdr:colOff>
      <xdr:row>7</xdr:row>
      <xdr:rowOff>28575</xdr:rowOff>
    </xdr:to>
    <xdr:sp>
      <xdr:nvSpPr>
        <xdr:cNvPr id="51" name="Oval 53"/>
        <xdr:cNvSpPr>
          <a:spLocks/>
        </xdr:cNvSpPr>
      </xdr:nvSpPr>
      <xdr:spPr>
        <a:xfrm>
          <a:off x="4486275" y="1247775"/>
          <a:ext cx="66675" cy="666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142875</xdr:colOff>
      <xdr:row>6</xdr:row>
      <xdr:rowOff>114300</xdr:rowOff>
    </xdr:from>
    <xdr:to>
      <xdr:col>32</xdr:col>
      <xdr:colOff>28575</xdr:colOff>
      <xdr:row>7</xdr:row>
      <xdr:rowOff>38100</xdr:rowOff>
    </xdr:to>
    <xdr:sp>
      <xdr:nvSpPr>
        <xdr:cNvPr id="52" name="Oval 54"/>
        <xdr:cNvSpPr>
          <a:spLocks/>
        </xdr:cNvSpPr>
      </xdr:nvSpPr>
      <xdr:spPr>
        <a:xfrm>
          <a:off x="5753100" y="1257300"/>
          <a:ext cx="66675" cy="666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13</xdr:row>
      <xdr:rowOff>104775</xdr:rowOff>
    </xdr:from>
    <xdr:to>
      <xdr:col>35</xdr:col>
      <xdr:colOff>133350</xdr:colOff>
      <xdr:row>14</xdr:row>
      <xdr:rowOff>28575</xdr:rowOff>
    </xdr:to>
    <xdr:sp>
      <xdr:nvSpPr>
        <xdr:cNvPr id="53" name="Oval 55"/>
        <xdr:cNvSpPr>
          <a:spLocks/>
        </xdr:cNvSpPr>
      </xdr:nvSpPr>
      <xdr:spPr>
        <a:xfrm>
          <a:off x="6400800" y="2247900"/>
          <a:ext cx="66675" cy="666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13</xdr:row>
      <xdr:rowOff>104775</xdr:rowOff>
    </xdr:from>
    <xdr:to>
      <xdr:col>28</xdr:col>
      <xdr:colOff>142875</xdr:colOff>
      <xdr:row>14</xdr:row>
      <xdr:rowOff>28575</xdr:rowOff>
    </xdr:to>
    <xdr:sp>
      <xdr:nvSpPr>
        <xdr:cNvPr id="54" name="Oval 56"/>
        <xdr:cNvSpPr>
          <a:spLocks/>
        </xdr:cNvSpPr>
      </xdr:nvSpPr>
      <xdr:spPr>
        <a:xfrm>
          <a:off x="5143500" y="2247900"/>
          <a:ext cx="66675" cy="666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13</xdr:row>
      <xdr:rowOff>104775</xdr:rowOff>
    </xdr:from>
    <xdr:to>
      <xdr:col>21</xdr:col>
      <xdr:colOff>133350</xdr:colOff>
      <xdr:row>14</xdr:row>
      <xdr:rowOff>28575</xdr:rowOff>
    </xdr:to>
    <xdr:sp>
      <xdr:nvSpPr>
        <xdr:cNvPr id="55" name="Oval 57"/>
        <xdr:cNvSpPr>
          <a:spLocks/>
        </xdr:cNvSpPr>
      </xdr:nvSpPr>
      <xdr:spPr>
        <a:xfrm>
          <a:off x="3867150" y="2247900"/>
          <a:ext cx="66675" cy="666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9525</xdr:rowOff>
    </xdr:from>
    <xdr:to>
      <xdr:col>8</xdr:col>
      <xdr:colOff>85725</xdr:colOff>
      <xdr:row>13</xdr:row>
      <xdr:rowOff>123825</xdr:rowOff>
    </xdr:to>
    <xdr:sp>
      <xdr:nvSpPr>
        <xdr:cNvPr id="56" name="Arc 58"/>
        <xdr:cNvSpPr>
          <a:spLocks/>
        </xdr:cNvSpPr>
      </xdr:nvSpPr>
      <xdr:spPr>
        <a:xfrm rot="11935479" flipH="1" flipV="1">
          <a:off x="1419225" y="2152650"/>
          <a:ext cx="114300" cy="1143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13</xdr:row>
      <xdr:rowOff>9525</xdr:rowOff>
    </xdr:from>
    <xdr:to>
      <xdr:col>22</xdr:col>
      <xdr:colOff>104775</xdr:colOff>
      <xdr:row>13</xdr:row>
      <xdr:rowOff>123825</xdr:rowOff>
    </xdr:to>
    <xdr:sp>
      <xdr:nvSpPr>
        <xdr:cNvPr id="57" name="Arc 59"/>
        <xdr:cNvSpPr>
          <a:spLocks/>
        </xdr:cNvSpPr>
      </xdr:nvSpPr>
      <xdr:spPr>
        <a:xfrm rot="11935479" flipH="1" flipV="1">
          <a:off x="3971925" y="2152650"/>
          <a:ext cx="114300" cy="1143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41"/>
  <sheetViews>
    <sheetView showGridLines="0" tabSelected="1" workbookViewId="0" topLeftCell="A1">
      <selection activeCell="AM5" sqref="AM5"/>
    </sheetView>
  </sheetViews>
  <sheetFormatPr defaultColWidth="9.140625" defaultRowHeight="12.75"/>
  <cols>
    <col min="1" max="16384" width="2.7109375" style="6" customWidth="1"/>
  </cols>
  <sheetData>
    <row r="1" ht="12" thickBot="1"/>
    <row r="2" spans="2:49" ht="33" customHeight="1">
      <c r="B2" s="41" t="s">
        <v>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3"/>
    </row>
    <row r="3" spans="2:49" ht="11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 t="s">
        <v>19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4"/>
    </row>
    <row r="4" spans="2:49" ht="11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4"/>
    </row>
    <row r="5" spans="2:49" ht="11.25">
      <c r="B5" s="1"/>
      <c r="C5" s="2"/>
      <c r="D5" s="2"/>
      <c r="E5" s="2"/>
      <c r="F5" s="2"/>
      <c r="G5" s="2"/>
      <c r="H5" s="2"/>
      <c r="I5" s="2"/>
      <c r="J5" s="2"/>
      <c r="K5" s="40">
        <v>100</v>
      </c>
      <c r="L5" s="40"/>
      <c r="M5" s="2" t="s">
        <v>0</v>
      </c>
      <c r="N5" s="2"/>
      <c r="O5" s="2"/>
      <c r="P5" s="2"/>
      <c r="Q5" s="2"/>
      <c r="R5" s="40">
        <v>200</v>
      </c>
      <c r="S5" s="40"/>
      <c r="T5" s="2" t="s">
        <v>0</v>
      </c>
      <c r="U5" s="2"/>
      <c r="V5" s="2"/>
      <c r="W5" s="2"/>
      <c r="X5" s="2"/>
      <c r="Y5" s="40">
        <v>550</v>
      </c>
      <c r="Z5" s="40"/>
      <c r="AA5" s="2" t="s">
        <v>0</v>
      </c>
      <c r="AB5" s="2"/>
      <c r="AC5" s="2"/>
      <c r="AD5" s="2"/>
      <c r="AE5" s="2"/>
      <c r="AF5" s="40">
        <v>950</v>
      </c>
      <c r="AG5" s="40"/>
      <c r="AH5" s="2" t="s">
        <v>0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4"/>
    </row>
    <row r="6" spans="2:49" ht="11.2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4"/>
    </row>
    <row r="7" spans="2:49" ht="11.25">
      <c r="B7" s="1"/>
      <c r="C7" s="2"/>
      <c r="D7" s="2"/>
      <c r="E7" s="2"/>
      <c r="F7" s="2"/>
      <c r="G7" s="2"/>
      <c r="H7" s="40">
        <v>10</v>
      </c>
      <c r="I7" s="40"/>
      <c r="J7" s="2" t="s">
        <v>0</v>
      </c>
      <c r="K7" s="2"/>
      <c r="L7" s="2"/>
      <c r="M7" s="2"/>
      <c r="N7" s="2"/>
      <c r="O7" s="2" t="s">
        <v>9</v>
      </c>
      <c r="P7" s="2"/>
      <c r="Q7" s="2"/>
      <c r="R7" s="2"/>
      <c r="S7" s="2"/>
      <c r="T7" s="2"/>
      <c r="U7" s="2"/>
      <c r="V7" s="2" t="s">
        <v>11</v>
      </c>
      <c r="W7" s="2"/>
      <c r="X7" s="2"/>
      <c r="Y7" s="2"/>
      <c r="Z7" s="2"/>
      <c r="AA7" s="2"/>
      <c r="AB7" s="2"/>
      <c r="AC7" s="2" t="s">
        <v>10</v>
      </c>
      <c r="AD7" s="2"/>
      <c r="AE7" s="2"/>
      <c r="AF7" s="2"/>
      <c r="AG7" s="2"/>
      <c r="AH7" s="2"/>
      <c r="AI7" s="40">
        <v>85</v>
      </c>
      <c r="AJ7" s="40"/>
      <c r="AK7" s="2" t="s">
        <v>0</v>
      </c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4"/>
    </row>
    <row r="8" spans="2:49" ht="11.2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4"/>
    </row>
    <row r="9" spans="2:49" ht="11.2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F9" s="2"/>
      <c r="AG9" s="2"/>
      <c r="AI9" s="2"/>
      <c r="AJ9" s="2"/>
      <c r="AK9" s="2"/>
      <c r="AL9" s="44" t="s">
        <v>18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4"/>
    </row>
    <row r="10" spans="2:49" ht="11.25">
      <c r="B10" s="1"/>
      <c r="C10" s="2"/>
      <c r="D10" s="2"/>
      <c r="E10" s="2"/>
      <c r="F10" s="2"/>
      <c r="G10" s="2"/>
      <c r="H10" s="2"/>
      <c r="I10" s="2" t="s">
        <v>1</v>
      </c>
      <c r="J10" s="2"/>
      <c r="K10" s="2"/>
      <c r="L10" s="2"/>
      <c r="M10" s="2"/>
      <c r="N10" s="2" t="s">
        <v>2</v>
      </c>
      <c r="O10" s="2"/>
      <c r="P10" s="2"/>
      <c r="Q10" s="2"/>
      <c r="R10" s="2"/>
      <c r="S10" s="2"/>
      <c r="T10" s="2"/>
      <c r="U10" s="2"/>
      <c r="V10" s="2"/>
      <c r="X10" s="2"/>
      <c r="Y10" s="2"/>
      <c r="Z10" s="2"/>
      <c r="AA10" s="2"/>
      <c r="AC10" s="2"/>
      <c r="AD10" s="2" t="s">
        <v>7</v>
      </c>
      <c r="AE10" s="2"/>
      <c r="AF10" s="2"/>
      <c r="AG10" s="2"/>
      <c r="AH10" s="2"/>
      <c r="AI10" s="2" t="s">
        <v>8</v>
      </c>
      <c r="AJ10" s="2"/>
      <c r="AK10" s="2"/>
      <c r="AL10" s="44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4"/>
    </row>
    <row r="11" spans="2:49" ht="11.2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5</v>
      </c>
      <c r="X11" s="2"/>
      <c r="Y11" s="2"/>
      <c r="Z11" s="2"/>
      <c r="AA11" s="2"/>
      <c r="AB11" s="2" t="s">
        <v>6</v>
      </c>
      <c r="AC11" s="2"/>
      <c r="AD11" s="2"/>
      <c r="AE11" s="2"/>
      <c r="AF11" s="2"/>
      <c r="AG11" s="2"/>
      <c r="AH11" s="2"/>
      <c r="AI11" s="2"/>
      <c r="AJ11" s="2"/>
      <c r="AK11" s="2"/>
      <c r="AL11" s="45">
        <v>3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4"/>
    </row>
    <row r="12" spans="2:49" ht="11.2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 t="s">
        <v>3</v>
      </c>
      <c r="R12" s="2"/>
      <c r="S12" s="2"/>
      <c r="T12" s="2" t="s">
        <v>4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45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4"/>
    </row>
    <row r="13" spans="2:49" ht="11.25">
      <c r="B13" s="1"/>
      <c r="C13" s="2"/>
      <c r="D13" s="2"/>
      <c r="E13" s="2"/>
      <c r="F13" s="2"/>
      <c r="G13" s="2"/>
      <c r="H13" s="2"/>
      <c r="I13" s="30">
        <f>ATAN(AL11/(K21/2))*180/PI()</f>
        <v>45</v>
      </c>
      <c r="J13" s="30"/>
      <c r="K13" s="7" t="s">
        <v>24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0">
        <f>ATAN(AL11/(Y21/2))*180/PI()</f>
        <v>56.309932474020215</v>
      </c>
      <c r="X13" s="30"/>
      <c r="Y13" s="7" t="s">
        <v>24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4"/>
    </row>
    <row r="14" spans="2:49" ht="11.25">
      <c r="B14" s="29" t="s">
        <v>17</v>
      </c>
      <c r="C14" s="30"/>
      <c r="D14" s="36">
        <f>H7+AI7</f>
        <v>95</v>
      </c>
      <c r="E14" s="36"/>
      <c r="F14" s="2" t="s">
        <v>0</v>
      </c>
      <c r="G14" s="2"/>
      <c r="H14" s="2"/>
      <c r="I14" s="2"/>
      <c r="J14" s="2"/>
      <c r="K14" s="2" t="s">
        <v>12</v>
      </c>
      <c r="L14" s="2"/>
      <c r="M14" s="2"/>
      <c r="N14" s="2"/>
      <c r="O14" s="2"/>
      <c r="P14" s="2"/>
      <c r="Q14" s="2"/>
      <c r="R14" s="2" t="s">
        <v>13</v>
      </c>
      <c r="S14" s="2"/>
      <c r="T14" s="2"/>
      <c r="U14" s="2"/>
      <c r="V14" s="2"/>
      <c r="W14" s="2"/>
      <c r="X14" s="2"/>
      <c r="Y14" s="2"/>
      <c r="Z14" s="2" t="s">
        <v>14</v>
      </c>
      <c r="AA14" s="2"/>
      <c r="AB14" s="2"/>
      <c r="AC14" s="2"/>
      <c r="AD14" s="2"/>
      <c r="AE14" s="2"/>
      <c r="AF14" s="2" t="s">
        <v>15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4"/>
    </row>
    <row r="15" spans="2:49" ht="12" thickBo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4"/>
    </row>
    <row r="16" spans="2:49" ht="11.25">
      <c r="B16" s="1"/>
      <c r="C16" s="2"/>
      <c r="D16" s="2"/>
      <c r="E16" s="2"/>
      <c r="F16" s="2"/>
      <c r="G16" s="8"/>
      <c r="H16" s="8"/>
      <c r="I16" s="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"/>
      <c r="V16" s="8"/>
      <c r="W16" s="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4"/>
    </row>
    <row r="17" spans="2:49" ht="11.25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40">
        <v>650</v>
      </c>
      <c r="AC17" s="40"/>
      <c r="AD17" s="2" t="s">
        <v>0</v>
      </c>
      <c r="AE17" s="2"/>
      <c r="AF17" s="2"/>
      <c r="AG17" s="2"/>
      <c r="AH17" s="2"/>
      <c r="AI17" s="40">
        <v>450</v>
      </c>
      <c r="AJ17" s="40"/>
      <c r="AK17" s="2" t="s">
        <v>0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4"/>
    </row>
    <row r="18" spans="2:49" ht="11.2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4"/>
    </row>
    <row r="19" spans="2:49" ht="11.25">
      <c r="B19" s="1"/>
      <c r="C19" s="2"/>
      <c r="D19" s="2"/>
      <c r="E19" s="2" t="s">
        <v>16</v>
      </c>
      <c r="F19" s="2"/>
      <c r="G19" s="36">
        <f>V19-K5-R5-Y5-AF5-AI17-AB17</f>
        <v>982.0833333333335</v>
      </c>
      <c r="H19" s="36"/>
      <c r="I19" s="2" t="s"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 t="s">
        <v>16</v>
      </c>
      <c r="U19" s="2"/>
      <c r="V19" s="36">
        <f>(K5*K21/2+R5*1.5*K21+Y5*(O23+0.5*Y21)+AF5*(O23+1.5*Y21)+AI17*U25+AB17*(O23+Y21)+H7*AL11+AI7*AL11)/O23</f>
        <v>3882.0833333333335</v>
      </c>
      <c r="W19" s="36"/>
      <c r="X19" s="2" t="s">
        <v>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4"/>
    </row>
    <row r="20" spans="2:49" ht="11.25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4"/>
    </row>
    <row r="21" spans="2:49" ht="11.25">
      <c r="B21" s="1"/>
      <c r="C21" s="2"/>
      <c r="D21" s="2"/>
      <c r="E21" s="2"/>
      <c r="F21" s="2"/>
      <c r="G21" s="2"/>
      <c r="H21" s="2"/>
      <c r="I21" s="2"/>
      <c r="J21" s="2"/>
      <c r="K21" s="40">
        <v>6</v>
      </c>
      <c r="L21" s="40"/>
      <c r="M21" s="2" t="s">
        <v>18</v>
      </c>
      <c r="N21" s="2"/>
      <c r="O21" s="2"/>
      <c r="P21" s="2"/>
      <c r="Q21" s="2"/>
      <c r="R21" s="36">
        <f>+K21</f>
        <v>6</v>
      </c>
      <c r="S21" s="36"/>
      <c r="T21" s="2" t="s">
        <v>18</v>
      </c>
      <c r="U21" s="2"/>
      <c r="V21" s="2"/>
      <c r="W21" s="2"/>
      <c r="X21" s="2"/>
      <c r="Y21" s="40">
        <v>4</v>
      </c>
      <c r="Z21" s="40"/>
      <c r="AA21" s="2" t="s">
        <v>18</v>
      </c>
      <c r="AB21" s="2"/>
      <c r="AC21" s="2"/>
      <c r="AD21" s="2"/>
      <c r="AE21" s="2"/>
      <c r="AF21" s="36">
        <f>+Y21</f>
        <v>4</v>
      </c>
      <c r="AG21" s="36"/>
      <c r="AH21" s="2" t="s">
        <v>18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4"/>
    </row>
    <row r="22" spans="2:49" ht="11.25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4"/>
    </row>
    <row r="23" spans="2:49" ht="11.25"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6">
        <f>+K21+R21</f>
        <v>12</v>
      </c>
      <c r="P23" s="36"/>
      <c r="Q23" s="2" t="s">
        <v>18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36">
        <f>+Y21+AF21</f>
        <v>8</v>
      </c>
      <c r="AC23" s="36"/>
      <c r="AD23" s="2" t="s">
        <v>18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4"/>
    </row>
    <row r="24" spans="2:49" ht="11.25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4"/>
    </row>
    <row r="25" spans="2:49" ht="11.25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6">
        <f>+AB23+O23</f>
        <v>20</v>
      </c>
      <c r="V25" s="36"/>
      <c r="W25" s="2" t="s">
        <v>18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4"/>
    </row>
    <row r="26" spans="2:49" ht="11.25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4"/>
    </row>
    <row r="27" spans="2:49" ht="11.25"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4"/>
    </row>
    <row r="28" spans="2:49" ht="11.25">
      <c r="B28" s="1"/>
      <c r="C28" s="2"/>
      <c r="D28" s="2"/>
      <c r="E28" s="2"/>
      <c r="F28" s="27" t="s">
        <v>20</v>
      </c>
      <c r="G28" s="21"/>
      <c r="H28" s="27" t="s">
        <v>21</v>
      </c>
      <c r="I28" s="20"/>
      <c r="J28" s="20"/>
      <c r="K28" s="21"/>
      <c r="L28" s="20" t="s">
        <v>22</v>
      </c>
      <c r="M28" s="20"/>
      <c r="N28" s="20"/>
      <c r="O28" s="21"/>
      <c r="P28" s="2"/>
      <c r="Q28" s="27" t="s">
        <v>20</v>
      </c>
      <c r="R28" s="21"/>
      <c r="S28" s="27" t="s">
        <v>21</v>
      </c>
      <c r="T28" s="20"/>
      <c r="U28" s="20"/>
      <c r="V28" s="21"/>
      <c r="W28" s="20" t="s">
        <v>22</v>
      </c>
      <c r="X28" s="20"/>
      <c r="Y28" s="20"/>
      <c r="Z28" s="21"/>
      <c r="AA28" s="2"/>
      <c r="AB28" s="27" t="s">
        <v>20</v>
      </c>
      <c r="AC28" s="21"/>
      <c r="AD28" s="27" t="s">
        <v>21</v>
      </c>
      <c r="AE28" s="20"/>
      <c r="AF28" s="20"/>
      <c r="AG28" s="21"/>
      <c r="AH28" s="20" t="s">
        <v>22</v>
      </c>
      <c r="AI28" s="20"/>
      <c r="AJ28" s="20"/>
      <c r="AK28" s="21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4"/>
    </row>
    <row r="29" spans="2:49" ht="12" thickBot="1">
      <c r="B29" s="1"/>
      <c r="C29" s="2"/>
      <c r="D29" s="2"/>
      <c r="E29" s="2"/>
      <c r="F29" s="28"/>
      <c r="G29" s="23"/>
      <c r="H29" s="28"/>
      <c r="I29" s="22"/>
      <c r="J29" s="22"/>
      <c r="K29" s="23"/>
      <c r="L29" s="22"/>
      <c r="M29" s="22"/>
      <c r="N29" s="22"/>
      <c r="O29" s="23"/>
      <c r="P29" s="2"/>
      <c r="Q29" s="28"/>
      <c r="R29" s="23"/>
      <c r="S29" s="28"/>
      <c r="T29" s="22"/>
      <c r="U29" s="22"/>
      <c r="V29" s="23"/>
      <c r="W29" s="22"/>
      <c r="X29" s="22"/>
      <c r="Y29" s="22"/>
      <c r="Z29" s="23"/>
      <c r="AA29" s="2"/>
      <c r="AB29" s="28"/>
      <c r="AC29" s="23"/>
      <c r="AD29" s="28"/>
      <c r="AE29" s="22"/>
      <c r="AF29" s="22"/>
      <c r="AG29" s="23"/>
      <c r="AH29" s="22"/>
      <c r="AI29" s="22"/>
      <c r="AJ29" s="22"/>
      <c r="AK29" s="23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4"/>
    </row>
    <row r="30" spans="2:49" ht="12" thickTop="1">
      <c r="B30" s="1"/>
      <c r="C30" s="2"/>
      <c r="D30" s="2"/>
      <c r="E30" s="2"/>
      <c r="F30" s="31" t="s">
        <v>9</v>
      </c>
      <c r="G30" s="32"/>
      <c r="H30" s="37">
        <f>+K21</f>
        <v>6</v>
      </c>
      <c r="I30" s="38"/>
      <c r="J30" s="38"/>
      <c r="K30" s="39"/>
      <c r="L30" s="24">
        <f>(K5*K21/2-H7*AL11+G19*K21)/AL11</f>
        <v>2054.166666666667</v>
      </c>
      <c r="M30" s="25"/>
      <c r="N30" s="25"/>
      <c r="O30" s="26"/>
      <c r="P30" s="5"/>
      <c r="Q30" s="18" t="s">
        <v>1</v>
      </c>
      <c r="R30" s="19"/>
      <c r="S30" s="24">
        <f>SQRT((K21/2)^2+AL11^2)</f>
        <v>4.242640687119285</v>
      </c>
      <c r="T30" s="25"/>
      <c r="U30" s="25"/>
      <c r="V30" s="26"/>
      <c r="W30" s="24">
        <f>G19/SIN(I13*PI()/180)</f>
        <v>1388.8755693805774</v>
      </c>
      <c r="X30" s="25"/>
      <c r="Y30" s="25"/>
      <c r="Z30" s="26"/>
      <c r="AA30" s="5"/>
      <c r="AB30" s="18" t="s">
        <v>12</v>
      </c>
      <c r="AC30" s="19"/>
      <c r="AD30" s="24">
        <f>+K21</f>
        <v>6</v>
      </c>
      <c r="AE30" s="25"/>
      <c r="AF30" s="25"/>
      <c r="AG30" s="26"/>
      <c r="AH30" s="24">
        <f>D14-W30*COS(I13*PI()/180)</f>
        <v>-887.0833333333336</v>
      </c>
      <c r="AI30" s="25"/>
      <c r="AJ30" s="25"/>
      <c r="AK30" s="26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4"/>
    </row>
    <row r="31" spans="2:49" ht="12.75">
      <c r="B31" s="1"/>
      <c r="C31" s="2"/>
      <c r="D31" s="2"/>
      <c r="E31" s="2"/>
      <c r="F31" s="31" t="s">
        <v>11</v>
      </c>
      <c r="G31" s="32"/>
      <c r="H31" s="33">
        <f>+R21/2+Y21/2</f>
        <v>5</v>
      </c>
      <c r="I31" s="34"/>
      <c r="J31" s="34"/>
      <c r="K31" s="35"/>
      <c r="L31" s="13">
        <f>(R5*R21/2+K5*(R21+K21/2)-H7*AL11+G19*O23)/AL11</f>
        <v>4418.333333333334</v>
      </c>
      <c r="M31" s="14"/>
      <c r="N31" s="14"/>
      <c r="O31" s="15"/>
      <c r="P31" s="5"/>
      <c r="Q31" s="18" t="s">
        <v>2</v>
      </c>
      <c r="R31" s="19"/>
      <c r="S31" s="13">
        <f>+S30</f>
        <v>4.242640687119285</v>
      </c>
      <c r="T31" s="14"/>
      <c r="U31" s="14"/>
      <c r="V31" s="15"/>
      <c r="W31" s="13">
        <f>(W30*COS(I13*PI()/180)-L30-H7)/COS(I13*PI()/180)</f>
        <v>-1530.2969256178867</v>
      </c>
      <c r="X31" s="14"/>
      <c r="Y31" s="14"/>
      <c r="Z31" s="15"/>
      <c r="AA31" s="5"/>
      <c r="AB31" s="18" t="s">
        <v>13</v>
      </c>
      <c r="AC31" s="19"/>
      <c r="AD31" s="13">
        <f>+R21</f>
        <v>6</v>
      </c>
      <c r="AE31" s="14"/>
      <c r="AF31" s="14"/>
      <c r="AG31" s="15"/>
      <c r="AH31" s="13">
        <f>(-K5*K21-G19*(K21+R21/2)+D14*AL11)/AL11</f>
        <v>-3051.2500000000005</v>
      </c>
      <c r="AI31" s="16"/>
      <c r="AJ31" s="16"/>
      <c r="AK31" s="17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4"/>
    </row>
    <row r="32" spans="2:49" ht="11.25">
      <c r="B32" s="1"/>
      <c r="C32" s="2"/>
      <c r="D32" s="2"/>
      <c r="E32" s="2"/>
      <c r="F32" s="31" t="s">
        <v>10</v>
      </c>
      <c r="G32" s="32"/>
      <c r="H32" s="33">
        <f>+Y21</f>
        <v>4</v>
      </c>
      <c r="I32" s="34"/>
      <c r="J32" s="34"/>
      <c r="K32" s="35"/>
      <c r="L32" s="13">
        <f>(Y5*Y21/2+R5*(R21/2+Y21)+K5*(R21+K21/2+Y21)-H7*AL11+G19*(O23+Y21)-V19*Y21)/AL11</f>
        <v>1318.333333333334</v>
      </c>
      <c r="M32" s="14"/>
      <c r="N32" s="14"/>
      <c r="O32" s="15"/>
      <c r="P32" s="5"/>
      <c r="Q32" s="18" t="s">
        <v>3</v>
      </c>
      <c r="R32" s="19"/>
      <c r="S32" s="13">
        <f>+S30</f>
        <v>4.242640687119285</v>
      </c>
      <c r="T32" s="14"/>
      <c r="U32" s="14"/>
      <c r="V32" s="15"/>
      <c r="W32" s="13">
        <f>(AH30-AH31+W31*COS(I13*PI()/180))/COS(I13*PI()/180)</f>
        <v>1530.2969256178867</v>
      </c>
      <c r="X32" s="14"/>
      <c r="Y32" s="14"/>
      <c r="Z32" s="15"/>
      <c r="AA32" s="5"/>
      <c r="AB32" s="18" t="s">
        <v>14</v>
      </c>
      <c r="AC32" s="19"/>
      <c r="AD32" s="13">
        <f>+Y21</f>
        <v>4</v>
      </c>
      <c r="AE32" s="14"/>
      <c r="AF32" s="14"/>
      <c r="AG32" s="15"/>
      <c r="AH32" s="13">
        <f>(V19*Y21/2-R5*(R21/2+Y21/2)-K5*(R21+K21/2+Y21/2)+D14*AL11-G19*(O23+Y21/2))/AL11</f>
        <v>-2600.0000000000005</v>
      </c>
      <c r="AI32" s="14"/>
      <c r="AJ32" s="14"/>
      <c r="AK32" s="1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4"/>
    </row>
    <row r="33" spans="2:49" ht="11.25">
      <c r="B33" s="1"/>
      <c r="C33" s="2"/>
      <c r="D33" s="2"/>
      <c r="E33" s="2"/>
      <c r="F33" s="2"/>
      <c r="G33" s="2"/>
      <c r="H33" s="2"/>
      <c r="I33" s="2"/>
      <c r="J33" s="2"/>
      <c r="K33" s="2"/>
      <c r="L33" s="5"/>
      <c r="M33" s="5"/>
      <c r="N33" s="5"/>
      <c r="O33" s="5"/>
      <c r="P33" s="5"/>
      <c r="Q33" s="18" t="s">
        <v>4</v>
      </c>
      <c r="R33" s="19"/>
      <c r="S33" s="13">
        <f>+S30</f>
        <v>4.242640687119285</v>
      </c>
      <c r="T33" s="14"/>
      <c r="U33" s="14"/>
      <c r="V33" s="15"/>
      <c r="W33" s="13">
        <f>(W32*COS(I13*PI()/180)+L30-L31)/COS(I13*PI()/180)</f>
        <v>-1813.1396380925057</v>
      </c>
      <c r="X33" s="14"/>
      <c r="Y33" s="14"/>
      <c r="Z33" s="15"/>
      <c r="AA33" s="5"/>
      <c r="AB33" s="18" t="s">
        <v>15</v>
      </c>
      <c r="AC33" s="19"/>
      <c r="AD33" s="13">
        <f>+AF21</f>
        <v>4</v>
      </c>
      <c r="AE33" s="14"/>
      <c r="AF33" s="14"/>
      <c r="AG33" s="15"/>
      <c r="AH33" s="13">
        <f>(-AB17*AF21/2-Y5*Y21-R5*(R21/2+Y21+AF21/2)-K5*(K21/2+R21+Y21+AF21/2)+D14*AL11-G19*(O23+Y21+AF21/2)+V19*(Y21+AF21/2))/AL11</f>
        <v>-300.0000000000012</v>
      </c>
      <c r="AI33" s="14"/>
      <c r="AJ33" s="14"/>
      <c r="AK33" s="1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4"/>
    </row>
    <row r="34" spans="2:49" ht="11.25">
      <c r="B34" s="1"/>
      <c r="C34" s="2"/>
      <c r="D34" s="2"/>
      <c r="E34" s="2"/>
      <c r="F34" s="2"/>
      <c r="G34" s="2"/>
      <c r="H34" s="2"/>
      <c r="I34" s="2"/>
      <c r="J34" s="2"/>
      <c r="K34" s="2"/>
      <c r="L34" s="5"/>
      <c r="M34" s="5"/>
      <c r="N34" s="5"/>
      <c r="O34" s="5"/>
      <c r="P34" s="5"/>
      <c r="Q34" s="18" t="s">
        <v>5</v>
      </c>
      <c r="R34" s="19"/>
      <c r="S34" s="13">
        <f>SQRT((Y21/2)^2+AL11^2)</f>
        <v>3.605551275463989</v>
      </c>
      <c r="T34" s="14"/>
      <c r="U34" s="14"/>
      <c r="V34" s="15"/>
      <c r="W34" s="13">
        <f>(W33*COS(I13*PI()/180)+AH31-AH32)/COS(W13*PI()/180)</f>
        <v>-3124.811105402124</v>
      </c>
      <c r="X34" s="14"/>
      <c r="Y34" s="14"/>
      <c r="Z34" s="1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4"/>
    </row>
    <row r="35" spans="2:49" ht="11.25">
      <c r="B35" s="1"/>
      <c r="C35" s="2"/>
      <c r="D35" s="2"/>
      <c r="E35" s="2"/>
      <c r="F35" s="2"/>
      <c r="G35" s="2"/>
      <c r="H35" s="2"/>
      <c r="I35" s="2"/>
      <c r="J35" s="2"/>
      <c r="K35" s="2"/>
      <c r="L35" s="5"/>
      <c r="M35" s="5"/>
      <c r="N35" s="5"/>
      <c r="O35" s="5"/>
      <c r="P35" s="5"/>
      <c r="Q35" s="18" t="s">
        <v>6</v>
      </c>
      <c r="R35" s="19"/>
      <c r="S35" s="13">
        <f>+S34</f>
        <v>3.605551275463989</v>
      </c>
      <c r="T35" s="14"/>
      <c r="U35" s="14"/>
      <c r="V35" s="15"/>
      <c r="W35" s="13">
        <f>(L31-L32+W34*COS(W13*PI()/180))/COS(W13*PI()/180)</f>
        <v>2463.793371567059</v>
      </c>
      <c r="X35" s="14"/>
      <c r="Y35" s="14"/>
      <c r="Z35" s="1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4"/>
    </row>
    <row r="36" spans="2:49" ht="11.25">
      <c r="B36" s="1"/>
      <c r="C36" s="2"/>
      <c r="D36" s="2"/>
      <c r="E36" s="2"/>
      <c r="F36" s="2"/>
      <c r="G36" s="2"/>
      <c r="H36" s="2"/>
      <c r="I36" s="2"/>
      <c r="J36" s="2"/>
      <c r="K36" s="2"/>
      <c r="L36" s="5"/>
      <c r="M36" s="5"/>
      <c r="N36" s="5"/>
      <c r="O36" s="5"/>
      <c r="P36" s="5"/>
      <c r="Q36" s="18" t="s">
        <v>7</v>
      </c>
      <c r="R36" s="19"/>
      <c r="S36" s="13">
        <f>+S34</f>
        <v>3.605551275463989</v>
      </c>
      <c r="T36" s="14"/>
      <c r="U36" s="14"/>
      <c r="V36" s="15"/>
      <c r="W36" s="13">
        <f>(W35*COS(W13*PI()/180)+AH32-AH33)/COS(W13*PI()/180)</f>
        <v>-1682.5905952165274</v>
      </c>
      <c r="X36" s="14"/>
      <c r="Y36" s="14"/>
      <c r="Z36" s="1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4"/>
    </row>
    <row r="37" spans="2:49" ht="11.25">
      <c r="B37" s="1"/>
      <c r="C37" s="2"/>
      <c r="D37" s="2"/>
      <c r="E37" s="2"/>
      <c r="F37" s="2"/>
      <c r="G37" s="2"/>
      <c r="H37" s="2"/>
      <c r="I37" s="2"/>
      <c r="J37" s="2"/>
      <c r="K37" s="2"/>
      <c r="L37" s="5"/>
      <c r="M37" s="5"/>
      <c r="N37" s="5"/>
      <c r="O37" s="5"/>
      <c r="P37" s="5"/>
      <c r="Q37" s="18" t="s">
        <v>8</v>
      </c>
      <c r="R37" s="19"/>
      <c r="S37" s="13">
        <f>+S34</f>
        <v>3.605551275463989</v>
      </c>
      <c r="T37" s="14"/>
      <c r="U37" s="14"/>
      <c r="V37" s="15"/>
      <c r="W37" s="13">
        <f>AI17/SIN(W13*PI()/180)</f>
        <v>540.8326913195983</v>
      </c>
      <c r="X37" s="14"/>
      <c r="Y37" s="14"/>
      <c r="Z37" s="1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4"/>
    </row>
    <row r="38" spans="2:49" ht="12" thickBo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1"/>
    </row>
    <row r="39" spans="2:49" ht="11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2:49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</sheetData>
  <sheetProtection password="D773" sheet="1" objects="1" scenarios="1"/>
  <mergeCells count="78">
    <mergeCell ref="Q36:R36"/>
    <mergeCell ref="S36:V36"/>
    <mergeCell ref="W36:Z36"/>
    <mergeCell ref="Q37:R37"/>
    <mergeCell ref="S37:V37"/>
    <mergeCell ref="W37:Z37"/>
    <mergeCell ref="AF21:AG21"/>
    <mergeCell ref="G19:H19"/>
    <mergeCell ref="AL9:AL10"/>
    <mergeCell ref="H7:I7"/>
    <mergeCell ref="AI7:AJ7"/>
    <mergeCell ref="AB17:AC17"/>
    <mergeCell ref="I13:J13"/>
    <mergeCell ref="W13:X13"/>
    <mergeCell ref="AI17:AJ17"/>
    <mergeCell ref="AL11:AL12"/>
    <mergeCell ref="B2:AW2"/>
    <mergeCell ref="F28:G29"/>
    <mergeCell ref="H28:K29"/>
    <mergeCell ref="L28:O29"/>
    <mergeCell ref="Q28:R29"/>
    <mergeCell ref="S28:V29"/>
    <mergeCell ref="W28:Z29"/>
    <mergeCell ref="AB28:AC29"/>
    <mergeCell ref="Y5:Z5"/>
    <mergeCell ref="D14:E14"/>
    <mergeCell ref="AF5:AG5"/>
    <mergeCell ref="K5:L5"/>
    <mergeCell ref="R5:S5"/>
    <mergeCell ref="W30:Z30"/>
    <mergeCell ref="S30:V30"/>
    <mergeCell ref="V19:W19"/>
    <mergeCell ref="U25:V25"/>
    <mergeCell ref="K21:L21"/>
    <mergeCell ref="AB23:AC23"/>
    <mergeCell ref="Y21:Z21"/>
    <mergeCell ref="S31:V31"/>
    <mergeCell ref="W31:Z31"/>
    <mergeCell ref="F30:G30"/>
    <mergeCell ref="H30:K30"/>
    <mergeCell ref="L30:O30"/>
    <mergeCell ref="F31:G31"/>
    <mergeCell ref="H31:K31"/>
    <mergeCell ref="L31:O31"/>
    <mergeCell ref="Q31:R31"/>
    <mergeCell ref="B14:C14"/>
    <mergeCell ref="Q34:R34"/>
    <mergeCell ref="S32:V32"/>
    <mergeCell ref="F32:G32"/>
    <mergeCell ref="H32:K32"/>
    <mergeCell ref="L32:O32"/>
    <mergeCell ref="Q32:R32"/>
    <mergeCell ref="Q30:R30"/>
    <mergeCell ref="R21:S21"/>
    <mergeCell ref="O23:P23"/>
    <mergeCell ref="W33:Z33"/>
    <mergeCell ref="S34:V34"/>
    <mergeCell ref="W34:Z34"/>
    <mergeCell ref="Q33:R33"/>
    <mergeCell ref="Q35:R35"/>
    <mergeCell ref="S35:V35"/>
    <mergeCell ref="W35:Z35"/>
    <mergeCell ref="AD28:AG29"/>
    <mergeCell ref="AB31:AC31"/>
    <mergeCell ref="AD31:AG31"/>
    <mergeCell ref="AB33:AC33"/>
    <mergeCell ref="AD33:AG33"/>
    <mergeCell ref="W32:Z32"/>
    <mergeCell ref="S33:V33"/>
    <mergeCell ref="AH28:AK29"/>
    <mergeCell ref="AB30:AC30"/>
    <mergeCell ref="AD30:AG30"/>
    <mergeCell ref="AH30:AK30"/>
    <mergeCell ref="AH33:AK33"/>
    <mergeCell ref="AH31:AK31"/>
    <mergeCell ref="AB32:AC32"/>
    <mergeCell ref="AD32:AG32"/>
    <mergeCell ref="AH32:AK32"/>
  </mergeCells>
  <conditionalFormatting sqref="H30:H32 S30:S37 AH30:AH33 L30:L32 W30:W37 AD30:AD33">
    <cfRule type="cellIs" priority="1" dxfId="0" operator="lessThan" stopIfTrue="1">
      <formula>0</formula>
    </cfRule>
  </conditionalFormatting>
  <printOptions horizontalCentered="1" verticalCentered="1"/>
  <pageMargins left="0.15748031496062992" right="0.15748031496062992" top="0.7874015748031497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anadoluray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gurcanb</dc:creator>
  <cp:keywords/>
  <dc:description/>
  <cp:lastModifiedBy>gurcanb</cp:lastModifiedBy>
  <cp:lastPrinted>2012-11-09T13:01:31Z</cp:lastPrinted>
  <dcterms:created xsi:type="dcterms:W3CDTF">2012-11-09T09:37:03Z</dcterms:created>
  <dcterms:modified xsi:type="dcterms:W3CDTF">2012-11-09T14:24:58Z</dcterms:modified>
  <cp:category/>
  <cp:version/>
  <cp:contentType/>
  <cp:contentStatus/>
</cp:coreProperties>
</file>