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sitli_hesaplamalar\"/>
    </mc:Choice>
  </mc:AlternateContent>
  <xr:revisionPtr revIDLastSave="0" documentId="13_ncr:1_{90056AB2-E3CF-4079-9027-1B3638275B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nsayfa" sheetId="1" r:id="rId1"/>
    <sheet name="arkasayfa" sheetId="2" r:id="rId2"/>
  </sheets>
  <definedNames>
    <definedName name="_xlnm.Print_Area" localSheetId="1">arkasayfa!$B$1:$AH$41</definedName>
    <definedName name="_xlnm.Print_Area" localSheetId="0">onsayfa!$B$1:$AK$58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2" l="1"/>
  <c r="Q32" i="2"/>
  <c r="K32" i="2"/>
  <c r="E32" i="2"/>
  <c r="AC22" i="2"/>
  <c r="AD31" i="2" l="1"/>
  <c r="Q26" i="2"/>
  <c r="AE17" i="2"/>
  <c r="I17" i="2"/>
  <c r="D17" i="2"/>
  <c r="AE11" i="2" l="1"/>
  <c r="F41" i="2" s="1"/>
  <c r="N41" i="2" s="1"/>
  <c r="Y38" i="2" s="1"/>
  <c r="H58" i="1"/>
  <c r="AI24" i="1"/>
  <c r="AD41" i="2" l="1"/>
  <c r="R41" i="2"/>
  <c r="V41" i="2"/>
  <c r="Z41" i="2"/>
</calcChain>
</file>

<file path=xl/sharedStrings.xml><?xml version="1.0" encoding="utf-8"?>
<sst xmlns="http://schemas.openxmlformats.org/spreadsheetml/2006/main" count="186" uniqueCount="144">
  <si>
    <t>İL :</t>
  </si>
  <si>
    <t>…………………………………………</t>
  </si>
  <si>
    <t>Belde:</t>
  </si>
  <si>
    <t>İlçe :</t>
  </si>
  <si>
    <t>Mezra :</t>
  </si>
  <si>
    <t>Köy :</t>
  </si>
  <si>
    <t>Mahalle :</t>
  </si>
  <si>
    <t>DEPREM AFETİ SONRASI HASAR TESPİT FORMU</t>
  </si>
  <si>
    <t>BETONARME BİNA TÜRÜ YAPILAR İÇİN KULLANILACAKTIR</t>
  </si>
  <si>
    <t>Her betonarme bina için bu form ayrı ayrı doldurulacaktır.</t>
  </si>
  <si>
    <t>Ad-Soyad</t>
  </si>
  <si>
    <t>Mesleği</t>
  </si>
  <si>
    <t>Dairesi</t>
  </si>
  <si>
    <t>İmza</t>
  </si>
  <si>
    <t>Tespit Tarihi</t>
  </si>
  <si>
    <t>FORMU TANZİM EDEN UZMANLAR</t>
  </si>
  <si>
    <t>ONAY</t>
  </si>
  <si>
    <t>1 - BİNA İDARİ BİLGİLERİ</t>
  </si>
  <si>
    <t>1.1 - BİNA GENEL BİLGİLERİ</t>
  </si>
  <si>
    <t>Cadde
Sokak</t>
  </si>
  <si>
    <t>GPS
Koord.</t>
  </si>
  <si>
    <t>X:</t>
  </si>
  <si>
    <t>Y:</t>
  </si>
  <si>
    <t>Kapı
No</t>
  </si>
  <si>
    <t>Yapım
Yılı</t>
  </si>
  <si>
    <t>Ada</t>
  </si>
  <si>
    <t>Pafta</t>
  </si>
  <si>
    <t>Parsel</t>
  </si>
  <si>
    <t>Konumu</t>
  </si>
  <si>
    <t>Bitişik Düzende Bina</t>
  </si>
  <si>
    <t>Taşıyıcı Sistemler Birbirinden Bağımsız</t>
  </si>
  <si>
    <t>Taşıycı Sistemler Ortak</t>
  </si>
  <si>
    <t>Bağımsız Bina</t>
  </si>
  <si>
    <t>KAT ADEDİ</t>
  </si>
  <si>
    <t>Bodrum</t>
  </si>
  <si>
    <t>Zemin</t>
  </si>
  <si>
    <t>Asma</t>
  </si>
  <si>
    <t>Normal</t>
  </si>
  <si>
    <t>TOPLAM</t>
  </si>
  <si>
    <t>KAT</t>
  </si>
  <si>
    <t>Foto
No</t>
  </si>
  <si>
    <t>Taşıyıcı Sistem Türü</t>
  </si>
  <si>
    <t>Betonarme
Çerçeve</t>
  </si>
  <si>
    <t>Betonarme
Perde - Çerçeve</t>
  </si>
  <si>
    <t>Betonarme
Perde</t>
  </si>
  <si>
    <t>Karma</t>
  </si>
  <si>
    <t>Gözlemlenen en büyük hasar betonarme olan kattamı ?</t>
  </si>
  <si>
    <t>EVET</t>
  </si>
  <si>
    <t>HAYIR</t>
  </si>
  <si>
    <t>HAYIR ise YIĞMA formunu kullanınız</t>
  </si>
  <si>
    <t>KONTROL</t>
  </si>
  <si>
    <t>1.3- AFETZEDE BİLGİLERİ</t>
  </si>
  <si>
    <t>1.2- BİNA TAŞIYICI SİSTEM BİLGİLERİ</t>
  </si>
  <si>
    <t>Sıra</t>
  </si>
  <si>
    <t>Hane No</t>
  </si>
  <si>
    <t>Adı - Soyadı</t>
  </si>
  <si>
    <t>Baba Adı</t>
  </si>
  <si>
    <t>Mülkiyet
M , K , H</t>
  </si>
  <si>
    <t>Kullanım Amacı
K , T , A</t>
  </si>
  <si>
    <t>Diğer Hususlar
Metruk, Samanlık, Depo</t>
  </si>
  <si>
    <t>1.4- BİNA ÖZET BİLGİSİ</t>
  </si>
  <si>
    <t>Konut Adedi (K)</t>
  </si>
  <si>
    <t>Ticarethane Adedi (T)</t>
  </si>
  <si>
    <t>Ahır Adedi (A)</t>
  </si>
  <si>
    <t>Toplam Bağımsız Hane Sayısı</t>
  </si>
  <si>
    <r>
      <t xml:space="preserve">En Büyük Taşıyıcı Sistem Hasarının * Olduğu Kat </t>
    </r>
    <r>
      <rPr>
        <sz val="8"/>
        <color theme="1"/>
        <rFont val="Calibri"/>
        <family val="2"/>
        <charset val="162"/>
        <scheme val="minor"/>
      </rPr>
      <t>(Gözlemsel)</t>
    </r>
  </si>
  <si>
    <t>GÖÇME VAR!</t>
  </si>
  <si>
    <t xml:space="preserve"> 1 / 2</t>
  </si>
  <si>
    <t xml:space="preserve"> /</t>
  </si>
  <si>
    <t>En büyük hasarın gözlemlendiği katta doldurulacaktır.</t>
  </si>
  <si>
    <t>2.1 - Ağır Hasarlı Düşey Eleman Sayısı</t>
  </si>
  <si>
    <t>Kolon (adet)</t>
  </si>
  <si>
    <t>C1 =</t>
  </si>
  <si>
    <t>P1 =</t>
  </si>
  <si>
    <t>Perde (adet)</t>
  </si>
  <si>
    <t>2.2 - Orta Hasarlı Düşey Eleman Sayısı</t>
  </si>
  <si>
    <t>C2 =</t>
  </si>
  <si>
    <t>P2 =</t>
  </si>
  <si>
    <t>2.3 - Diğer Düşey Eleman Sayısı</t>
  </si>
  <si>
    <t>C3 =</t>
  </si>
  <si>
    <t>P3 =</t>
  </si>
  <si>
    <t>2.4 - Toplam  Düşey Eleman Sayısı</t>
  </si>
  <si>
    <t>Ağırlıklı Düşey Eleman Sayısı</t>
  </si>
  <si>
    <t>(T)</t>
  </si>
  <si>
    <r>
      <t xml:space="preserve">T = </t>
    </r>
    <r>
      <rPr>
        <sz val="8"/>
        <color theme="1"/>
        <rFont val="Calibri"/>
        <family val="2"/>
        <charset val="162"/>
      </rPr>
      <t>∑ Ci + 2 * ∑ Pi</t>
    </r>
  </si>
  <si>
    <t>T =</t>
  </si>
  <si>
    <t>H =</t>
  </si>
  <si>
    <t>H = C1 + 2 * P1 + 0,9 * ( C2 + 2 * P2 )</t>
  </si>
  <si>
    <t>Ağırlıklı Ağır ve Orta Hasarlı Kolon+Perde Sayısı ( H )</t>
  </si>
  <si>
    <t>2.5 - BETONARME KİRİŞLERİN HASAR DURUMU</t>
  </si>
  <si>
    <t>2 - TAŞIYICI SİSTEM HASAR BİLGİLERİ</t>
  </si>
  <si>
    <r>
      <t xml:space="preserve">Mesnetlere yakın bölgelerde Kayma ve/veya Eğilme Çatlağı genişliğinin </t>
    </r>
    <r>
      <rPr>
        <b/>
        <sz val="8"/>
        <color theme="1"/>
        <rFont val="Calibri"/>
        <family val="2"/>
        <charset val="162"/>
        <scheme val="minor"/>
      </rPr>
      <t>&gt;2mm</t>
    </r>
    <r>
      <rPr>
        <sz val="8"/>
        <color theme="1"/>
        <rFont val="Calibri"/>
        <family val="2"/>
        <charset val="162"/>
        <scheme val="minor"/>
      </rPr>
      <t xml:space="preserve"> olduğu birden fazla kirişin olması durumunda</t>
    </r>
  </si>
  <si>
    <t>2.6 - TEMEL ZEMİNİNE BAĞLI HASAR DURUMU</t>
  </si>
  <si>
    <r>
      <rPr>
        <b/>
        <sz val="8"/>
        <color theme="1"/>
        <rFont val="Calibri"/>
        <family val="2"/>
        <charset val="162"/>
        <scheme val="minor"/>
      </rPr>
      <t>Z</t>
    </r>
    <r>
      <rPr>
        <sz val="8"/>
        <color theme="1"/>
        <rFont val="Calibri"/>
        <family val="2"/>
        <charset val="162"/>
        <scheme val="minor"/>
      </rPr>
      <t>- Zeminde Oturma  (sıvılaşmaya bağlı olarak bina çevresinde gözlenen oturma nedeniyle oluşan hasar durumu) ( yok ise Z = 1   ;   var ise Z = 1,2)</t>
    </r>
  </si>
  <si>
    <t>VAR</t>
  </si>
  <si>
    <t>Z =</t>
  </si>
  <si>
    <t>YOK</t>
  </si>
  <si>
    <t>N1 - Çatı / Kalkan Duvar Hasarı</t>
  </si>
  <si>
    <t>N2 - Merdiven Hasarı</t>
  </si>
  <si>
    <t>N3 - Baca / Parapet Hasarı</t>
  </si>
  <si>
    <t>N4 - Bölme duvarlarında kayma hasarı</t>
  </si>
  <si>
    <t>Hasara Katkısı (HK2)</t>
  </si>
  <si>
    <t>VAR ise 1 ; YOK ise 0</t>
  </si>
  <si>
    <t>0,0125 * ( N1 + N2 + N3 + N4 )</t>
  </si>
  <si>
    <t>HAK2 =</t>
  </si>
  <si>
    <t>N1 =</t>
  </si>
  <si>
    <t>N4 =</t>
  </si>
  <si>
    <t>N3 =</t>
  </si>
  <si>
    <t>N2 =</t>
  </si>
  <si>
    <t>4 - FORMUN NASIL DOLDURULDUĞU</t>
  </si>
  <si>
    <t>İçeriye girilerek tüm elemanlar üzerinden</t>
  </si>
  <si>
    <t>5 - TAŞIYICI SİSTEM ELAMANLARI İÇİN HASARIN DERECELENDİRİLMESİ</t>
  </si>
  <si>
    <t>Hasar Oranı</t>
  </si>
  <si>
    <t>HO = ( H / T )</t>
  </si>
  <si>
    <t xml:space="preserve">HO = </t>
  </si>
  <si>
    <t>Toplam Hasar Puanı</t>
  </si>
  <si>
    <t>THO = HO * Z + HK1 + HK2</t>
  </si>
  <si>
    <t>THO =</t>
  </si>
  <si>
    <t>&gt;= 40</t>
  </si>
  <si>
    <t>40 &gt; THO &gt;= 20</t>
  </si>
  <si>
    <t>20 &gt; THO &gt; 0</t>
  </si>
  <si>
    <t xml:space="preserve">  = 0</t>
  </si>
  <si>
    <t>AĞIR</t>
  </si>
  <si>
    <t>ORTA</t>
  </si>
  <si>
    <t>HAFİF</t>
  </si>
  <si>
    <t>HASARSIZ</t>
  </si>
  <si>
    <r>
      <t xml:space="preserve">Hasara Katkısı </t>
    </r>
    <r>
      <rPr>
        <b/>
        <sz val="8"/>
        <color theme="1"/>
        <rFont val="Calibri"/>
        <family val="2"/>
        <charset val="162"/>
        <scheme val="minor"/>
      </rPr>
      <t>(HK1)</t>
    </r>
  </si>
  <si>
    <t>HK1 =</t>
  </si>
  <si>
    <t>∑ Ci =</t>
  </si>
  <si>
    <t>∑ Pi =</t>
  </si>
  <si>
    <t>DİKKAT SADECE SARI HÜCRELERE DATA GİRİLECEK</t>
  </si>
  <si>
    <t xml:space="preserve"> 2 / 2</t>
  </si>
  <si>
    <r>
      <t xml:space="preserve">Birleşim bölgesinde kayma hasarlı eleman  /
Donatısı burkulan eleman /
Donatısı sıyrılan eleman  /
Kayma çatlaklı eleman (çatlak genişliği &gt;= </t>
    </r>
    <r>
      <rPr>
        <b/>
        <sz val="8"/>
        <color theme="1"/>
        <rFont val="Calibri"/>
        <family val="2"/>
        <charset val="162"/>
        <scheme val="minor"/>
      </rPr>
      <t>2mm</t>
    </r>
    <r>
      <rPr>
        <sz val="8"/>
        <color theme="1"/>
        <rFont val="Calibri"/>
        <family val="2"/>
        <charset val="162"/>
        <scheme val="minor"/>
      </rPr>
      <t xml:space="preserve">) /
Eğilme çatlaklı eleman (çatlak genişliği &gt;= </t>
    </r>
    <r>
      <rPr>
        <b/>
        <sz val="8"/>
        <color theme="1"/>
        <rFont val="Calibri"/>
        <family val="2"/>
        <charset val="162"/>
        <scheme val="minor"/>
      </rPr>
      <t>2mm</t>
    </r>
    <r>
      <rPr>
        <sz val="8"/>
        <color theme="1"/>
        <rFont val="Calibri"/>
        <family val="2"/>
        <charset val="162"/>
        <scheme val="minor"/>
      </rPr>
      <t xml:space="preserve"> )</t>
    </r>
  </si>
  <si>
    <r>
      <t xml:space="preserve">Birleşim bölgesinde hasarlı eleman  /
Kayma çatlaklı eleman (çatlak genişliği </t>
    </r>
    <r>
      <rPr>
        <b/>
        <sz val="8"/>
        <color theme="1"/>
        <rFont val="Calibri"/>
        <family val="2"/>
        <charset val="162"/>
        <scheme val="minor"/>
      </rPr>
      <t>1mm ~ 2mm</t>
    </r>
    <r>
      <rPr>
        <sz val="8"/>
        <color theme="1"/>
        <rFont val="Calibri"/>
        <family val="2"/>
        <charset val="162"/>
        <scheme val="minor"/>
      </rPr>
      <t xml:space="preserve">) /
Eğilme çatlaklı eleman (çatlak genişliği </t>
    </r>
    <r>
      <rPr>
        <b/>
        <sz val="8"/>
        <color theme="1"/>
        <rFont val="Calibri"/>
        <family val="2"/>
        <charset val="162"/>
        <scheme val="minor"/>
      </rPr>
      <t>1mm ~ 2mm</t>
    </r>
    <r>
      <rPr>
        <sz val="8"/>
        <color theme="1"/>
        <rFont val="Calibri"/>
        <family val="2"/>
        <charset val="162"/>
        <scheme val="minor"/>
      </rPr>
      <t xml:space="preserve"> ) /
Korozyon çatlaklı ve pas payı atan eleman</t>
    </r>
  </si>
  <si>
    <r>
      <t xml:space="preserve">Kayma çatlaklı eleman (çatlak genişliği </t>
    </r>
    <r>
      <rPr>
        <b/>
        <sz val="8"/>
        <color theme="1"/>
        <rFont val="Calibri"/>
        <family val="2"/>
        <charset val="162"/>
        <scheme val="minor"/>
      </rPr>
      <t>&lt;1mm</t>
    </r>
    <r>
      <rPr>
        <sz val="8"/>
        <color theme="1"/>
        <rFont val="Calibri"/>
        <family val="2"/>
        <charset val="162"/>
        <scheme val="minor"/>
      </rPr>
      <t xml:space="preserve">) /
Eğilme çatlaklı eleman (çatlak genişliği </t>
    </r>
    <r>
      <rPr>
        <b/>
        <sz val="8"/>
        <color theme="1"/>
        <rFont val="Calibri"/>
        <family val="2"/>
        <charset val="162"/>
        <scheme val="minor"/>
      </rPr>
      <t>&lt;1mm</t>
    </r>
    <r>
      <rPr>
        <sz val="8"/>
        <color theme="1"/>
        <rFont val="Calibri"/>
        <family val="2"/>
        <charset val="162"/>
        <scheme val="minor"/>
      </rPr>
      <t xml:space="preserve"> ) /
Herhangi bir hasarın görülmediği eleman</t>
    </r>
  </si>
  <si>
    <r>
      <rPr>
        <b/>
        <sz val="8"/>
        <color theme="1"/>
        <rFont val="Calibri"/>
        <family val="2"/>
        <charset val="162"/>
        <scheme val="minor"/>
      </rPr>
      <t xml:space="preserve">ÖNEMLİ NOT : </t>
    </r>
    <r>
      <rPr>
        <sz val="8"/>
        <color theme="1"/>
        <rFont val="Calibri"/>
        <family val="2"/>
        <charset val="162"/>
        <scheme val="minor"/>
      </rPr>
      <t>Binanın cephe üzerindeki kolon ve/veya perdelerinin bir kaçında ağır hasarın gözlenmesi durumunda, Hasar Tespit Formu bina cephesindeki elemanlar incelenerek doldurulabilir.</t>
    </r>
  </si>
  <si>
    <t>En büyük hasarın gözlemlendiği kattaki tüm kolon ve varsa perdelerin toplam sayısı tespit edilecektir.</t>
  </si>
  <si>
    <t>3 - TAŞIYICI OLMAYAN SİSTEM ELEMANLARINA AİT HASAR DURUMU</t>
  </si>
  <si>
    <t xml:space="preserve">             Sadece cephe üzerindeki taşıyıcı ve taşıyıcı olmayan elemanlar üzerinden</t>
  </si>
  <si>
    <r>
      <t xml:space="preserve">* En büyük taşıyıcı sistem hasarı </t>
    </r>
    <r>
      <rPr>
        <b/>
        <i/>
        <sz val="8"/>
        <color theme="1"/>
        <rFont val="Calibri"/>
        <family val="2"/>
        <charset val="162"/>
        <scheme val="minor"/>
      </rPr>
      <t>(a)</t>
    </r>
    <r>
      <rPr>
        <i/>
        <sz val="8"/>
        <color theme="1"/>
        <rFont val="Calibri"/>
        <family val="2"/>
        <charset val="162"/>
        <scheme val="minor"/>
      </rPr>
      <t xml:space="preserve"> yıkılma, </t>
    </r>
    <r>
      <rPr>
        <b/>
        <i/>
        <sz val="8"/>
        <color theme="1"/>
        <rFont val="Calibri"/>
        <family val="2"/>
        <charset val="162"/>
        <scheme val="minor"/>
      </rPr>
      <t>(b)</t>
    </r>
    <r>
      <rPr>
        <i/>
        <sz val="8"/>
        <color theme="1"/>
        <rFont val="Calibri"/>
        <family val="2"/>
        <charset val="162"/>
        <scheme val="minor"/>
      </rPr>
      <t xml:space="preserve"> kısmi yıkılma, </t>
    </r>
    <r>
      <rPr>
        <b/>
        <i/>
        <sz val="8"/>
        <color theme="1"/>
        <rFont val="Calibri"/>
        <family val="2"/>
        <charset val="162"/>
        <scheme val="minor"/>
      </rPr>
      <t xml:space="preserve"> ( c )</t>
    </r>
    <r>
      <rPr>
        <i/>
        <sz val="8"/>
        <color theme="1"/>
        <rFont val="Calibri"/>
        <family val="2"/>
        <charset val="162"/>
        <scheme val="minor"/>
      </rPr>
      <t xml:space="preserve"> sıvılaşmaya bağlı aşırı oturma, </t>
    </r>
    <r>
      <rPr>
        <b/>
        <i/>
        <sz val="8"/>
        <color theme="1"/>
        <rFont val="Calibri"/>
        <family val="2"/>
        <charset val="162"/>
        <scheme val="minor"/>
      </rPr>
      <t>(d)</t>
    </r>
    <r>
      <rPr>
        <i/>
        <sz val="8"/>
        <color theme="1"/>
        <rFont val="Calibri"/>
        <family val="2"/>
        <charset val="162"/>
        <scheme val="minor"/>
      </rPr>
      <t xml:space="preserve"> üst yapıda gözle görülür düzeyde kat ötelemesi ise bu formun arka sayfasını doldurmayınız!</t>
    </r>
  </si>
  <si>
    <t>İstanbul İnşaat Mühendisleri Odası Seminer notlarından alınmıştır. 3 / 12 /2015</t>
  </si>
  <si>
    <t>çatlak genişliği &gt;2mm olduğu bir adetten fazla kiriş</t>
  </si>
  <si>
    <t>THO * 100 =</t>
  </si>
  <si>
    <t>www.betoncelik.com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</si>
</sst>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u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color theme="1"/>
      <name val="Webdings"/>
      <family val="1"/>
      <charset val="2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</font>
    <font>
      <b/>
      <i/>
      <sz val="8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</font>
    <font>
      <i/>
      <sz val="8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45">
    <xf numFmtId="0" fontId="0" fillId="0" borderId="0" xfId="0"/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30" xfId="0" applyFont="1" applyFill="1" applyBorder="1" applyAlignment="1" applyProtection="1">
      <alignment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5" fillId="0" borderId="0" xfId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1" fillId="0" borderId="2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1" fillId="2" borderId="46" xfId="0" applyFont="1" applyFill="1" applyBorder="1" applyAlignment="1" applyProtection="1">
      <alignment horizontal="center" vertical="center" wrapText="1"/>
      <protection locked="0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left" vertical="center"/>
    </xf>
    <xf numFmtId="164" fontId="5" fillId="0" borderId="28" xfId="0" applyNumberFormat="1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0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left" vertical="center"/>
    </xf>
    <xf numFmtId="2" fontId="1" fillId="3" borderId="23" xfId="0" applyNumberFormat="1" applyFont="1" applyFill="1" applyBorder="1" applyAlignment="1">
      <alignment horizontal="left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52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133349</xdr:colOff>
      <xdr:row>30</xdr:row>
      <xdr:rowOff>20955</xdr:rowOff>
    </xdr:from>
    <xdr:to>
      <xdr:col>24</xdr:col>
      <xdr:colOff>74294</xdr:colOff>
      <xdr:row>30</xdr:row>
      <xdr:rowOff>114300</xdr:rowOff>
    </xdr:to>
    <xdr:sp macro="" textlink="">
      <xdr:nvSpPr>
        <xdr:cNvPr id="3" name="Ben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4533899" y="3994785"/>
          <a:ext cx="93345" cy="131445"/>
        </a:xfrm>
        <a:prstGeom prst="bentArrow">
          <a:avLst>
            <a:gd name="adj1" fmla="val 3873"/>
            <a:gd name="adj2" fmla="val 25000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85725</xdr:rowOff>
        </xdr:from>
        <xdr:to>
          <xdr:col>6</xdr:col>
          <xdr:colOff>19050</xdr:colOff>
          <xdr:row>31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142875</xdr:rowOff>
        </xdr:from>
        <xdr:to>
          <xdr:col>20</xdr:col>
          <xdr:colOff>238125</xdr:colOff>
          <xdr:row>30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30</xdr:row>
          <xdr:rowOff>85725</xdr:rowOff>
        </xdr:from>
        <xdr:to>
          <xdr:col>11</xdr:col>
          <xdr:colOff>28575</xdr:colOff>
          <xdr:row>31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57150</xdr:rowOff>
        </xdr:from>
        <xdr:to>
          <xdr:col>16</xdr:col>
          <xdr:colOff>76200</xdr:colOff>
          <xdr:row>31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19050</xdr:rowOff>
        </xdr:from>
        <xdr:to>
          <xdr:col>25</xdr:col>
          <xdr:colOff>171450</xdr:colOff>
          <xdr:row>33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32</xdr:row>
          <xdr:rowOff>19050</xdr:rowOff>
        </xdr:from>
        <xdr:to>
          <xdr:col>29</xdr:col>
          <xdr:colOff>47625</xdr:colOff>
          <xdr:row>33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21</xdr:row>
          <xdr:rowOff>114300</xdr:rowOff>
        </xdr:from>
        <xdr:to>
          <xdr:col>21</xdr:col>
          <xdr:colOff>133350</xdr:colOff>
          <xdr:row>23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20</xdr:row>
          <xdr:rowOff>28575</xdr:rowOff>
        </xdr:from>
        <xdr:to>
          <xdr:col>25</xdr:col>
          <xdr:colOff>276225</xdr:colOff>
          <xdr:row>21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22</xdr:row>
          <xdr:rowOff>19050</xdr:rowOff>
        </xdr:from>
        <xdr:to>
          <xdr:col>25</xdr:col>
          <xdr:colOff>247650</xdr:colOff>
          <xdr:row>23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24</xdr:row>
          <xdr:rowOff>38100</xdr:rowOff>
        </xdr:from>
        <xdr:to>
          <xdr:col>25</xdr:col>
          <xdr:colOff>266700</xdr:colOff>
          <xdr:row>25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57</xdr:row>
          <xdr:rowOff>19050</xdr:rowOff>
        </xdr:from>
        <xdr:to>
          <xdr:col>34</xdr:col>
          <xdr:colOff>190500</xdr:colOff>
          <xdr:row>57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38098</xdr:colOff>
      <xdr:row>20</xdr:row>
      <xdr:rowOff>60960</xdr:rowOff>
    </xdr:from>
    <xdr:to>
      <xdr:col>30</xdr:col>
      <xdr:colOff>169543</xdr:colOff>
      <xdr:row>21</xdr:row>
      <xdr:rowOff>97155</xdr:rowOff>
    </xdr:to>
    <xdr:sp macro="" textlink="">
      <xdr:nvSpPr>
        <xdr:cNvPr id="16" name="Bent Arrow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5735953" y="2935605"/>
          <a:ext cx="165735" cy="131445"/>
        </a:xfrm>
        <a:prstGeom prst="bentArrow">
          <a:avLst>
            <a:gd name="adj1" fmla="val 3873"/>
            <a:gd name="adj2" fmla="val 25000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34</xdr:row>
          <xdr:rowOff>38100</xdr:rowOff>
        </xdr:from>
        <xdr:to>
          <xdr:col>3</xdr:col>
          <xdr:colOff>28575</xdr:colOff>
          <xdr:row>34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34</xdr:row>
          <xdr:rowOff>47625</xdr:rowOff>
        </xdr:from>
        <xdr:to>
          <xdr:col>18</xdr:col>
          <xdr:colOff>114300</xdr:colOff>
          <xdr:row>34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toncelik.com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toncelik.com/" TargetMode="External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N61"/>
  <sheetViews>
    <sheetView view="pageBreakPreview" zoomScaleNormal="125" zoomScaleSheetLayoutView="100" workbookViewId="0">
      <selection activeCell="AJ16" sqref="AJ16:AK16"/>
    </sheetView>
  </sheetViews>
  <sheetFormatPr defaultColWidth="8.85546875" defaultRowHeight="11.25" x14ac:dyDescent="0.25"/>
  <cols>
    <col min="1" max="1" width="2.7109375" style="1" customWidth="1"/>
    <col min="2" max="4" width="3.42578125" style="1" customWidth="1"/>
    <col min="5" max="10" width="2.7109375" style="1" customWidth="1"/>
    <col min="11" max="13" width="3.140625" style="1" customWidth="1"/>
    <col min="14" max="19" width="2.7109375" style="1" customWidth="1"/>
    <col min="20" max="22" width="4" style="1" customWidth="1"/>
    <col min="23" max="25" width="2.7109375" style="1" customWidth="1"/>
    <col min="26" max="26" width="4.7109375" style="1" customWidth="1"/>
    <col min="27" max="28" width="2.7109375" style="1" customWidth="1"/>
    <col min="29" max="31" width="3.7109375" style="1" customWidth="1"/>
    <col min="32" max="34" width="2.7109375" style="1" customWidth="1"/>
    <col min="35" max="37" width="3.5703125" style="1" customWidth="1"/>
    <col min="38" max="856" width="2.7109375" style="1" customWidth="1"/>
    <col min="857" max="16384" width="8.85546875" style="1"/>
  </cols>
  <sheetData>
    <row r="1" spans="2:40" ht="13.5" thickBot="1" x14ac:dyDescent="0.3">
      <c r="AI1" s="119" t="s">
        <v>67</v>
      </c>
      <c r="AJ1" s="119"/>
      <c r="AK1" s="119"/>
    </row>
    <row r="2" spans="2:40" ht="14.45" customHeight="1" x14ac:dyDescent="0.25">
      <c r="B2" s="9" t="s">
        <v>0</v>
      </c>
      <c r="C2" s="10"/>
      <c r="D2" s="10"/>
      <c r="E2" s="128" t="s">
        <v>1</v>
      </c>
      <c r="F2" s="128"/>
      <c r="G2" s="128"/>
      <c r="H2" s="128"/>
      <c r="I2" s="128"/>
      <c r="J2" s="128"/>
      <c r="K2" s="10"/>
      <c r="L2" s="10"/>
      <c r="M2" s="10"/>
      <c r="N2" s="11" t="s">
        <v>7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2"/>
      <c r="AJ2" s="12"/>
      <c r="AK2" s="13"/>
    </row>
    <row r="3" spans="2:40" ht="14.45" customHeight="1" x14ac:dyDescent="0.25">
      <c r="B3" s="2" t="s">
        <v>3</v>
      </c>
      <c r="E3" s="127" t="s">
        <v>1</v>
      </c>
      <c r="F3" s="127"/>
      <c r="G3" s="127"/>
      <c r="H3" s="127"/>
      <c r="I3" s="127"/>
      <c r="J3" s="127"/>
      <c r="N3" s="14" t="s">
        <v>8</v>
      </c>
      <c r="AK3" s="3"/>
      <c r="AN3" s="8" t="s">
        <v>130</v>
      </c>
    </row>
    <row r="4" spans="2:40" ht="14.45" customHeight="1" x14ac:dyDescent="0.25">
      <c r="B4" s="2" t="s">
        <v>2</v>
      </c>
      <c r="E4" s="127" t="s">
        <v>1</v>
      </c>
      <c r="F4" s="127"/>
      <c r="G4" s="127"/>
      <c r="H4" s="127"/>
      <c r="I4" s="127"/>
      <c r="J4" s="127"/>
      <c r="AK4" s="3"/>
    </row>
    <row r="5" spans="2:40" ht="14.45" customHeight="1" x14ac:dyDescent="0.25">
      <c r="B5" s="2" t="s">
        <v>4</v>
      </c>
      <c r="E5" s="127" t="s">
        <v>1</v>
      </c>
      <c r="F5" s="127"/>
      <c r="G5" s="127"/>
      <c r="H5" s="127"/>
      <c r="I5" s="127"/>
      <c r="J5" s="127"/>
      <c r="N5" s="15" t="s">
        <v>9</v>
      </c>
      <c r="AK5" s="3"/>
    </row>
    <row r="6" spans="2:40" ht="14.45" customHeight="1" x14ac:dyDescent="0.25">
      <c r="B6" s="2" t="s">
        <v>5</v>
      </c>
      <c r="E6" s="127" t="s">
        <v>1</v>
      </c>
      <c r="F6" s="127"/>
      <c r="G6" s="127"/>
      <c r="H6" s="127"/>
      <c r="I6" s="127"/>
      <c r="J6" s="127"/>
      <c r="AK6" s="3"/>
    </row>
    <row r="7" spans="2:40" ht="14.45" customHeight="1" x14ac:dyDescent="0.25">
      <c r="B7" s="2" t="s">
        <v>6</v>
      </c>
      <c r="E7" s="127" t="s">
        <v>1</v>
      </c>
      <c r="F7" s="127"/>
      <c r="G7" s="127"/>
      <c r="H7" s="127"/>
      <c r="I7" s="127"/>
      <c r="J7" s="127"/>
      <c r="AK7" s="3"/>
    </row>
    <row r="8" spans="2:40" ht="12" thickBot="1" x14ac:dyDescent="0.3">
      <c r="B8" s="2"/>
      <c r="AK8" s="3"/>
    </row>
    <row r="9" spans="2:40" ht="12.75" x14ac:dyDescent="0.25">
      <c r="B9" s="62" t="s">
        <v>15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 t="s">
        <v>16</v>
      </c>
      <c r="AD9" s="63"/>
      <c r="AE9" s="63"/>
      <c r="AF9" s="63"/>
      <c r="AG9" s="63"/>
      <c r="AH9" s="63"/>
      <c r="AI9" s="63"/>
      <c r="AJ9" s="63"/>
      <c r="AK9" s="64"/>
    </row>
    <row r="10" spans="2:40" ht="15" customHeight="1" x14ac:dyDescent="0.25">
      <c r="B10" s="149" t="s">
        <v>10</v>
      </c>
      <c r="C10" s="25"/>
      <c r="D10" s="25"/>
      <c r="E10" s="55"/>
      <c r="F10" s="101"/>
      <c r="G10" s="101"/>
      <c r="H10" s="101"/>
      <c r="I10" s="101"/>
      <c r="J10" s="42"/>
      <c r="K10" s="24" t="s">
        <v>10</v>
      </c>
      <c r="L10" s="25"/>
      <c r="M10" s="25"/>
      <c r="N10" s="55"/>
      <c r="O10" s="101"/>
      <c r="P10" s="101"/>
      <c r="Q10" s="101"/>
      <c r="R10" s="101"/>
      <c r="S10" s="42"/>
      <c r="T10" s="24" t="s">
        <v>10</v>
      </c>
      <c r="U10" s="25"/>
      <c r="V10" s="25"/>
      <c r="W10" s="55"/>
      <c r="X10" s="101"/>
      <c r="Y10" s="101"/>
      <c r="Z10" s="101"/>
      <c r="AA10" s="101"/>
      <c r="AB10" s="42"/>
      <c r="AC10" s="24" t="s">
        <v>10</v>
      </c>
      <c r="AD10" s="25"/>
      <c r="AE10" s="25"/>
      <c r="AF10" s="55"/>
      <c r="AG10" s="101"/>
      <c r="AH10" s="101"/>
      <c r="AI10" s="101"/>
      <c r="AJ10" s="101"/>
      <c r="AK10" s="126"/>
    </row>
    <row r="11" spans="2:40" ht="15" customHeight="1" x14ac:dyDescent="0.25">
      <c r="B11" s="149" t="s">
        <v>11</v>
      </c>
      <c r="C11" s="25"/>
      <c r="D11" s="25"/>
      <c r="E11" s="55"/>
      <c r="F11" s="101"/>
      <c r="G11" s="101"/>
      <c r="H11" s="101"/>
      <c r="I11" s="101"/>
      <c r="J11" s="42"/>
      <c r="K11" s="24" t="s">
        <v>11</v>
      </c>
      <c r="L11" s="25"/>
      <c r="M11" s="25"/>
      <c r="N11" s="55"/>
      <c r="O11" s="101"/>
      <c r="P11" s="101"/>
      <c r="Q11" s="101"/>
      <c r="R11" s="101"/>
      <c r="S11" s="42"/>
      <c r="T11" s="24" t="s">
        <v>11</v>
      </c>
      <c r="U11" s="25"/>
      <c r="V11" s="25"/>
      <c r="W11" s="55"/>
      <c r="X11" s="101"/>
      <c r="Y11" s="101"/>
      <c r="Z11" s="101"/>
      <c r="AA11" s="101"/>
      <c r="AB11" s="42"/>
      <c r="AC11" s="24" t="s">
        <v>11</v>
      </c>
      <c r="AD11" s="25"/>
      <c r="AE11" s="25"/>
      <c r="AF11" s="55"/>
      <c r="AG11" s="101"/>
      <c r="AH11" s="101"/>
      <c r="AI11" s="101"/>
      <c r="AJ11" s="101"/>
      <c r="AK11" s="126"/>
    </row>
    <row r="12" spans="2:40" ht="15" customHeight="1" x14ac:dyDescent="0.25">
      <c r="B12" s="149" t="s">
        <v>12</v>
      </c>
      <c r="C12" s="25"/>
      <c r="D12" s="25"/>
      <c r="E12" s="55"/>
      <c r="F12" s="101"/>
      <c r="G12" s="101"/>
      <c r="H12" s="101"/>
      <c r="I12" s="101"/>
      <c r="J12" s="42"/>
      <c r="K12" s="24" t="s">
        <v>12</v>
      </c>
      <c r="L12" s="25"/>
      <c r="M12" s="25"/>
      <c r="N12" s="55"/>
      <c r="O12" s="101"/>
      <c r="P12" s="101"/>
      <c r="Q12" s="101"/>
      <c r="R12" s="101"/>
      <c r="S12" s="42"/>
      <c r="T12" s="24" t="s">
        <v>12</v>
      </c>
      <c r="U12" s="25"/>
      <c r="V12" s="25"/>
      <c r="W12" s="55"/>
      <c r="X12" s="101"/>
      <c r="Y12" s="101"/>
      <c r="Z12" s="101"/>
      <c r="AA12" s="101"/>
      <c r="AB12" s="42"/>
      <c r="AC12" s="24" t="s">
        <v>12</v>
      </c>
      <c r="AD12" s="25"/>
      <c r="AE12" s="25"/>
      <c r="AF12" s="55"/>
      <c r="AG12" s="101"/>
      <c r="AH12" s="101"/>
      <c r="AI12" s="101"/>
      <c r="AJ12" s="101"/>
      <c r="AK12" s="126"/>
    </row>
    <row r="13" spans="2:40" x14ac:dyDescent="0.25">
      <c r="B13" s="129" t="s">
        <v>13</v>
      </c>
      <c r="C13" s="83"/>
      <c r="D13" s="103"/>
      <c r="E13" s="55"/>
      <c r="F13" s="101"/>
      <c r="G13" s="101"/>
      <c r="H13" s="101"/>
      <c r="I13" s="101"/>
      <c r="J13" s="42"/>
      <c r="K13" s="102" t="s">
        <v>13</v>
      </c>
      <c r="L13" s="83"/>
      <c r="M13" s="103"/>
      <c r="N13" s="55"/>
      <c r="O13" s="101"/>
      <c r="P13" s="101"/>
      <c r="Q13" s="101"/>
      <c r="R13" s="101"/>
      <c r="S13" s="42"/>
      <c r="T13" s="102" t="s">
        <v>13</v>
      </c>
      <c r="U13" s="83"/>
      <c r="V13" s="103"/>
      <c r="W13" s="55"/>
      <c r="X13" s="101"/>
      <c r="Y13" s="101"/>
      <c r="Z13" s="101"/>
      <c r="AA13" s="101"/>
      <c r="AB13" s="42"/>
      <c r="AC13" s="102" t="s">
        <v>13</v>
      </c>
      <c r="AD13" s="83"/>
      <c r="AE13" s="103"/>
      <c r="AF13" s="55"/>
      <c r="AG13" s="101"/>
      <c r="AH13" s="101"/>
      <c r="AI13" s="101"/>
      <c r="AJ13" s="101"/>
      <c r="AK13" s="126"/>
    </row>
    <row r="14" spans="2:40" x14ac:dyDescent="0.25">
      <c r="B14" s="130"/>
      <c r="C14" s="85"/>
      <c r="D14" s="105"/>
      <c r="E14" s="55"/>
      <c r="F14" s="101"/>
      <c r="G14" s="101"/>
      <c r="H14" s="101"/>
      <c r="I14" s="101"/>
      <c r="J14" s="42"/>
      <c r="K14" s="104"/>
      <c r="L14" s="85"/>
      <c r="M14" s="105"/>
      <c r="N14" s="55"/>
      <c r="O14" s="101"/>
      <c r="P14" s="101"/>
      <c r="Q14" s="101"/>
      <c r="R14" s="101"/>
      <c r="S14" s="42"/>
      <c r="T14" s="104"/>
      <c r="U14" s="85"/>
      <c r="V14" s="105"/>
      <c r="W14" s="55"/>
      <c r="X14" s="101"/>
      <c r="Y14" s="101"/>
      <c r="Z14" s="101"/>
      <c r="AA14" s="101"/>
      <c r="AB14" s="42"/>
      <c r="AC14" s="104"/>
      <c r="AD14" s="85"/>
      <c r="AE14" s="105"/>
      <c r="AF14" s="55"/>
      <c r="AG14" s="101"/>
      <c r="AH14" s="101"/>
      <c r="AI14" s="101"/>
      <c r="AJ14" s="101"/>
      <c r="AK14" s="126"/>
    </row>
    <row r="15" spans="2:40" x14ac:dyDescent="0.25">
      <c r="B15" s="131"/>
      <c r="C15" s="107"/>
      <c r="D15" s="108"/>
      <c r="E15" s="55"/>
      <c r="F15" s="101"/>
      <c r="G15" s="101"/>
      <c r="H15" s="101"/>
      <c r="I15" s="101"/>
      <c r="J15" s="42"/>
      <c r="K15" s="106"/>
      <c r="L15" s="107"/>
      <c r="M15" s="108"/>
      <c r="N15" s="55"/>
      <c r="O15" s="101"/>
      <c r="P15" s="101"/>
      <c r="Q15" s="101"/>
      <c r="R15" s="101"/>
      <c r="S15" s="42"/>
      <c r="T15" s="106"/>
      <c r="U15" s="107"/>
      <c r="V15" s="108"/>
      <c r="W15" s="55"/>
      <c r="X15" s="101"/>
      <c r="Y15" s="101"/>
      <c r="Z15" s="101"/>
      <c r="AA15" s="101"/>
      <c r="AB15" s="42"/>
      <c r="AC15" s="106"/>
      <c r="AD15" s="107"/>
      <c r="AE15" s="108"/>
      <c r="AF15" s="55"/>
      <c r="AG15" s="101"/>
      <c r="AH15" s="101"/>
      <c r="AI15" s="101"/>
      <c r="AJ15" s="101"/>
      <c r="AK15" s="126"/>
    </row>
    <row r="16" spans="2:40" ht="16.5" customHeight="1" thickBot="1" x14ac:dyDescent="0.3">
      <c r="B16" s="150" t="s">
        <v>14</v>
      </c>
      <c r="C16" s="28"/>
      <c r="D16" s="28"/>
      <c r="E16" s="18">
        <v>1</v>
      </c>
      <c r="F16" s="19" t="s">
        <v>68</v>
      </c>
      <c r="G16" s="20">
        <v>4</v>
      </c>
      <c r="H16" s="19" t="s">
        <v>68</v>
      </c>
      <c r="I16" s="116">
        <v>2023</v>
      </c>
      <c r="J16" s="117"/>
      <c r="K16" s="28" t="s">
        <v>14</v>
      </c>
      <c r="L16" s="28"/>
      <c r="M16" s="28"/>
      <c r="N16" s="18">
        <v>1</v>
      </c>
      <c r="O16" s="19" t="s">
        <v>68</v>
      </c>
      <c r="P16" s="20">
        <v>4</v>
      </c>
      <c r="Q16" s="19" t="s">
        <v>68</v>
      </c>
      <c r="R16" s="116">
        <v>2023</v>
      </c>
      <c r="S16" s="117"/>
      <c r="T16" s="28" t="s">
        <v>14</v>
      </c>
      <c r="U16" s="28"/>
      <c r="V16" s="28"/>
      <c r="W16" s="18">
        <v>1</v>
      </c>
      <c r="X16" s="19" t="s">
        <v>68</v>
      </c>
      <c r="Y16" s="20">
        <v>4</v>
      </c>
      <c r="Z16" s="19" t="s">
        <v>68</v>
      </c>
      <c r="AA16" s="116">
        <v>2023</v>
      </c>
      <c r="AB16" s="117"/>
      <c r="AC16" s="28" t="s">
        <v>14</v>
      </c>
      <c r="AD16" s="28"/>
      <c r="AE16" s="28"/>
      <c r="AF16" s="18">
        <v>1</v>
      </c>
      <c r="AG16" s="19" t="s">
        <v>68</v>
      </c>
      <c r="AH16" s="20">
        <v>4</v>
      </c>
      <c r="AI16" s="19" t="s">
        <v>68</v>
      </c>
      <c r="AJ16" s="116">
        <v>2023</v>
      </c>
      <c r="AK16" s="118"/>
    </row>
    <row r="17" spans="2:37" ht="12" thickBot="1" x14ac:dyDescent="0.3">
      <c r="B17" s="2"/>
      <c r="AK17" s="3"/>
    </row>
    <row r="18" spans="2:37" ht="15.75" x14ac:dyDescent="0.25">
      <c r="B18" s="120" t="s">
        <v>17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2"/>
    </row>
    <row r="19" spans="2:37" ht="12.75" x14ac:dyDescent="0.25">
      <c r="B19" s="123" t="s">
        <v>18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5"/>
    </row>
    <row r="20" spans="2:37" ht="10.15" customHeight="1" x14ac:dyDescent="0.25">
      <c r="B20" s="137" t="s">
        <v>19</v>
      </c>
      <c r="C20" s="133"/>
      <c r="D20" s="140"/>
      <c r="E20" s="141"/>
      <c r="F20" s="141"/>
      <c r="G20" s="141"/>
      <c r="H20" s="141"/>
      <c r="I20" s="141"/>
      <c r="J20" s="142"/>
      <c r="K20" s="132" t="s">
        <v>23</v>
      </c>
      <c r="L20" s="133"/>
      <c r="M20" s="43"/>
      <c r="N20" s="43"/>
      <c r="O20" s="43"/>
      <c r="P20" s="61" t="s">
        <v>25</v>
      </c>
      <c r="Q20" s="61"/>
      <c r="R20" s="43"/>
      <c r="S20" s="43"/>
      <c r="T20" s="43"/>
      <c r="U20" s="61" t="s">
        <v>28</v>
      </c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 t="s">
        <v>33</v>
      </c>
      <c r="AG20" s="61"/>
      <c r="AH20" s="61"/>
      <c r="AI20" s="21"/>
      <c r="AJ20" s="97" t="s">
        <v>34</v>
      </c>
      <c r="AK20" s="98"/>
    </row>
    <row r="21" spans="2:37" ht="10.15" customHeight="1" x14ac:dyDescent="0.25">
      <c r="B21" s="138"/>
      <c r="C21" s="135"/>
      <c r="D21" s="143"/>
      <c r="E21" s="144"/>
      <c r="F21" s="144"/>
      <c r="G21" s="144"/>
      <c r="H21" s="144"/>
      <c r="I21" s="144"/>
      <c r="J21" s="145"/>
      <c r="K21" s="134"/>
      <c r="L21" s="135"/>
      <c r="M21" s="43"/>
      <c r="N21" s="43"/>
      <c r="O21" s="43"/>
      <c r="P21" s="61"/>
      <c r="Q21" s="61"/>
      <c r="R21" s="43"/>
      <c r="S21" s="43"/>
      <c r="T21" s="43"/>
      <c r="U21" s="74"/>
      <c r="V21" s="113"/>
      <c r="W21" s="109" t="s">
        <v>32</v>
      </c>
      <c r="X21" s="110"/>
      <c r="Y21" s="110"/>
      <c r="Z21" s="91"/>
      <c r="AA21" s="99" t="s">
        <v>29</v>
      </c>
      <c r="AB21" s="99"/>
      <c r="AC21" s="99"/>
      <c r="AD21" s="99"/>
      <c r="AE21" s="99"/>
      <c r="AF21" s="61"/>
      <c r="AG21" s="61"/>
      <c r="AH21" s="61"/>
      <c r="AI21" s="21"/>
      <c r="AJ21" s="97" t="s">
        <v>35</v>
      </c>
      <c r="AK21" s="98"/>
    </row>
    <row r="22" spans="2:37" x14ac:dyDescent="0.25">
      <c r="B22" s="139"/>
      <c r="C22" s="136"/>
      <c r="D22" s="146"/>
      <c r="E22" s="147"/>
      <c r="F22" s="147"/>
      <c r="G22" s="147"/>
      <c r="H22" s="147"/>
      <c r="I22" s="147"/>
      <c r="J22" s="148"/>
      <c r="K22" s="53"/>
      <c r="L22" s="136"/>
      <c r="M22" s="43"/>
      <c r="N22" s="43"/>
      <c r="O22" s="43"/>
      <c r="P22" s="61" t="s">
        <v>26</v>
      </c>
      <c r="Q22" s="61"/>
      <c r="R22" s="43"/>
      <c r="S22" s="43"/>
      <c r="T22" s="43"/>
      <c r="U22" s="74"/>
      <c r="V22" s="113"/>
      <c r="W22" s="111"/>
      <c r="X22" s="99"/>
      <c r="Y22" s="99"/>
      <c r="Z22" s="92"/>
      <c r="AA22" s="99"/>
      <c r="AB22" s="99"/>
      <c r="AC22" s="99"/>
      <c r="AD22" s="99"/>
      <c r="AE22" s="99"/>
      <c r="AF22" s="61"/>
      <c r="AG22" s="61"/>
      <c r="AH22" s="61"/>
      <c r="AI22" s="21"/>
      <c r="AJ22" s="97" t="s">
        <v>36</v>
      </c>
      <c r="AK22" s="98"/>
    </row>
    <row r="23" spans="2:37" ht="12" customHeight="1" x14ac:dyDescent="0.25">
      <c r="B23" s="71" t="s">
        <v>20</v>
      </c>
      <c r="C23" s="65"/>
      <c r="D23" s="76" t="s">
        <v>21</v>
      </c>
      <c r="E23" s="43"/>
      <c r="F23" s="43"/>
      <c r="G23" s="43"/>
      <c r="H23" s="43"/>
      <c r="I23" s="43"/>
      <c r="J23" s="43"/>
      <c r="K23" s="65" t="s">
        <v>24</v>
      </c>
      <c r="L23" s="65"/>
      <c r="M23" s="43"/>
      <c r="N23" s="43"/>
      <c r="O23" s="43"/>
      <c r="P23" s="76"/>
      <c r="Q23" s="61"/>
      <c r="R23" s="43"/>
      <c r="S23" s="43"/>
      <c r="T23" s="43"/>
      <c r="U23" s="74"/>
      <c r="V23" s="113"/>
      <c r="W23" s="111"/>
      <c r="X23" s="99"/>
      <c r="Y23" s="99"/>
      <c r="Z23" s="91"/>
      <c r="AA23" s="99" t="s">
        <v>30</v>
      </c>
      <c r="AB23" s="99"/>
      <c r="AC23" s="99"/>
      <c r="AD23" s="99"/>
      <c r="AE23" s="99"/>
      <c r="AF23" s="61"/>
      <c r="AG23" s="61"/>
      <c r="AH23" s="61"/>
      <c r="AI23" s="21"/>
      <c r="AJ23" s="97" t="s">
        <v>37</v>
      </c>
      <c r="AK23" s="98"/>
    </row>
    <row r="24" spans="2:37" ht="12" customHeight="1" x14ac:dyDescent="0.25">
      <c r="B24" s="71"/>
      <c r="C24" s="65"/>
      <c r="D24" s="76"/>
      <c r="E24" s="43"/>
      <c r="F24" s="43"/>
      <c r="G24" s="43"/>
      <c r="H24" s="43"/>
      <c r="I24" s="43"/>
      <c r="J24" s="43"/>
      <c r="K24" s="65"/>
      <c r="L24" s="65"/>
      <c r="M24" s="43"/>
      <c r="N24" s="43"/>
      <c r="O24" s="43"/>
      <c r="P24" s="61" t="s">
        <v>27</v>
      </c>
      <c r="Q24" s="61"/>
      <c r="R24" s="43"/>
      <c r="S24" s="43"/>
      <c r="T24" s="43"/>
      <c r="U24" s="74"/>
      <c r="V24" s="113"/>
      <c r="W24" s="111"/>
      <c r="X24" s="99"/>
      <c r="Y24" s="99"/>
      <c r="Z24" s="92"/>
      <c r="AA24" s="99"/>
      <c r="AB24" s="99"/>
      <c r="AC24" s="99"/>
      <c r="AD24" s="99"/>
      <c r="AE24" s="99"/>
      <c r="AF24" s="61" t="s">
        <v>38</v>
      </c>
      <c r="AG24" s="61"/>
      <c r="AH24" s="61"/>
      <c r="AI24" s="80">
        <f>SUM(AI20:AI23)</f>
        <v>0</v>
      </c>
      <c r="AJ24" s="83" t="s">
        <v>39</v>
      </c>
      <c r="AK24" s="84"/>
    </row>
    <row r="25" spans="2:37" x14ac:dyDescent="0.25">
      <c r="B25" s="71"/>
      <c r="C25" s="65"/>
      <c r="D25" s="61" t="s">
        <v>22</v>
      </c>
      <c r="E25" s="43"/>
      <c r="F25" s="43"/>
      <c r="G25" s="43"/>
      <c r="H25" s="43"/>
      <c r="I25" s="43"/>
      <c r="J25" s="43"/>
      <c r="K25" s="65"/>
      <c r="L25" s="65"/>
      <c r="M25" s="43"/>
      <c r="N25" s="43"/>
      <c r="O25" s="43"/>
      <c r="P25" s="61"/>
      <c r="Q25" s="61"/>
      <c r="R25" s="43"/>
      <c r="S25" s="43"/>
      <c r="T25" s="43"/>
      <c r="U25" s="74"/>
      <c r="V25" s="113"/>
      <c r="W25" s="111"/>
      <c r="X25" s="99"/>
      <c r="Y25" s="99"/>
      <c r="Z25" s="91"/>
      <c r="AA25" s="99" t="s">
        <v>31</v>
      </c>
      <c r="AB25" s="99"/>
      <c r="AC25" s="99"/>
      <c r="AD25" s="99"/>
      <c r="AE25" s="99"/>
      <c r="AF25" s="61"/>
      <c r="AG25" s="61"/>
      <c r="AH25" s="61"/>
      <c r="AI25" s="81"/>
      <c r="AJ25" s="85"/>
      <c r="AK25" s="86"/>
    </row>
    <row r="26" spans="2:37" ht="12" thickBot="1" x14ac:dyDescent="0.3">
      <c r="B26" s="71"/>
      <c r="C26" s="65"/>
      <c r="D26" s="61"/>
      <c r="E26" s="43"/>
      <c r="F26" s="43"/>
      <c r="G26" s="43"/>
      <c r="H26" s="43"/>
      <c r="I26" s="43"/>
      <c r="J26" s="43"/>
      <c r="K26" s="27"/>
      <c r="L26" s="27"/>
      <c r="M26" s="89"/>
      <c r="N26" s="89"/>
      <c r="O26" s="89"/>
      <c r="P26" s="28"/>
      <c r="Q26" s="28"/>
      <c r="R26" s="89"/>
      <c r="S26" s="89"/>
      <c r="T26" s="89"/>
      <c r="U26" s="114"/>
      <c r="V26" s="115"/>
      <c r="W26" s="112"/>
      <c r="X26" s="100"/>
      <c r="Y26" s="100"/>
      <c r="Z26" s="93"/>
      <c r="AA26" s="100"/>
      <c r="AB26" s="100"/>
      <c r="AC26" s="100"/>
      <c r="AD26" s="100"/>
      <c r="AE26" s="100"/>
      <c r="AF26" s="28"/>
      <c r="AG26" s="28"/>
      <c r="AH26" s="28"/>
      <c r="AI26" s="82"/>
      <c r="AJ26" s="87"/>
      <c r="AK26" s="88"/>
    </row>
    <row r="27" spans="2:37" ht="10.15" customHeight="1" x14ac:dyDescent="0.25">
      <c r="B27" s="71" t="s">
        <v>40</v>
      </c>
      <c r="C27" s="65"/>
      <c r="D27" s="43"/>
      <c r="E27" s="43"/>
      <c r="F27" s="43"/>
      <c r="G27" s="43"/>
      <c r="H27" s="43"/>
      <c r="I27" s="43"/>
      <c r="J27" s="44"/>
      <c r="AK27" s="3"/>
    </row>
    <row r="28" spans="2:37" ht="15.75" thickBot="1" x14ac:dyDescent="0.3">
      <c r="B28" s="26"/>
      <c r="C28" s="27"/>
      <c r="D28" s="89"/>
      <c r="E28" s="89"/>
      <c r="F28" s="89"/>
      <c r="G28" s="89"/>
      <c r="H28" s="89"/>
      <c r="I28" s="89"/>
      <c r="J28" s="90"/>
      <c r="M28" s="16"/>
      <c r="AK28" s="3"/>
    </row>
    <row r="29" spans="2:37" ht="12" thickBot="1" x14ac:dyDescent="0.3">
      <c r="B29" s="2"/>
      <c r="AK29" s="3"/>
    </row>
    <row r="30" spans="2:37" ht="12.75" x14ac:dyDescent="0.25">
      <c r="B30" s="62" t="s">
        <v>52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4"/>
    </row>
    <row r="31" spans="2:37" ht="17.25" customHeight="1" x14ac:dyDescent="0.25">
      <c r="B31" s="71" t="s">
        <v>41</v>
      </c>
      <c r="C31" s="65"/>
      <c r="D31" s="65"/>
      <c r="E31" s="65"/>
      <c r="F31" s="72" t="s">
        <v>42</v>
      </c>
      <c r="G31" s="72"/>
      <c r="H31" s="72"/>
      <c r="I31" s="72"/>
      <c r="J31" s="72"/>
      <c r="K31" s="72" t="s">
        <v>43</v>
      </c>
      <c r="L31" s="72"/>
      <c r="M31" s="72"/>
      <c r="N31" s="72"/>
      <c r="O31" s="72"/>
      <c r="P31" s="72" t="s">
        <v>44</v>
      </c>
      <c r="Q31" s="72"/>
      <c r="R31" s="72"/>
      <c r="S31" s="72"/>
      <c r="T31" s="72"/>
      <c r="U31" s="22"/>
      <c r="V31" s="74" t="s">
        <v>45</v>
      </c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5"/>
    </row>
    <row r="32" spans="2:37" x14ac:dyDescent="0.25">
      <c r="B32" s="71"/>
      <c r="C32" s="65"/>
      <c r="D32" s="65"/>
      <c r="E32" s="65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61" t="s">
        <v>50</v>
      </c>
      <c r="V32" s="61"/>
      <c r="W32" s="61"/>
      <c r="X32" s="61"/>
      <c r="Y32" s="94" t="s">
        <v>46</v>
      </c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6"/>
    </row>
    <row r="33" spans="2:38" ht="10.15" customHeight="1" x14ac:dyDescent="0.25">
      <c r="B33" s="71"/>
      <c r="C33" s="65"/>
      <c r="D33" s="65"/>
      <c r="E33" s="65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61"/>
      <c r="V33" s="61"/>
      <c r="W33" s="61"/>
      <c r="X33" s="61"/>
      <c r="Y33" s="67"/>
      <c r="Z33" s="68"/>
      <c r="AA33" s="76" t="s">
        <v>47</v>
      </c>
      <c r="AB33" s="61"/>
      <c r="AC33" s="67"/>
      <c r="AD33" s="68"/>
      <c r="AE33" s="76" t="s">
        <v>48</v>
      </c>
      <c r="AF33" s="61"/>
      <c r="AG33" s="65" t="s">
        <v>49</v>
      </c>
      <c r="AH33" s="65"/>
      <c r="AI33" s="65"/>
      <c r="AJ33" s="65"/>
      <c r="AK33" s="78"/>
      <c r="AL33" s="17"/>
    </row>
    <row r="34" spans="2:38" ht="12" thickBot="1" x14ac:dyDescent="0.3">
      <c r="B34" s="26"/>
      <c r="C34" s="27"/>
      <c r="D34" s="27"/>
      <c r="E34" s="27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28"/>
      <c r="V34" s="28"/>
      <c r="W34" s="28"/>
      <c r="X34" s="28"/>
      <c r="Y34" s="69"/>
      <c r="Z34" s="70"/>
      <c r="AA34" s="77"/>
      <c r="AB34" s="28"/>
      <c r="AC34" s="69"/>
      <c r="AD34" s="70"/>
      <c r="AE34" s="77"/>
      <c r="AF34" s="28"/>
      <c r="AG34" s="27"/>
      <c r="AH34" s="27"/>
      <c r="AI34" s="27"/>
      <c r="AJ34" s="27"/>
      <c r="AK34" s="79"/>
      <c r="AL34" s="17"/>
    </row>
    <row r="35" spans="2:38" ht="12" thickBot="1" x14ac:dyDescent="0.3">
      <c r="B35" s="2"/>
      <c r="AK35" s="3"/>
    </row>
    <row r="36" spans="2:38" ht="12.75" x14ac:dyDescent="0.25">
      <c r="B36" s="62" t="s">
        <v>51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4"/>
    </row>
    <row r="37" spans="2:38" ht="9" customHeight="1" x14ac:dyDescent="0.25">
      <c r="B37" s="60" t="s">
        <v>53</v>
      </c>
      <c r="C37" s="61"/>
      <c r="D37" s="65" t="s">
        <v>54</v>
      </c>
      <c r="E37" s="65"/>
      <c r="F37" s="61" t="s">
        <v>55</v>
      </c>
      <c r="G37" s="61"/>
      <c r="H37" s="61"/>
      <c r="I37" s="61"/>
      <c r="J37" s="61"/>
      <c r="K37" s="61"/>
      <c r="L37" s="61"/>
      <c r="M37" s="61"/>
      <c r="N37" s="61" t="s">
        <v>56</v>
      </c>
      <c r="O37" s="61"/>
      <c r="P37" s="61"/>
      <c r="Q37" s="61"/>
      <c r="R37" s="65" t="s">
        <v>57</v>
      </c>
      <c r="S37" s="61"/>
      <c r="T37" s="61"/>
      <c r="U37" s="65" t="s">
        <v>58</v>
      </c>
      <c r="V37" s="61"/>
      <c r="W37" s="61"/>
      <c r="X37" s="65" t="s">
        <v>59</v>
      </c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6"/>
    </row>
    <row r="38" spans="2:38" ht="9" customHeight="1" x14ac:dyDescent="0.25">
      <c r="B38" s="60"/>
      <c r="C38" s="61"/>
      <c r="D38" s="65"/>
      <c r="E38" s="65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5"/>
      <c r="S38" s="61"/>
      <c r="T38" s="61"/>
      <c r="U38" s="65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6"/>
    </row>
    <row r="39" spans="2:38" ht="9" customHeight="1" x14ac:dyDescent="0.25">
      <c r="B39" s="60"/>
      <c r="C39" s="61"/>
      <c r="D39" s="65"/>
      <c r="E39" s="65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5"/>
      <c r="S39" s="61"/>
      <c r="T39" s="61"/>
      <c r="U39" s="65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6"/>
    </row>
    <row r="40" spans="2:38" ht="9" customHeight="1" x14ac:dyDescent="0.25">
      <c r="B40" s="60"/>
      <c r="C40" s="61"/>
      <c r="D40" s="65"/>
      <c r="E40" s="65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6"/>
    </row>
    <row r="41" spans="2:38" ht="19.149999999999999" customHeight="1" x14ac:dyDescent="0.25">
      <c r="B41" s="60">
        <v>1</v>
      </c>
      <c r="C41" s="61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4"/>
    </row>
    <row r="42" spans="2:38" ht="19.149999999999999" customHeight="1" x14ac:dyDescent="0.25">
      <c r="B42" s="60">
        <v>2</v>
      </c>
      <c r="C42" s="61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4"/>
    </row>
    <row r="43" spans="2:38" ht="19.149999999999999" customHeight="1" x14ac:dyDescent="0.25">
      <c r="B43" s="60">
        <v>3</v>
      </c>
      <c r="C43" s="61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4"/>
    </row>
    <row r="44" spans="2:38" ht="19.149999999999999" customHeight="1" x14ac:dyDescent="0.25">
      <c r="B44" s="60">
        <v>4</v>
      </c>
      <c r="C44" s="61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4"/>
    </row>
    <row r="45" spans="2:38" ht="19.149999999999999" customHeight="1" x14ac:dyDescent="0.25">
      <c r="B45" s="60">
        <v>5</v>
      </c>
      <c r="C45" s="61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4"/>
    </row>
    <row r="46" spans="2:38" ht="19.149999999999999" customHeight="1" x14ac:dyDescent="0.25">
      <c r="B46" s="60">
        <v>6</v>
      </c>
      <c r="C46" s="61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4"/>
    </row>
    <row r="47" spans="2:38" ht="19.149999999999999" customHeight="1" x14ac:dyDescent="0.25">
      <c r="B47" s="60">
        <v>7</v>
      </c>
      <c r="C47" s="6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4"/>
    </row>
    <row r="48" spans="2:38" ht="19.149999999999999" customHeight="1" x14ac:dyDescent="0.25">
      <c r="B48" s="60">
        <v>8</v>
      </c>
      <c r="C48" s="61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4"/>
    </row>
    <row r="49" spans="2:37" ht="19.149999999999999" customHeight="1" x14ac:dyDescent="0.25">
      <c r="B49" s="60">
        <v>9</v>
      </c>
      <c r="C49" s="61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4"/>
    </row>
    <row r="50" spans="2:37" ht="19.149999999999999" customHeight="1" x14ac:dyDescent="0.25">
      <c r="B50" s="60">
        <v>10</v>
      </c>
      <c r="C50" s="61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4"/>
    </row>
    <row r="51" spans="2:37" ht="19.149999999999999" customHeight="1" x14ac:dyDescent="0.25">
      <c r="B51" s="60">
        <v>11</v>
      </c>
      <c r="C51" s="61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4"/>
    </row>
    <row r="52" spans="2:37" ht="19.149999999999999" customHeight="1" x14ac:dyDescent="0.25">
      <c r="B52" s="60">
        <v>12</v>
      </c>
      <c r="C52" s="61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4"/>
    </row>
    <row r="53" spans="2:37" ht="19.149999999999999" customHeight="1" x14ac:dyDescent="0.25">
      <c r="B53" s="60">
        <v>13</v>
      </c>
      <c r="C53" s="61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4"/>
    </row>
    <row r="54" spans="2:37" ht="19.149999999999999" customHeight="1" thickBot="1" x14ac:dyDescent="0.3">
      <c r="B54" s="58">
        <v>14</v>
      </c>
      <c r="C54" s="59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7"/>
    </row>
    <row r="55" spans="2:37" ht="13.5" thickBot="1" x14ac:dyDescent="0.3">
      <c r="B55" s="48" t="s">
        <v>60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50"/>
    </row>
    <row r="56" spans="2:37" ht="27" customHeight="1" x14ac:dyDescent="0.25">
      <c r="B56" s="51" t="s">
        <v>61</v>
      </c>
      <c r="C56" s="52"/>
      <c r="D56" s="52"/>
      <c r="E56" s="52" t="s">
        <v>62</v>
      </c>
      <c r="F56" s="52"/>
      <c r="G56" s="52"/>
      <c r="H56" s="52" t="s">
        <v>63</v>
      </c>
      <c r="I56" s="52"/>
      <c r="J56" s="53"/>
      <c r="K56" s="30" t="s">
        <v>65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2"/>
      <c r="AG56" s="39"/>
      <c r="AH56" s="40"/>
      <c r="AI56" s="40"/>
      <c r="AJ56" s="40"/>
      <c r="AK56" s="41"/>
    </row>
    <row r="57" spans="2:37" ht="26.25" customHeight="1" x14ac:dyDescent="0.25">
      <c r="B57" s="54"/>
      <c r="C57" s="43"/>
      <c r="D57" s="43"/>
      <c r="E57" s="43"/>
      <c r="F57" s="43"/>
      <c r="G57" s="43"/>
      <c r="H57" s="43"/>
      <c r="I57" s="43"/>
      <c r="J57" s="55"/>
      <c r="K57" s="33" t="s">
        <v>139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5"/>
      <c r="AG57" s="42"/>
      <c r="AH57" s="43"/>
      <c r="AI57" s="43"/>
      <c r="AJ57" s="43"/>
      <c r="AK57" s="44"/>
    </row>
    <row r="58" spans="2:37" ht="36" customHeight="1" thickBot="1" x14ac:dyDescent="0.25">
      <c r="B58" s="26" t="s">
        <v>64</v>
      </c>
      <c r="C58" s="27"/>
      <c r="D58" s="27"/>
      <c r="E58" s="27"/>
      <c r="F58" s="27"/>
      <c r="G58" s="27"/>
      <c r="H58" s="28">
        <f>+H57+E57+B57</f>
        <v>0</v>
      </c>
      <c r="I58" s="28"/>
      <c r="J58" s="29"/>
      <c r="K58" s="36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45" t="s">
        <v>66</v>
      </c>
      <c r="AH58" s="46"/>
      <c r="AI58" s="46"/>
      <c r="AJ58" s="46"/>
      <c r="AK58" s="47"/>
    </row>
    <row r="60" spans="2:37" x14ac:dyDescent="0.25">
      <c r="B60" s="1" t="s">
        <v>140</v>
      </c>
    </row>
    <row r="61" spans="2:37" ht="15" x14ac:dyDescent="0.25">
      <c r="B61" s="23" t="s">
        <v>143</v>
      </c>
    </row>
  </sheetData>
  <sheetProtection algorithmName="SHA-512" hashValue="qec1bWxn39W3Y9b0pYWMvuek9yDlU2gXr8KgJbhmaTTEKggoPJ2VyvtBefCm5oRsCsDNbfWE9vjYpvo0TFq13g==" saltValue="+ja63xM7guQdFjE6LU0ciA==" spinCount="100000" sheet="1" objects="1" scenarios="1"/>
  <mergeCells count="220">
    <mergeCell ref="E11:J11"/>
    <mergeCell ref="E12:J12"/>
    <mergeCell ref="E13:J15"/>
    <mergeCell ref="B13:D15"/>
    <mergeCell ref="K13:M15"/>
    <mergeCell ref="T13:V15"/>
    <mergeCell ref="E6:J6"/>
    <mergeCell ref="K20:L22"/>
    <mergeCell ref="M20:O22"/>
    <mergeCell ref="P20:Q21"/>
    <mergeCell ref="P22:Q23"/>
    <mergeCell ref="B20:C22"/>
    <mergeCell ref="D20:J22"/>
    <mergeCell ref="D23:D24"/>
    <mergeCell ref="E23:J24"/>
    <mergeCell ref="N11:S11"/>
    <mergeCell ref="K12:M12"/>
    <mergeCell ref="B10:D10"/>
    <mergeCell ref="B11:D11"/>
    <mergeCell ref="B12:D12"/>
    <mergeCell ref="E10:J10"/>
    <mergeCell ref="B16:D16"/>
    <mergeCell ref="K10:M10"/>
    <mergeCell ref="N10:S10"/>
    <mergeCell ref="AI1:AK1"/>
    <mergeCell ref="B18:AK18"/>
    <mergeCell ref="B19:AK19"/>
    <mergeCell ref="T16:V16"/>
    <mergeCell ref="AC10:AE10"/>
    <mergeCell ref="AF10:AK10"/>
    <mergeCell ref="AC11:AE11"/>
    <mergeCell ref="AF11:AK11"/>
    <mergeCell ref="AC12:AE12"/>
    <mergeCell ref="AF12:AK12"/>
    <mergeCell ref="AF13:AK15"/>
    <mergeCell ref="K16:M16"/>
    <mergeCell ref="T10:V10"/>
    <mergeCell ref="W10:AB10"/>
    <mergeCell ref="T11:V11"/>
    <mergeCell ref="W11:AB11"/>
    <mergeCell ref="E7:J7"/>
    <mergeCell ref="I16:J16"/>
    <mergeCell ref="E2:J2"/>
    <mergeCell ref="E3:J3"/>
    <mergeCell ref="E4:J4"/>
    <mergeCell ref="E5:J5"/>
    <mergeCell ref="B9:AB9"/>
    <mergeCell ref="AC9:AK9"/>
    <mergeCell ref="AJ20:AK20"/>
    <mergeCell ref="AF20:AH23"/>
    <mergeCell ref="AJ21:AK21"/>
    <mergeCell ref="AJ22:AK22"/>
    <mergeCell ref="AJ23:AK23"/>
    <mergeCell ref="AA21:AE22"/>
    <mergeCell ref="AA23:AE24"/>
    <mergeCell ref="AA25:AE26"/>
    <mergeCell ref="T12:V12"/>
    <mergeCell ref="W12:AB12"/>
    <mergeCell ref="W13:AB15"/>
    <mergeCell ref="U20:AE20"/>
    <mergeCell ref="AC13:AE15"/>
    <mergeCell ref="W21:Y26"/>
    <mergeCell ref="U21:V26"/>
    <mergeCell ref="Z21:Z22"/>
    <mergeCell ref="R20:T21"/>
    <mergeCell ref="R22:T23"/>
    <mergeCell ref="R16:S16"/>
    <mergeCell ref="AA16:AB16"/>
    <mergeCell ref="AJ16:AK16"/>
    <mergeCell ref="AC16:AE16"/>
    <mergeCell ref="N12:S12"/>
    <mergeCell ref="N13:S15"/>
    <mergeCell ref="B30:AK30"/>
    <mergeCell ref="V31:AK31"/>
    <mergeCell ref="AA33:AB34"/>
    <mergeCell ref="AE33:AF34"/>
    <mergeCell ref="AG33:AK34"/>
    <mergeCell ref="AF24:AH26"/>
    <mergeCell ref="AI24:AI26"/>
    <mergeCell ref="AJ24:AK26"/>
    <mergeCell ref="B27:C28"/>
    <mergeCell ref="D27:J28"/>
    <mergeCell ref="R24:T26"/>
    <mergeCell ref="Z23:Z24"/>
    <mergeCell ref="Z25:Z26"/>
    <mergeCell ref="Y32:AK32"/>
    <mergeCell ref="B23:C26"/>
    <mergeCell ref="D25:D26"/>
    <mergeCell ref="E25:J26"/>
    <mergeCell ref="K23:L26"/>
    <mergeCell ref="M23:O26"/>
    <mergeCell ref="P24:Q26"/>
    <mergeCell ref="B36:AK36"/>
    <mergeCell ref="B37:C40"/>
    <mergeCell ref="D37:E40"/>
    <mergeCell ref="F37:M40"/>
    <mergeCell ref="N37:Q40"/>
    <mergeCell ref="R37:T40"/>
    <mergeCell ref="U37:W40"/>
    <mergeCell ref="X37:AK40"/>
    <mergeCell ref="Y33:Z34"/>
    <mergeCell ref="AC33:AD34"/>
    <mergeCell ref="U32:X34"/>
    <mergeCell ref="B31:E34"/>
    <mergeCell ref="F31:J34"/>
    <mergeCell ref="K31:O34"/>
    <mergeCell ref="P31:T34"/>
    <mergeCell ref="X42:AK42"/>
    <mergeCell ref="B43:C43"/>
    <mergeCell ref="D43:E43"/>
    <mergeCell ref="F43:M43"/>
    <mergeCell ref="N43:Q43"/>
    <mergeCell ref="R43:T43"/>
    <mergeCell ref="U43:W43"/>
    <mergeCell ref="X43:AK43"/>
    <mergeCell ref="N41:Q41"/>
    <mergeCell ref="R41:T41"/>
    <mergeCell ref="U41:W41"/>
    <mergeCell ref="X41:AK41"/>
    <mergeCell ref="B42:C42"/>
    <mergeCell ref="D42:E42"/>
    <mergeCell ref="F42:M42"/>
    <mergeCell ref="N42:Q42"/>
    <mergeCell ref="R42:T42"/>
    <mergeCell ref="U42:W42"/>
    <mergeCell ref="B41:C41"/>
    <mergeCell ref="D41:E41"/>
    <mergeCell ref="F41:M41"/>
    <mergeCell ref="X44:AK44"/>
    <mergeCell ref="B45:C45"/>
    <mergeCell ref="D45:E45"/>
    <mergeCell ref="F45:M45"/>
    <mergeCell ref="N45:Q45"/>
    <mergeCell ref="R45:T45"/>
    <mergeCell ref="U45:W45"/>
    <mergeCell ref="X45:AK45"/>
    <mergeCell ref="B44:C44"/>
    <mergeCell ref="D44:E44"/>
    <mergeCell ref="F44:M44"/>
    <mergeCell ref="N44:Q44"/>
    <mergeCell ref="R44:T44"/>
    <mergeCell ref="U44:W44"/>
    <mergeCell ref="X46:AK46"/>
    <mergeCell ref="B47:C47"/>
    <mergeCell ref="D47:E47"/>
    <mergeCell ref="F47:M47"/>
    <mergeCell ref="N47:Q47"/>
    <mergeCell ref="R47:T47"/>
    <mergeCell ref="U47:W47"/>
    <mergeCell ref="X47:AK47"/>
    <mergeCell ref="B46:C46"/>
    <mergeCell ref="D46:E46"/>
    <mergeCell ref="F46:M46"/>
    <mergeCell ref="N46:Q46"/>
    <mergeCell ref="R46:T46"/>
    <mergeCell ref="U46:W46"/>
    <mergeCell ref="X48:AK48"/>
    <mergeCell ref="B49:C49"/>
    <mergeCell ref="D49:E49"/>
    <mergeCell ref="F49:M49"/>
    <mergeCell ref="N49:Q49"/>
    <mergeCell ref="R49:T49"/>
    <mergeCell ref="U49:W49"/>
    <mergeCell ref="X49:AK49"/>
    <mergeCell ref="B48:C48"/>
    <mergeCell ref="D48:E48"/>
    <mergeCell ref="F48:M48"/>
    <mergeCell ref="N48:Q48"/>
    <mergeCell ref="R48:T48"/>
    <mergeCell ref="U48:W48"/>
    <mergeCell ref="X50:AK50"/>
    <mergeCell ref="B51:C51"/>
    <mergeCell ref="D51:E51"/>
    <mergeCell ref="F51:M51"/>
    <mergeCell ref="N51:Q51"/>
    <mergeCell ref="R51:T51"/>
    <mergeCell ref="U51:W51"/>
    <mergeCell ref="X51:AK51"/>
    <mergeCell ref="B50:C50"/>
    <mergeCell ref="D50:E50"/>
    <mergeCell ref="F50:M50"/>
    <mergeCell ref="N50:Q50"/>
    <mergeCell ref="R50:T50"/>
    <mergeCell ref="U50:W50"/>
    <mergeCell ref="D53:E53"/>
    <mergeCell ref="F53:M53"/>
    <mergeCell ref="N53:Q53"/>
    <mergeCell ref="R53:T53"/>
    <mergeCell ref="U53:W53"/>
    <mergeCell ref="X53:AK53"/>
    <mergeCell ref="B52:C52"/>
    <mergeCell ref="D52:E52"/>
    <mergeCell ref="F52:M52"/>
    <mergeCell ref="N52:Q52"/>
    <mergeCell ref="R52:T52"/>
    <mergeCell ref="U52:W52"/>
    <mergeCell ref="K11:M11"/>
    <mergeCell ref="B58:G58"/>
    <mergeCell ref="H58:J58"/>
    <mergeCell ref="K56:AF56"/>
    <mergeCell ref="K57:AF58"/>
    <mergeCell ref="AG56:AK56"/>
    <mergeCell ref="AG57:AK57"/>
    <mergeCell ref="AG58:AK58"/>
    <mergeCell ref="B55:AK55"/>
    <mergeCell ref="B56:D56"/>
    <mergeCell ref="E56:G56"/>
    <mergeCell ref="H56:J56"/>
    <mergeCell ref="B57:D57"/>
    <mergeCell ref="E57:G57"/>
    <mergeCell ref="H57:J57"/>
    <mergeCell ref="X54:AK54"/>
    <mergeCell ref="B54:C54"/>
    <mergeCell ref="D54:E54"/>
    <mergeCell ref="F54:M54"/>
    <mergeCell ref="N54:Q54"/>
    <mergeCell ref="R54:T54"/>
    <mergeCell ref="U54:W54"/>
    <mergeCell ref="X52:AK52"/>
    <mergeCell ref="B53:C53"/>
  </mergeCells>
  <hyperlinks>
    <hyperlink ref="B61" r:id="rId1" xr:uid="{00000000-0004-0000-0000-000000000000}"/>
  </hyperlinks>
  <printOptions horizontalCentered="1" verticalCentered="1"/>
  <pageMargins left="0.51181102362204722" right="0.11811023622047245" top="0.35433070866141736" bottom="0.35433070866141736" header="0" footer="0"/>
  <pageSetup paperSize="9" scale="86" orientation="portrait" r:id="rId2"/>
  <rowBreaks count="1" manualBreakCount="1">
    <brk id="19" min="1" max="36" man="1"/>
  </rowBreaks>
  <colBreaks count="1" manualBreakCount="1">
    <brk id="34" max="57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85725</xdr:rowOff>
                  </from>
                  <to>
                    <xdr:col>6</xdr:col>
                    <xdr:colOff>19050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142875</xdr:rowOff>
                  </from>
                  <to>
                    <xdr:col>20</xdr:col>
                    <xdr:colOff>238125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30</xdr:row>
                    <xdr:rowOff>85725</xdr:rowOff>
                  </from>
                  <to>
                    <xdr:col>11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57150</xdr:rowOff>
                  </from>
                  <to>
                    <xdr:col>16</xdr:col>
                    <xdr:colOff>76200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19050</xdr:rowOff>
                  </from>
                  <to>
                    <xdr:col>25</xdr:col>
                    <xdr:colOff>171450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28</xdr:col>
                    <xdr:colOff>95250</xdr:colOff>
                    <xdr:row>32</xdr:row>
                    <xdr:rowOff>19050</xdr:rowOff>
                  </from>
                  <to>
                    <xdr:col>29</xdr:col>
                    <xdr:colOff>47625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20</xdr:col>
                    <xdr:colOff>142875</xdr:colOff>
                    <xdr:row>21</xdr:row>
                    <xdr:rowOff>114300</xdr:rowOff>
                  </from>
                  <to>
                    <xdr:col>21</xdr:col>
                    <xdr:colOff>133350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25</xdr:col>
                    <xdr:colOff>57150</xdr:colOff>
                    <xdr:row>20</xdr:row>
                    <xdr:rowOff>28575</xdr:rowOff>
                  </from>
                  <to>
                    <xdr:col>25</xdr:col>
                    <xdr:colOff>276225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25</xdr:col>
                    <xdr:colOff>47625</xdr:colOff>
                    <xdr:row>22</xdr:row>
                    <xdr:rowOff>19050</xdr:rowOff>
                  </from>
                  <to>
                    <xdr:col>25</xdr:col>
                    <xdr:colOff>247650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25</xdr:col>
                    <xdr:colOff>57150</xdr:colOff>
                    <xdr:row>24</xdr:row>
                    <xdr:rowOff>38100</xdr:rowOff>
                  </from>
                  <to>
                    <xdr:col>25</xdr:col>
                    <xdr:colOff>266700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33</xdr:col>
                    <xdr:colOff>180975</xdr:colOff>
                    <xdr:row>57</xdr:row>
                    <xdr:rowOff>19050</xdr:rowOff>
                  </from>
                  <to>
                    <xdr:col>34</xdr:col>
                    <xdr:colOff>190500</xdr:colOff>
                    <xdr:row>57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B1:AJ44"/>
  <sheetViews>
    <sheetView tabSelected="1" view="pageBreakPreview" zoomScaleNormal="100" zoomScaleSheetLayoutView="100" workbookViewId="0">
      <selection activeCell="AQ8" sqref="AQ8"/>
    </sheetView>
  </sheetViews>
  <sheetFormatPr defaultColWidth="8.85546875" defaultRowHeight="11.25" x14ac:dyDescent="0.25"/>
  <cols>
    <col min="1" max="774" width="2.7109375" style="1" customWidth="1"/>
    <col min="775" max="16384" width="8.85546875" style="1"/>
  </cols>
  <sheetData>
    <row r="1" spans="2:36" ht="13.5" thickBot="1" x14ac:dyDescent="0.3">
      <c r="AF1" s="119" t="s">
        <v>131</v>
      </c>
      <c r="AG1" s="119"/>
      <c r="AH1" s="119"/>
    </row>
    <row r="2" spans="2:36" ht="31.9" customHeight="1" x14ac:dyDescent="0.25">
      <c r="B2" s="151" t="s">
        <v>135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3"/>
      <c r="AJ2" s="8" t="s">
        <v>130</v>
      </c>
    </row>
    <row r="3" spans="2:36" ht="18" customHeight="1" x14ac:dyDescent="0.25">
      <c r="B3" s="154" t="s">
        <v>90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6"/>
    </row>
    <row r="4" spans="2:36" ht="18" customHeight="1" x14ac:dyDescent="0.25">
      <c r="B4" s="157" t="s">
        <v>69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9"/>
    </row>
    <row r="5" spans="2:36" ht="18" customHeight="1" thickBot="1" x14ac:dyDescent="0.3">
      <c r="B5" s="160" t="s">
        <v>136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2"/>
    </row>
    <row r="6" spans="2:36" ht="23.25" customHeight="1" x14ac:dyDescent="0.25">
      <c r="B6" s="204" t="s">
        <v>70</v>
      </c>
      <c r="C6" s="170"/>
      <c r="D6" s="170"/>
      <c r="E6" s="170"/>
      <c r="F6" s="170"/>
      <c r="G6" s="170"/>
      <c r="H6" s="170"/>
      <c r="I6" s="170"/>
      <c r="J6" s="170"/>
      <c r="K6" s="205"/>
      <c r="L6" s="110" t="s">
        <v>132</v>
      </c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06"/>
      <c r="Z6" s="165" t="s">
        <v>82</v>
      </c>
      <c r="AA6" s="165"/>
      <c r="AB6" s="165"/>
      <c r="AC6" s="165"/>
      <c r="AD6" s="165"/>
      <c r="AE6" s="165"/>
      <c r="AF6" s="165"/>
      <c r="AG6" s="165"/>
      <c r="AH6" s="166"/>
    </row>
    <row r="7" spans="2:36" ht="23.25" customHeight="1" x14ac:dyDescent="0.25">
      <c r="B7" s="60" t="s">
        <v>71</v>
      </c>
      <c r="C7" s="61"/>
      <c r="D7" s="61"/>
      <c r="E7" s="61"/>
      <c r="F7" s="61"/>
      <c r="G7" s="61" t="s">
        <v>74</v>
      </c>
      <c r="H7" s="61"/>
      <c r="I7" s="61"/>
      <c r="J7" s="61"/>
      <c r="K7" s="9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24"/>
      <c r="Z7" s="199"/>
      <c r="AA7" s="199"/>
      <c r="AB7" s="199"/>
      <c r="AC7" s="199"/>
      <c r="AD7" s="199"/>
      <c r="AE7" s="199"/>
      <c r="AF7" s="199"/>
      <c r="AG7" s="199"/>
      <c r="AH7" s="200"/>
    </row>
    <row r="8" spans="2:36" ht="23.25" customHeight="1" thickBot="1" x14ac:dyDescent="0.3">
      <c r="B8" s="201" t="s">
        <v>72</v>
      </c>
      <c r="C8" s="202"/>
      <c r="D8" s="89">
        <v>2</v>
      </c>
      <c r="E8" s="89"/>
      <c r="F8" s="89"/>
      <c r="G8" s="202" t="s">
        <v>73</v>
      </c>
      <c r="H8" s="202"/>
      <c r="I8" s="89">
        <v>1</v>
      </c>
      <c r="J8" s="89"/>
      <c r="K8" s="203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24"/>
      <c r="Z8" s="165" t="s">
        <v>83</v>
      </c>
      <c r="AA8" s="165"/>
      <c r="AB8" s="165"/>
      <c r="AC8" s="165"/>
      <c r="AD8" s="165"/>
      <c r="AE8" s="165"/>
      <c r="AF8" s="165"/>
      <c r="AG8" s="165"/>
      <c r="AH8" s="166"/>
    </row>
    <row r="9" spans="2:36" ht="23.25" customHeight="1" x14ac:dyDescent="0.25">
      <c r="B9" s="190" t="s">
        <v>75</v>
      </c>
      <c r="C9" s="191"/>
      <c r="D9" s="191"/>
      <c r="E9" s="191"/>
      <c r="F9" s="191"/>
      <c r="G9" s="191"/>
      <c r="H9" s="191"/>
      <c r="I9" s="191"/>
      <c r="J9" s="191"/>
      <c r="K9" s="198"/>
      <c r="L9" s="99" t="s">
        <v>133</v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24"/>
      <c r="Z9" s="170" t="s">
        <v>84</v>
      </c>
      <c r="AA9" s="170"/>
      <c r="AB9" s="170"/>
      <c r="AC9" s="170"/>
      <c r="AD9" s="170"/>
      <c r="AE9" s="170"/>
      <c r="AF9" s="170"/>
      <c r="AG9" s="170"/>
      <c r="AH9" s="171"/>
    </row>
    <row r="10" spans="2:36" ht="23.25" customHeight="1" x14ac:dyDescent="0.25">
      <c r="B10" s="60" t="s">
        <v>71</v>
      </c>
      <c r="C10" s="61"/>
      <c r="D10" s="61"/>
      <c r="E10" s="61"/>
      <c r="F10" s="61"/>
      <c r="G10" s="61" t="s">
        <v>74</v>
      </c>
      <c r="H10" s="61"/>
      <c r="I10" s="61"/>
      <c r="J10" s="61"/>
      <c r="K10" s="9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24"/>
      <c r="Z10" s="61"/>
      <c r="AA10" s="61"/>
      <c r="AB10" s="61"/>
      <c r="AC10" s="61"/>
      <c r="AD10" s="61"/>
      <c r="AE10" s="61"/>
      <c r="AF10" s="61"/>
      <c r="AG10" s="61"/>
      <c r="AH10" s="66"/>
    </row>
    <row r="11" spans="2:36" ht="23.25" customHeight="1" thickBot="1" x14ac:dyDescent="0.3">
      <c r="B11" s="201" t="s">
        <v>76</v>
      </c>
      <c r="C11" s="202"/>
      <c r="D11" s="89"/>
      <c r="E11" s="89"/>
      <c r="F11" s="89"/>
      <c r="G11" s="202" t="s">
        <v>77</v>
      </c>
      <c r="H11" s="202"/>
      <c r="I11" s="89"/>
      <c r="J11" s="89"/>
      <c r="K11" s="203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24"/>
      <c r="Z11" s="172" t="s">
        <v>85</v>
      </c>
      <c r="AA11" s="172"/>
      <c r="AB11" s="172"/>
      <c r="AC11" s="172"/>
      <c r="AD11" s="173"/>
      <c r="AE11" s="174">
        <f>D17+2*I17</f>
        <v>14</v>
      </c>
      <c r="AF11" s="175"/>
      <c r="AG11" s="175"/>
      <c r="AH11" s="176"/>
    </row>
    <row r="12" spans="2:36" ht="23.25" customHeight="1" x14ac:dyDescent="0.25">
      <c r="B12" s="190" t="s">
        <v>78</v>
      </c>
      <c r="C12" s="191"/>
      <c r="D12" s="191"/>
      <c r="E12" s="191"/>
      <c r="F12" s="191"/>
      <c r="G12" s="191"/>
      <c r="H12" s="191"/>
      <c r="I12" s="191"/>
      <c r="J12" s="191"/>
      <c r="K12" s="198"/>
      <c r="L12" s="99" t="s">
        <v>134</v>
      </c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172"/>
      <c r="AA12" s="172"/>
      <c r="AB12" s="172"/>
      <c r="AC12" s="172"/>
      <c r="AD12" s="173"/>
      <c r="AE12" s="174"/>
      <c r="AF12" s="175"/>
      <c r="AG12" s="175"/>
      <c r="AH12" s="176"/>
    </row>
    <row r="13" spans="2:36" ht="23.25" customHeight="1" x14ac:dyDescent="0.25">
      <c r="B13" s="60" t="s">
        <v>71</v>
      </c>
      <c r="C13" s="61"/>
      <c r="D13" s="61"/>
      <c r="E13" s="61"/>
      <c r="F13" s="61"/>
      <c r="G13" s="61" t="s">
        <v>74</v>
      </c>
      <c r="H13" s="61"/>
      <c r="I13" s="61"/>
      <c r="J13" s="61"/>
      <c r="K13" s="94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77" t="s">
        <v>88</v>
      </c>
      <c r="AA13" s="177"/>
      <c r="AB13" s="177"/>
      <c r="AC13" s="177"/>
      <c r="AD13" s="177"/>
      <c r="AE13" s="177"/>
      <c r="AF13" s="177"/>
      <c r="AG13" s="177"/>
      <c r="AH13" s="178"/>
    </row>
    <row r="14" spans="2:36" ht="23.25" customHeight="1" thickBot="1" x14ac:dyDescent="0.3">
      <c r="B14" s="201" t="s">
        <v>79</v>
      </c>
      <c r="C14" s="202"/>
      <c r="D14" s="89">
        <v>8</v>
      </c>
      <c r="E14" s="89"/>
      <c r="F14" s="89"/>
      <c r="G14" s="202" t="s">
        <v>80</v>
      </c>
      <c r="H14" s="202"/>
      <c r="I14" s="89">
        <v>1</v>
      </c>
      <c r="J14" s="89"/>
      <c r="K14" s="203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77"/>
      <c r="AA14" s="177"/>
      <c r="AB14" s="177"/>
      <c r="AC14" s="177"/>
      <c r="AD14" s="177"/>
      <c r="AE14" s="177"/>
      <c r="AF14" s="177"/>
      <c r="AG14" s="177"/>
      <c r="AH14" s="178"/>
    </row>
    <row r="15" spans="2:36" ht="18" customHeight="1" x14ac:dyDescent="0.25">
      <c r="B15" s="190" t="s">
        <v>81</v>
      </c>
      <c r="C15" s="191"/>
      <c r="D15" s="191"/>
      <c r="E15" s="191"/>
      <c r="F15" s="191"/>
      <c r="G15" s="191"/>
      <c r="H15" s="191"/>
      <c r="I15" s="191"/>
      <c r="J15" s="191"/>
      <c r="K15" s="192"/>
      <c r="Z15" s="60" t="s">
        <v>87</v>
      </c>
      <c r="AA15" s="61"/>
      <c r="AB15" s="61"/>
      <c r="AC15" s="61"/>
      <c r="AD15" s="61"/>
      <c r="AE15" s="61"/>
      <c r="AF15" s="61"/>
      <c r="AG15" s="61"/>
      <c r="AH15" s="66"/>
    </row>
    <row r="16" spans="2:36" ht="18" customHeight="1" x14ac:dyDescent="0.25">
      <c r="B16" s="60" t="s">
        <v>71</v>
      </c>
      <c r="C16" s="61"/>
      <c r="D16" s="61"/>
      <c r="E16" s="61"/>
      <c r="F16" s="61"/>
      <c r="G16" s="61" t="s">
        <v>74</v>
      </c>
      <c r="H16" s="61"/>
      <c r="I16" s="61"/>
      <c r="J16" s="61"/>
      <c r="K16" s="66"/>
      <c r="Z16" s="60"/>
      <c r="AA16" s="61"/>
      <c r="AB16" s="61"/>
      <c r="AC16" s="61"/>
      <c r="AD16" s="61"/>
      <c r="AE16" s="61"/>
      <c r="AF16" s="61"/>
      <c r="AG16" s="61"/>
      <c r="AH16" s="66"/>
    </row>
    <row r="17" spans="2:34" ht="15" customHeight="1" x14ac:dyDescent="0.25">
      <c r="B17" s="193" t="s">
        <v>128</v>
      </c>
      <c r="C17" s="194"/>
      <c r="D17" s="186">
        <f>+D14+D11+D8</f>
        <v>10</v>
      </c>
      <c r="E17" s="186"/>
      <c r="F17" s="186"/>
      <c r="G17" s="197" t="s">
        <v>129</v>
      </c>
      <c r="H17" s="194"/>
      <c r="I17" s="186">
        <f>+I14+I11+I8</f>
        <v>2</v>
      </c>
      <c r="J17" s="186"/>
      <c r="K17" s="187"/>
      <c r="Z17" s="179" t="s">
        <v>86</v>
      </c>
      <c r="AA17" s="172"/>
      <c r="AB17" s="172"/>
      <c r="AC17" s="172"/>
      <c r="AD17" s="173"/>
      <c r="AE17" s="174">
        <f>D8+2*I8+0.9*(D11+2*I11)</f>
        <v>4</v>
      </c>
      <c r="AF17" s="175"/>
      <c r="AG17" s="175"/>
      <c r="AH17" s="176"/>
    </row>
    <row r="18" spans="2:34" ht="12" thickBot="1" x14ac:dyDescent="0.3">
      <c r="B18" s="195"/>
      <c r="C18" s="196"/>
      <c r="D18" s="188"/>
      <c r="E18" s="188"/>
      <c r="F18" s="188"/>
      <c r="G18" s="196"/>
      <c r="H18" s="196"/>
      <c r="I18" s="188"/>
      <c r="J18" s="188"/>
      <c r="K18" s="189"/>
      <c r="Z18" s="180"/>
      <c r="AA18" s="181"/>
      <c r="AB18" s="181"/>
      <c r="AC18" s="181"/>
      <c r="AD18" s="182"/>
      <c r="AE18" s="183"/>
      <c r="AF18" s="184"/>
      <c r="AG18" s="184"/>
      <c r="AH18" s="185"/>
    </row>
    <row r="19" spans="2:34" ht="12" thickBot="1" x14ac:dyDescent="0.3">
      <c r="B19" s="2"/>
      <c r="AH19" s="3"/>
    </row>
    <row r="20" spans="2:34" ht="15.75" x14ac:dyDescent="0.25">
      <c r="B20" s="167" t="s">
        <v>89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9"/>
    </row>
    <row r="21" spans="2:34" ht="30" customHeight="1" x14ac:dyDescent="0.25">
      <c r="B21" s="206" t="s">
        <v>91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8"/>
      <c r="X21" s="61" t="s">
        <v>126</v>
      </c>
      <c r="Y21" s="61"/>
      <c r="Z21" s="61"/>
      <c r="AA21" s="61"/>
      <c r="AB21" s="61"/>
      <c r="AC21" s="61"/>
      <c r="AD21" s="61"/>
      <c r="AE21" s="61"/>
      <c r="AF21" s="61"/>
      <c r="AG21" s="61"/>
      <c r="AH21" s="66"/>
    </row>
    <row r="22" spans="2:34" ht="18" customHeight="1" thickBot="1" x14ac:dyDescent="0.3">
      <c r="B22" s="209" t="s">
        <v>141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1"/>
      <c r="X22" s="182" t="s">
        <v>127</v>
      </c>
      <c r="Y22" s="219"/>
      <c r="Z22" s="219"/>
      <c r="AA22" s="219"/>
      <c r="AB22" s="219"/>
      <c r="AC22" s="217">
        <f>IF(B22="çatlak genişliği &gt;2mm olduğu bir adetten fazla kiriş",0.1,0)</f>
        <v>0.1</v>
      </c>
      <c r="AD22" s="217"/>
      <c r="AE22" s="217"/>
      <c r="AF22" s="217"/>
      <c r="AG22" s="217"/>
      <c r="AH22" s="218"/>
    </row>
    <row r="23" spans="2:34" ht="12" thickBot="1" x14ac:dyDescent="0.3">
      <c r="B23" s="2"/>
      <c r="AH23" s="3"/>
    </row>
    <row r="24" spans="2:34" ht="19.149999999999999" customHeight="1" x14ac:dyDescent="0.25">
      <c r="B24" s="167" t="s">
        <v>92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</row>
    <row r="25" spans="2:34" ht="30.75" customHeight="1" x14ac:dyDescent="0.25">
      <c r="B25" s="212" t="s">
        <v>93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4"/>
    </row>
    <row r="26" spans="2:34" ht="19.149999999999999" customHeight="1" thickBot="1" x14ac:dyDescent="0.3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116" t="s">
        <v>94</v>
      </c>
      <c r="N26" s="116"/>
      <c r="O26" s="5"/>
      <c r="P26" s="7" t="s">
        <v>95</v>
      </c>
      <c r="Q26" s="161">
        <f>IF(M26="VAR",1.2,1)</f>
        <v>1.2</v>
      </c>
      <c r="R26" s="161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</row>
    <row r="27" spans="2:34" ht="12" thickBot="1" x14ac:dyDescent="0.3">
      <c r="B27" s="2"/>
      <c r="AH27" s="3"/>
    </row>
    <row r="28" spans="2:34" ht="20.45" customHeight="1" x14ac:dyDescent="0.25">
      <c r="B28" s="167" t="s">
        <v>137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ht="43.5" customHeight="1" x14ac:dyDescent="0.25">
      <c r="B29" s="71" t="s">
        <v>97</v>
      </c>
      <c r="C29" s="65"/>
      <c r="D29" s="65"/>
      <c r="E29" s="65"/>
      <c r="F29" s="65"/>
      <c r="G29" s="65"/>
      <c r="H29" s="65" t="s">
        <v>98</v>
      </c>
      <c r="I29" s="65"/>
      <c r="J29" s="65"/>
      <c r="K29" s="65"/>
      <c r="L29" s="65"/>
      <c r="M29" s="65"/>
      <c r="N29" s="65" t="s">
        <v>99</v>
      </c>
      <c r="O29" s="65"/>
      <c r="P29" s="65"/>
      <c r="Q29" s="65"/>
      <c r="R29" s="65"/>
      <c r="S29" s="65"/>
      <c r="T29" s="65" t="s">
        <v>100</v>
      </c>
      <c r="U29" s="65"/>
      <c r="V29" s="65"/>
      <c r="W29" s="65"/>
      <c r="X29" s="65"/>
      <c r="Y29" s="65"/>
      <c r="Z29" s="61" t="s">
        <v>101</v>
      </c>
      <c r="AA29" s="61"/>
      <c r="AB29" s="61"/>
      <c r="AC29" s="61"/>
      <c r="AD29" s="61"/>
      <c r="AE29" s="61"/>
      <c r="AF29" s="61"/>
      <c r="AG29" s="61"/>
      <c r="AH29" s="66"/>
    </row>
    <row r="30" spans="2:34" ht="16.5" customHeight="1" x14ac:dyDescent="0.25">
      <c r="B30" s="71" t="s">
        <v>102</v>
      </c>
      <c r="C30" s="65"/>
      <c r="D30" s="65"/>
      <c r="E30" s="65"/>
      <c r="F30" s="65"/>
      <c r="G30" s="65"/>
      <c r="H30" s="65" t="s">
        <v>102</v>
      </c>
      <c r="I30" s="65"/>
      <c r="J30" s="65"/>
      <c r="K30" s="65"/>
      <c r="L30" s="65"/>
      <c r="M30" s="65"/>
      <c r="N30" s="65" t="s">
        <v>102</v>
      </c>
      <c r="O30" s="65"/>
      <c r="P30" s="65"/>
      <c r="Q30" s="65"/>
      <c r="R30" s="65"/>
      <c r="S30" s="65"/>
      <c r="T30" s="65" t="s">
        <v>102</v>
      </c>
      <c r="U30" s="65"/>
      <c r="V30" s="65"/>
      <c r="W30" s="65"/>
      <c r="X30" s="65"/>
      <c r="Y30" s="65"/>
      <c r="Z30" s="61" t="s">
        <v>103</v>
      </c>
      <c r="AA30" s="61"/>
      <c r="AB30" s="61"/>
      <c r="AC30" s="61"/>
      <c r="AD30" s="61"/>
      <c r="AE30" s="61"/>
      <c r="AF30" s="61"/>
      <c r="AG30" s="61"/>
      <c r="AH30" s="66"/>
    </row>
    <row r="31" spans="2:34" ht="16.5" customHeight="1" x14ac:dyDescent="0.25">
      <c r="B31" s="224" t="s">
        <v>94</v>
      </c>
      <c r="C31" s="101"/>
      <c r="D31" s="101"/>
      <c r="E31" s="101"/>
      <c r="F31" s="101"/>
      <c r="G31" s="42"/>
      <c r="H31" s="55" t="s">
        <v>94</v>
      </c>
      <c r="I31" s="101"/>
      <c r="J31" s="101"/>
      <c r="K31" s="101"/>
      <c r="L31" s="101"/>
      <c r="M31" s="42"/>
      <c r="N31" s="55" t="s">
        <v>96</v>
      </c>
      <c r="O31" s="101"/>
      <c r="P31" s="101"/>
      <c r="Q31" s="101"/>
      <c r="R31" s="101"/>
      <c r="S31" s="42"/>
      <c r="T31" s="55" t="s">
        <v>96</v>
      </c>
      <c r="U31" s="101"/>
      <c r="V31" s="101"/>
      <c r="W31" s="101"/>
      <c r="X31" s="101"/>
      <c r="Y31" s="42"/>
      <c r="Z31" s="172" t="s">
        <v>104</v>
      </c>
      <c r="AA31" s="172"/>
      <c r="AB31" s="172"/>
      <c r="AC31" s="173"/>
      <c r="AD31" s="174">
        <f>0.0125*(E32+K32+Q32+W32)</f>
        <v>2.5000000000000001E-2</v>
      </c>
      <c r="AE31" s="175"/>
      <c r="AF31" s="175"/>
      <c r="AG31" s="175"/>
      <c r="AH31" s="176"/>
    </row>
    <row r="32" spans="2:34" ht="16.899999999999999" customHeight="1" thickBot="1" x14ac:dyDescent="0.3">
      <c r="B32" s="225" t="s">
        <v>105</v>
      </c>
      <c r="C32" s="226"/>
      <c r="D32" s="226"/>
      <c r="E32" s="87">
        <f>IF(B31="VAR",1,0)</f>
        <v>1</v>
      </c>
      <c r="F32" s="87"/>
      <c r="G32" s="227"/>
      <c r="H32" s="242" t="s">
        <v>108</v>
      </c>
      <c r="I32" s="226"/>
      <c r="J32" s="226"/>
      <c r="K32" s="87">
        <f>IF(H31="VAR",1,0)</f>
        <v>1</v>
      </c>
      <c r="L32" s="87"/>
      <c r="M32" s="227"/>
      <c r="N32" s="242" t="s">
        <v>107</v>
      </c>
      <c r="O32" s="226"/>
      <c r="P32" s="226"/>
      <c r="Q32" s="87">
        <f>IF(N31="VAR",1,0)</f>
        <v>0</v>
      </c>
      <c r="R32" s="87"/>
      <c r="S32" s="227"/>
      <c r="T32" s="242" t="s">
        <v>106</v>
      </c>
      <c r="U32" s="226"/>
      <c r="V32" s="226"/>
      <c r="W32" s="87">
        <f>IF(T31="VAR",1,0)</f>
        <v>0</v>
      </c>
      <c r="X32" s="87"/>
      <c r="Y32" s="227"/>
      <c r="Z32" s="181"/>
      <c r="AA32" s="181"/>
      <c r="AB32" s="181"/>
      <c r="AC32" s="182"/>
      <c r="AD32" s="183"/>
      <c r="AE32" s="184"/>
      <c r="AF32" s="184"/>
      <c r="AG32" s="184"/>
      <c r="AH32" s="185"/>
    </row>
    <row r="33" spans="2:34" ht="12" thickBot="1" x14ac:dyDescent="0.3">
      <c r="B33" s="2"/>
      <c r="AH33" s="3"/>
    </row>
    <row r="34" spans="2:34" ht="23.45" customHeight="1" x14ac:dyDescent="0.25">
      <c r="B34" s="120" t="s">
        <v>109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2"/>
    </row>
    <row r="35" spans="2:34" ht="27" customHeight="1" thickBot="1" x14ac:dyDescent="0.3">
      <c r="B35" s="241" t="s">
        <v>110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238" t="s">
        <v>138</v>
      </c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40"/>
    </row>
    <row r="36" spans="2:34" ht="12" thickBot="1" x14ac:dyDescent="0.3">
      <c r="B36" s="2"/>
      <c r="AH36" s="3"/>
    </row>
    <row r="37" spans="2:34" ht="24.6" customHeight="1" x14ac:dyDescent="0.25">
      <c r="B37" s="120" t="s">
        <v>111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2"/>
    </row>
    <row r="38" spans="2:34" ht="18.600000000000001" customHeight="1" x14ac:dyDescent="0.25">
      <c r="B38" s="228" t="s">
        <v>112</v>
      </c>
      <c r="C38" s="186"/>
      <c r="D38" s="186"/>
      <c r="E38" s="186"/>
      <c r="F38" s="186"/>
      <c r="G38" s="186"/>
      <c r="H38" s="186"/>
      <c r="I38" s="229"/>
      <c r="J38" s="80" t="s">
        <v>115</v>
      </c>
      <c r="K38" s="186"/>
      <c r="L38" s="186"/>
      <c r="M38" s="186"/>
      <c r="N38" s="186"/>
      <c r="O38" s="186"/>
      <c r="P38" s="186"/>
      <c r="Q38" s="229"/>
      <c r="R38" s="243" t="s">
        <v>142</v>
      </c>
      <c r="S38" s="244"/>
      <c r="T38" s="244"/>
      <c r="U38" s="244"/>
      <c r="V38" s="244"/>
      <c r="W38" s="244"/>
      <c r="X38" s="244"/>
      <c r="Y38" s="222">
        <f>N41*100</f>
        <v>46.785714285714285</v>
      </c>
      <c r="Z38" s="222"/>
      <c r="AA38" s="222"/>
      <c r="AB38" s="222"/>
      <c r="AC38" s="222"/>
      <c r="AD38" s="222"/>
      <c r="AE38" s="222"/>
      <c r="AF38" s="222"/>
      <c r="AG38" s="222"/>
      <c r="AH38" s="223"/>
    </row>
    <row r="39" spans="2:34" ht="18.600000000000001" customHeight="1" x14ac:dyDescent="0.25">
      <c r="B39" s="230"/>
      <c r="C39" s="231"/>
      <c r="D39" s="231"/>
      <c r="E39" s="231"/>
      <c r="F39" s="231"/>
      <c r="G39" s="231"/>
      <c r="H39" s="231"/>
      <c r="I39" s="232"/>
      <c r="J39" s="205"/>
      <c r="K39" s="231"/>
      <c r="L39" s="231"/>
      <c r="M39" s="231"/>
      <c r="N39" s="231"/>
      <c r="O39" s="231"/>
      <c r="P39" s="231"/>
      <c r="Q39" s="232"/>
      <c r="R39" s="61" t="s">
        <v>118</v>
      </c>
      <c r="S39" s="61"/>
      <c r="T39" s="61"/>
      <c r="U39" s="61"/>
      <c r="V39" s="61" t="s">
        <v>119</v>
      </c>
      <c r="W39" s="61"/>
      <c r="X39" s="61"/>
      <c r="Y39" s="61"/>
      <c r="Z39" s="61" t="s">
        <v>120</v>
      </c>
      <c r="AA39" s="61"/>
      <c r="AB39" s="61"/>
      <c r="AC39" s="61"/>
      <c r="AD39" s="235" t="s">
        <v>121</v>
      </c>
      <c r="AE39" s="235"/>
      <c r="AF39" s="235"/>
      <c r="AG39" s="235"/>
      <c r="AH39" s="236"/>
    </row>
    <row r="40" spans="2:34" ht="20.45" customHeight="1" x14ac:dyDescent="0.25">
      <c r="B40" s="60" t="s">
        <v>113</v>
      </c>
      <c r="C40" s="61"/>
      <c r="D40" s="61"/>
      <c r="E40" s="61"/>
      <c r="F40" s="61"/>
      <c r="G40" s="61"/>
      <c r="H40" s="61"/>
      <c r="I40" s="61"/>
      <c r="J40" s="61" t="s">
        <v>116</v>
      </c>
      <c r="K40" s="61"/>
      <c r="L40" s="61"/>
      <c r="M40" s="61"/>
      <c r="N40" s="61"/>
      <c r="O40" s="61"/>
      <c r="P40" s="61"/>
      <c r="Q40" s="61"/>
      <c r="R40" s="233" t="s">
        <v>122</v>
      </c>
      <c r="S40" s="233"/>
      <c r="T40" s="233"/>
      <c r="U40" s="233"/>
      <c r="V40" s="233" t="s">
        <v>123</v>
      </c>
      <c r="W40" s="233"/>
      <c r="X40" s="233"/>
      <c r="Y40" s="233"/>
      <c r="Z40" s="233" t="s">
        <v>124</v>
      </c>
      <c r="AA40" s="233"/>
      <c r="AB40" s="233"/>
      <c r="AC40" s="233"/>
      <c r="AD40" s="220" t="s">
        <v>125</v>
      </c>
      <c r="AE40" s="220"/>
      <c r="AF40" s="220"/>
      <c r="AG40" s="220"/>
      <c r="AH40" s="221"/>
    </row>
    <row r="41" spans="2:34" ht="31.15" customHeight="1" thickBot="1" x14ac:dyDescent="0.3">
      <c r="B41" s="180" t="s">
        <v>114</v>
      </c>
      <c r="C41" s="181"/>
      <c r="D41" s="181"/>
      <c r="E41" s="182"/>
      <c r="F41" s="215">
        <f>AE17/AE11</f>
        <v>0.2857142857142857</v>
      </c>
      <c r="G41" s="216"/>
      <c r="H41" s="216"/>
      <c r="I41" s="216"/>
      <c r="J41" s="181" t="s">
        <v>117</v>
      </c>
      <c r="K41" s="181"/>
      <c r="L41" s="181"/>
      <c r="M41" s="182"/>
      <c r="N41" s="215">
        <f>F41*Q26+AC22+AD31</f>
        <v>0.46785714285714286</v>
      </c>
      <c r="O41" s="216"/>
      <c r="P41" s="216"/>
      <c r="Q41" s="216"/>
      <c r="R41" s="234" t="str">
        <f>IF(N41*100&gt;=40,"X","")</f>
        <v>X</v>
      </c>
      <c r="S41" s="234"/>
      <c r="T41" s="234"/>
      <c r="U41" s="234"/>
      <c r="V41" s="234" t="str">
        <f>IF(AND(40&gt;N41*100,N41*100&gt;=20),"X","")</f>
        <v/>
      </c>
      <c r="W41" s="234"/>
      <c r="X41" s="234"/>
      <c r="Y41" s="234"/>
      <c r="Z41" s="234" t="str">
        <f>IF(AND(20&gt;N41*100,N41*100&gt;0),"X","")</f>
        <v/>
      </c>
      <c r="AA41" s="234"/>
      <c r="AB41" s="234"/>
      <c r="AC41" s="234"/>
      <c r="AD41" s="234" t="str">
        <f>IF(N41*100=0,"X","")</f>
        <v/>
      </c>
      <c r="AE41" s="234"/>
      <c r="AF41" s="234"/>
      <c r="AG41" s="234"/>
      <c r="AH41" s="237"/>
    </row>
    <row r="43" spans="2:34" x14ac:dyDescent="0.25">
      <c r="B43" s="1" t="s">
        <v>140</v>
      </c>
    </row>
    <row r="44" spans="2:34" ht="15" x14ac:dyDescent="0.25">
      <c r="B44" s="23" t="s">
        <v>143</v>
      </c>
    </row>
  </sheetData>
  <sheetProtection algorithmName="SHA-512" hashValue="QZzKH4W5kboGTMkoblpN6OKnKbmHL1+uFP/1iLWrrRTiXauk/gMBiZJfFrLPpaJ02pY3Jct6GKFtmiKsJOhtJw==" saltValue="my1mFrCGxcx3RUQuTzme3w==" spinCount="100000" sheet="1" objects="1" scenarios="1"/>
  <mergeCells count="106">
    <mergeCell ref="AF1:AH1"/>
    <mergeCell ref="R41:U41"/>
    <mergeCell ref="V41:Y41"/>
    <mergeCell ref="Z41:AC41"/>
    <mergeCell ref="AD39:AH39"/>
    <mergeCell ref="AD41:AH41"/>
    <mergeCell ref="AD31:AH32"/>
    <mergeCell ref="B34:AH34"/>
    <mergeCell ref="R35:AH35"/>
    <mergeCell ref="B35:Q35"/>
    <mergeCell ref="B37:AH37"/>
    <mergeCell ref="H32:J32"/>
    <mergeCell ref="K32:M32"/>
    <mergeCell ref="N31:S31"/>
    <mergeCell ref="N32:P32"/>
    <mergeCell ref="Q32:S32"/>
    <mergeCell ref="T31:Y31"/>
    <mergeCell ref="T32:V32"/>
    <mergeCell ref="W32:Y32"/>
    <mergeCell ref="H30:M30"/>
    <mergeCell ref="N30:S30"/>
    <mergeCell ref="R38:X38"/>
    <mergeCell ref="J41:M41"/>
    <mergeCell ref="N41:Q41"/>
    <mergeCell ref="B41:E41"/>
    <mergeCell ref="F41:I41"/>
    <mergeCell ref="AC22:AH22"/>
    <mergeCell ref="X22:AB22"/>
    <mergeCell ref="AD40:AH40"/>
    <mergeCell ref="Y38:AH38"/>
    <mergeCell ref="T30:Y30"/>
    <mergeCell ref="Z29:AH29"/>
    <mergeCell ref="Z30:AH30"/>
    <mergeCell ref="H31:M31"/>
    <mergeCell ref="Z31:AC32"/>
    <mergeCell ref="B29:G29"/>
    <mergeCell ref="B30:G30"/>
    <mergeCell ref="H29:M29"/>
    <mergeCell ref="N29:S29"/>
    <mergeCell ref="T29:Y29"/>
    <mergeCell ref="B31:G31"/>
    <mergeCell ref="B32:D32"/>
    <mergeCell ref="E32:G32"/>
    <mergeCell ref="B38:I39"/>
    <mergeCell ref="J38:Q39"/>
    <mergeCell ref="R40:U40"/>
    <mergeCell ref="V40:Y40"/>
    <mergeCell ref="Z40:AC40"/>
    <mergeCell ref="J40:Q40"/>
    <mergeCell ref="B21:W21"/>
    <mergeCell ref="B22:W22"/>
    <mergeCell ref="B28:AH28"/>
    <mergeCell ref="X21:AH21"/>
    <mergeCell ref="B24:AH24"/>
    <mergeCell ref="B25:AH25"/>
    <mergeCell ref="M26:N26"/>
    <mergeCell ref="Q26:R26"/>
    <mergeCell ref="V39:Y39"/>
    <mergeCell ref="R39:U39"/>
    <mergeCell ref="Z39:AC39"/>
    <mergeCell ref="B40:I40"/>
    <mergeCell ref="B9:K9"/>
    <mergeCell ref="Z6:AH7"/>
    <mergeCell ref="B13:F13"/>
    <mergeCell ref="G13:K13"/>
    <mergeCell ref="B14:C14"/>
    <mergeCell ref="D14:F14"/>
    <mergeCell ref="G14:H14"/>
    <mergeCell ref="I14:K14"/>
    <mergeCell ref="B10:F10"/>
    <mergeCell ref="G10:K10"/>
    <mergeCell ref="B11:C11"/>
    <mergeCell ref="D11:F11"/>
    <mergeCell ref="G11:H11"/>
    <mergeCell ref="I11:K11"/>
    <mergeCell ref="B6:K6"/>
    <mergeCell ref="G7:K7"/>
    <mergeCell ref="I8:K8"/>
    <mergeCell ref="B7:F7"/>
    <mergeCell ref="D8:F8"/>
    <mergeCell ref="B8:C8"/>
    <mergeCell ref="G8:H8"/>
    <mergeCell ref="B2:AH2"/>
    <mergeCell ref="B3:AH3"/>
    <mergeCell ref="B4:AH4"/>
    <mergeCell ref="B5:AH5"/>
    <mergeCell ref="L6:Y8"/>
    <mergeCell ref="Z8:AH8"/>
    <mergeCell ref="B20:AH20"/>
    <mergeCell ref="Z9:AH10"/>
    <mergeCell ref="Z11:AD12"/>
    <mergeCell ref="AE11:AH12"/>
    <mergeCell ref="Z15:AH16"/>
    <mergeCell ref="Z13:AH14"/>
    <mergeCell ref="Z17:AD18"/>
    <mergeCell ref="AE17:AH18"/>
    <mergeCell ref="I17:K18"/>
    <mergeCell ref="L9:Y11"/>
    <mergeCell ref="L12:Y14"/>
    <mergeCell ref="B15:K15"/>
    <mergeCell ref="B16:F16"/>
    <mergeCell ref="G16:K16"/>
    <mergeCell ref="B17:C18"/>
    <mergeCell ref="G17:H18"/>
    <mergeCell ref="D17:F18"/>
    <mergeCell ref="B12:K12"/>
  </mergeCells>
  <dataValidations count="2">
    <dataValidation type="list" allowBlank="1" showInputMessage="1" showErrorMessage="1" sqref="M26:N26 B31:Y31" xr:uid="{00000000-0002-0000-0100-000000000000}">
      <formula1>"VAR,YOK"</formula1>
    </dataValidation>
    <dataValidation type="list" allowBlank="1" showInputMessage="1" showErrorMessage="1" sqref="B22:W22" xr:uid="{00000000-0002-0000-0100-000001000000}">
      <formula1>"çatlak genişliği &gt;2mm olduğu bir adetten fazla kiriş,çatlak genişliği &lt;2mm az kiriş adedi yok"</formula1>
    </dataValidation>
  </dataValidations>
  <hyperlinks>
    <hyperlink ref="B44" r:id="rId1" xr:uid="{00000000-0004-0000-0100-000000000000}"/>
  </hyperlinks>
  <printOptions horizontalCentered="1" verticalCentered="1"/>
  <pageMargins left="0.51181102362204722" right="0.11811023622047245" top="0.35433070866141736" bottom="0.35433070866141736" header="0" footer="0"/>
  <pageSetup paperSize="9" scale="9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47625</xdr:colOff>
                    <xdr:row>34</xdr:row>
                    <xdr:rowOff>38100</xdr:rowOff>
                  </from>
                  <to>
                    <xdr:col>3</xdr:col>
                    <xdr:colOff>28575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133350</xdr:colOff>
                    <xdr:row>34</xdr:row>
                    <xdr:rowOff>47625</xdr:rowOff>
                  </from>
                  <to>
                    <xdr:col>18</xdr:col>
                    <xdr:colOff>114300</xdr:colOff>
                    <xdr:row>34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onsayfa</vt:lpstr>
      <vt:lpstr>arkasayfa</vt:lpstr>
      <vt:lpstr>arkasayfa!Print_Area</vt:lpstr>
      <vt:lpstr>onsayfa!Print_Area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cp:lastPrinted>2015-12-04T09:32:18Z</cp:lastPrinted>
  <dcterms:created xsi:type="dcterms:W3CDTF">2015-12-04T06:01:47Z</dcterms:created>
  <dcterms:modified xsi:type="dcterms:W3CDTF">2023-02-11T11:29:02Z</dcterms:modified>
</cp:coreProperties>
</file>