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doseme_hesaplari\"/>
    </mc:Choice>
  </mc:AlternateContent>
  <xr:revisionPtr revIDLastSave="0" documentId="13_ncr:1_{B7CB3BA1-E065-4244-AA6D-8E2D1F362C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L41" i="1" l="1"/>
  <c r="C41" i="1"/>
  <c r="K40" i="1"/>
  <c r="H40" i="1"/>
  <c r="AL24" i="1"/>
  <c r="AH24" i="1"/>
  <c r="AD24" i="1"/>
  <c r="Z24" i="1"/>
  <c r="V24" i="1"/>
  <c r="R24" i="1"/>
  <c r="N24" i="1"/>
  <c r="J24" i="1"/>
  <c r="F24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8" i="1"/>
  <c r="AH18" i="1"/>
  <c r="AD18" i="1"/>
  <c r="Z18" i="1"/>
  <c r="V18" i="1"/>
  <c r="R18" i="1"/>
  <c r="N18" i="1"/>
  <c r="J18" i="1"/>
  <c r="F18" i="1"/>
  <c r="AL17" i="1"/>
  <c r="AH17" i="1"/>
  <c r="AD17" i="1"/>
  <c r="Z17" i="1"/>
  <c r="V17" i="1"/>
  <c r="R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R15" i="1"/>
  <c r="N15" i="1"/>
  <c r="J15" i="1"/>
  <c r="F15" i="1"/>
  <c r="AL14" i="1"/>
  <c r="AH14" i="1"/>
  <c r="AD14" i="1"/>
  <c r="Z14" i="1"/>
  <c r="V14" i="1"/>
  <c r="R14" i="1"/>
  <c r="N14" i="1"/>
  <c r="J14" i="1"/>
  <c r="F14" i="1"/>
  <c r="N40" i="1" l="1"/>
  <c r="I41" i="1" s="1"/>
  <c r="O41" i="1" s="1"/>
  <c r="S41" i="1" l="1"/>
  <c r="J42" i="1" s="1"/>
  <c r="N43" i="1" l="1"/>
  <c r="I43" i="1"/>
  <c r="M42" i="1"/>
  <c r="Q43" i="1" l="1"/>
</calcChain>
</file>

<file path=xl/sharedStrings.xml><?xml version="1.0" encoding="utf-8"?>
<sst xmlns="http://schemas.openxmlformats.org/spreadsheetml/2006/main" count="83" uniqueCount="74">
  <si>
    <t>İKİ DOĞRULTUDA ÇALIŞAN DÖŞEMELERDE İKİ DOĞRULTUDA HESAPLANAN ÇÖKMELER EŞİTTİR KABULUYLE ÇIKARILAN YÜK DAĞILIM KATSAYILARI</t>
  </si>
  <si>
    <t>xk = px / p   yük dağılım katsayı tablosu</t>
  </si>
  <si>
    <t>Ly / Lx</t>
  </si>
  <si>
    <t>durum 1</t>
  </si>
  <si>
    <t>durum 2</t>
  </si>
  <si>
    <t>durum 3</t>
  </si>
  <si>
    <t>durum 4</t>
  </si>
  <si>
    <t>durum 5</t>
  </si>
  <si>
    <t>durum 6</t>
  </si>
  <si>
    <t>durum 7</t>
  </si>
  <si>
    <t>durum 8</t>
  </si>
  <si>
    <t>durum 9</t>
  </si>
  <si>
    <r>
      <t>iki ucu serbest kirişte max sehim  fmax = 5 * pi * Li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( 384 * E *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)     (1)</t>
    </r>
  </si>
  <si>
    <r>
      <t>iki ucu ankastre kirişte max sehim  fmax = pi * Li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( 384 * E *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)      (2)</t>
    </r>
  </si>
  <si>
    <r>
      <t>bir ucu serbest diğe ucu ankastre kirişte max sehim  fmax = pi * Li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( 195 * E *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)     (3)</t>
    </r>
  </si>
  <si>
    <t>durum 1ve durum 9 için xk formülünün çıkartılması</t>
  </si>
  <si>
    <t>durum 2 için</t>
  </si>
  <si>
    <t>durum 3 için</t>
  </si>
  <si>
    <t>durum 4 için</t>
  </si>
  <si>
    <t>durum 5 için</t>
  </si>
  <si>
    <t>formül (1)=(1) eşitliğinden</t>
  </si>
  <si>
    <t>formül (1)=(3) eşitliğinden</t>
  </si>
  <si>
    <t>formül (3)=(3) eşitliğinden</t>
  </si>
  <si>
    <t>formül (1)=(2) eşitliğinden</t>
  </si>
  <si>
    <r>
      <t>5 * py * Ly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( 384 * E *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) = 5 * px * Lx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( 384 * E * </t>
    </r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 xml:space="preserve"> 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</si>
  <si>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( 0,4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</si>
  <si>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( 2,5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</si>
  <si>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( 1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</si>
  <si>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( 0,2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</si>
  <si>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t>m = Ly / Lx</t>
  </si>
  <si>
    <t>px + py = p</t>
  </si>
  <si>
    <t>py = p - px</t>
  </si>
  <si>
    <r>
      <t>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= px / py</t>
    </r>
  </si>
  <si>
    <r>
      <t>py = px / m</t>
    </r>
    <r>
      <rPr>
        <vertAlign val="superscript"/>
        <sz val="8"/>
        <rFont val="Arial"/>
        <family val="2"/>
        <charset val="162"/>
      </rPr>
      <t>4</t>
    </r>
  </si>
  <si>
    <t>x = px / p</t>
  </si>
  <si>
    <t>durum 6 için</t>
  </si>
  <si>
    <t>durum 7 için</t>
  </si>
  <si>
    <t>durum 8 için</t>
  </si>
  <si>
    <t>durum 9 için</t>
  </si>
  <si>
    <r>
      <t>px /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+ px = p</t>
    </r>
  </si>
  <si>
    <r>
      <t>px / ( p *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) + px / p = 1</t>
    </r>
  </si>
  <si>
    <t>formül (2)=(3) eşitliğinden</t>
  </si>
  <si>
    <t>formül (2)=(2) eşitliğinden</t>
  </si>
  <si>
    <r>
      <t>xk /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+ xk = 1 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</si>
  <si>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( 1 + m</t>
    </r>
    <r>
      <rPr>
        <vertAlign val="superscript"/>
        <sz val="8"/>
        <rFont val="Arial"/>
        <family val="2"/>
        <charset val="162"/>
      </rPr>
      <t xml:space="preserve">4 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</si>
  <si>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( 5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</si>
  <si>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( 0,5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</si>
  <si>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r>
      <t>xk =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( 2 + m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>)</t>
    </r>
  </si>
  <si>
    <t>döşeme yatay boy  Lx =</t>
  </si>
  <si>
    <t>m</t>
  </si>
  <si>
    <t>(kiriş ortasından kiriş ortasına döşeme boyu)</t>
  </si>
  <si>
    <t>(döşeme yerleşim durumu)</t>
  </si>
  <si>
    <t>durum =</t>
  </si>
  <si>
    <t>m = Lmax / Lmin =</t>
  </si>
  <si>
    <t xml:space="preserve"> /</t>
  </si>
  <si>
    <t>=</t>
  </si>
  <si>
    <t>döşeme hesap yükü Pd = 1,4 * g + 1,6 * q =</t>
  </si>
  <si>
    <t>KN/m²</t>
  </si>
  <si>
    <r>
      <t xml:space="preserve">4 </t>
    </r>
    <r>
      <rPr>
        <sz val="8"/>
        <rFont val="Arial"/>
        <family val="2"/>
        <charset val="162"/>
      </rPr>
      <t>/ (</t>
    </r>
  </si>
  <si>
    <t>+</t>
  </si>
  <si>
    <r>
      <t xml:space="preserve">4 </t>
    </r>
    <r>
      <rPr>
        <sz val="8"/>
        <rFont val="Arial"/>
        <family val="2"/>
        <charset val="162"/>
      </rPr>
      <t>) =</t>
    </r>
  </si>
  <si>
    <t>Pdk = Pd * xk =</t>
  </si>
  <si>
    <t>*</t>
  </si>
  <si>
    <t>Pdu = Pd * ( 1- xk ) =</t>
  </si>
  <si>
    <t>* (</t>
  </si>
  <si>
    <t>-</t>
  </si>
  <si>
    <t>) =</t>
  </si>
  <si>
    <t>(kısa yönde kullanılacak döşeme yükü)</t>
  </si>
  <si>
    <t>(uzun yönde kullanılacak döşeme yükü)</t>
  </si>
  <si>
    <t>dikkat sadece sarı hücrelere rakam giriniz.</t>
  </si>
  <si>
    <t>sürekli kenarı gösterir</t>
  </si>
  <si>
    <r>
      <rPr>
        <b/>
        <sz val="12"/>
        <color theme="9" tint="-0.499984740745262"/>
        <rFont val="Arial"/>
        <family val="2"/>
        <charset val="162"/>
      </rPr>
      <t>İKİ YÖNDE ÇALIŞAN DÖŞEMEDE YÜK DAĞILIMI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</si>
  <si>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>tablo uzun veya kısa kenarın sürekli olup olmaması durumuna göre hazırlanmıştır.</t>
  </si>
  <si>
    <t>döşeme düşey boy  Ly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</si>
</sst>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vertAlign val="superscript"/>
      <sz val="8"/>
      <name val="Arial"/>
      <family val="2"/>
      <charset val="162"/>
    </font>
    <font>
      <sz val="8"/>
      <name val="Symbol"/>
      <family val="1"/>
      <charset val="2"/>
    </font>
    <font>
      <u/>
      <sz val="8"/>
      <name val="Arial"/>
      <family val="2"/>
      <charset val="162"/>
    </font>
    <font>
      <b/>
      <sz val="8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u/>
      <sz val="8"/>
      <color rgb="FF0070C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2" xfId="0" applyNumberFormat="1" applyFont="1" applyBorder="1" applyAlignment="1" applyProtection="1">
      <alignment vertical="center"/>
      <protection hidden="1"/>
    </xf>
    <xf numFmtId="0" fontId="2" fillId="0" borderId="3" xfId="0" applyNumberFormat="1" applyFont="1" applyBorder="1" applyAlignment="1" applyProtection="1">
      <alignment vertical="center"/>
      <protection hidden="1"/>
    </xf>
    <xf numFmtId="0" fontId="2" fillId="0" borderId="4" xfId="0" applyNumberFormat="1" applyFont="1" applyBorder="1" applyAlignment="1" applyProtection="1">
      <alignment vertical="center"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0" fontId="2" fillId="0" borderId="6" xfId="0" applyNumberFormat="1" applyFont="1" applyBorder="1" applyAlignment="1" applyProtection="1">
      <alignment vertical="center"/>
      <protection hidden="1"/>
    </xf>
    <xf numFmtId="0" fontId="2" fillId="0" borderId="8" xfId="0" applyNumberFormat="1" applyFont="1" applyBorder="1" applyAlignment="1" applyProtection="1">
      <alignment vertical="center"/>
      <protection hidden="1"/>
    </xf>
    <xf numFmtId="0" fontId="2" fillId="0" borderId="9" xfId="0" applyNumberFormat="1" applyFont="1" applyBorder="1" applyAlignment="1" applyProtection="1">
      <alignment vertical="center"/>
      <protection hidden="1"/>
    </xf>
    <xf numFmtId="0" fontId="2" fillId="0" borderId="1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6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7</xdr:row>
      <xdr:rowOff>76200</xdr:rowOff>
    </xdr:from>
    <xdr:to>
      <xdr:col>7</xdr:col>
      <xdr:colOff>83820</xdr:colOff>
      <xdr:row>10</xdr:row>
      <xdr:rowOff>83820</xdr:rowOff>
    </xdr:to>
    <xdr:sp macro="" textlink="">
      <xdr:nvSpPr>
        <xdr:cNvPr id="2" name="Line 2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79832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83820</xdr:colOff>
      <xdr:row>7</xdr:row>
      <xdr:rowOff>76200</xdr:rowOff>
    </xdr:from>
    <xdr:to>
      <xdr:col>8</xdr:col>
      <xdr:colOff>121920</xdr:colOff>
      <xdr:row>7</xdr:row>
      <xdr:rowOff>76200</xdr:rowOff>
    </xdr:to>
    <xdr:sp macro="" textlink="">
      <xdr:nvSpPr>
        <xdr:cNvPr id="3" name="Line 24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798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137160</xdr:colOff>
      <xdr:row>7</xdr:row>
      <xdr:rowOff>76200</xdr:rowOff>
    </xdr:from>
    <xdr:to>
      <xdr:col>8</xdr:col>
      <xdr:colOff>137160</xdr:colOff>
      <xdr:row>10</xdr:row>
      <xdr:rowOff>83820</xdr:rowOff>
    </xdr:to>
    <xdr:sp macro="" textlink="">
      <xdr:nvSpPr>
        <xdr:cNvPr id="4" name="Line 24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042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83820</xdr:colOff>
      <xdr:row>10</xdr:row>
      <xdr:rowOff>83820</xdr:rowOff>
    </xdr:from>
    <xdr:to>
      <xdr:col>8</xdr:col>
      <xdr:colOff>137160</xdr:colOff>
      <xdr:row>10</xdr:row>
      <xdr:rowOff>83820</xdr:rowOff>
    </xdr:to>
    <xdr:sp macro="" textlink="">
      <xdr:nvSpPr>
        <xdr:cNvPr id="5" name="Line 24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798320" y="2093976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83820</xdr:colOff>
      <xdr:row>11</xdr:row>
      <xdr:rowOff>0</xdr:rowOff>
    </xdr:from>
    <xdr:to>
      <xdr:col>7</xdr:col>
      <xdr:colOff>83820</xdr:colOff>
      <xdr:row>12</xdr:row>
      <xdr:rowOff>38100</xdr:rowOff>
    </xdr:to>
    <xdr:sp macro="" textlink="">
      <xdr:nvSpPr>
        <xdr:cNvPr id="6" name="Line 24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798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12</xdr:row>
      <xdr:rowOff>0</xdr:rowOff>
    </xdr:from>
    <xdr:to>
      <xdr:col>8</xdr:col>
      <xdr:colOff>160020</xdr:colOff>
      <xdr:row>12</xdr:row>
      <xdr:rowOff>0</xdr:rowOff>
    </xdr:to>
    <xdr:sp macro="" textlink="">
      <xdr:nvSpPr>
        <xdr:cNvPr id="7" name="Line 24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752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121920</xdr:colOff>
      <xdr:row>10</xdr:row>
      <xdr:rowOff>137160</xdr:rowOff>
    </xdr:from>
    <xdr:to>
      <xdr:col>8</xdr:col>
      <xdr:colOff>121920</xdr:colOff>
      <xdr:row>12</xdr:row>
      <xdr:rowOff>38100</xdr:rowOff>
    </xdr:to>
    <xdr:sp macro="" textlink="">
      <xdr:nvSpPr>
        <xdr:cNvPr id="8" name="Line 24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026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</xdr:colOff>
      <xdr:row>11</xdr:row>
      <xdr:rowOff>102870</xdr:rowOff>
    </xdr:from>
    <xdr:to>
      <xdr:col>7</xdr:col>
      <xdr:colOff>106680</xdr:colOff>
      <xdr:row>12</xdr:row>
      <xdr:rowOff>30480</xdr:rowOff>
    </xdr:to>
    <xdr:sp macro="" textlink="">
      <xdr:nvSpPr>
        <xdr:cNvPr id="9" name="Line 25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775460" y="21088350"/>
          <a:ext cx="4572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7</xdr:row>
      <xdr:rowOff>76200</xdr:rowOff>
    </xdr:from>
    <xdr:to>
      <xdr:col>7</xdr:col>
      <xdr:colOff>60960</xdr:colOff>
      <xdr:row>7</xdr:row>
      <xdr:rowOff>76200</xdr:rowOff>
    </xdr:to>
    <xdr:sp macro="" textlink="">
      <xdr:nvSpPr>
        <xdr:cNvPr id="10" name="Line 25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1607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7</xdr:row>
      <xdr:rowOff>38100</xdr:rowOff>
    </xdr:from>
    <xdr:to>
      <xdr:col>6</xdr:col>
      <xdr:colOff>137160</xdr:colOff>
      <xdr:row>10</xdr:row>
      <xdr:rowOff>137160</xdr:rowOff>
    </xdr:to>
    <xdr:sp macro="" textlink="">
      <xdr:nvSpPr>
        <xdr:cNvPr id="11" name="Line 25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661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10</xdr:row>
      <xdr:rowOff>76200</xdr:rowOff>
    </xdr:from>
    <xdr:to>
      <xdr:col>7</xdr:col>
      <xdr:colOff>60960</xdr:colOff>
      <xdr:row>10</xdr:row>
      <xdr:rowOff>76200</xdr:rowOff>
    </xdr:to>
    <xdr:sp macro="" textlink="">
      <xdr:nvSpPr>
        <xdr:cNvPr id="12" name="Line 25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>
          <a:off x="1607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106680</xdr:colOff>
      <xdr:row>7</xdr:row>
      <xdr:rowOff>45720</xdr:rowOff>
    </xdr:from>
    <xdr:to>
      <xdr:col>6</xdr:col>
      <xdr:colOff>167640</xdr:colOff>
      <xdr:row>7</xdr:row>
      <xdr:rowOff>99060</xdr:rowOff>
    </xdr:to>
    <xdr:sp macro="" textlink="">
      <xdr:nvSpPr>
        <xdr:cNvPr id="13" name="Line 25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630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106680</xdr:colOff>
      <xdr:row>10</xdr:row>
      <xdr:rowOff>45720</xdr:rowOff>
    </xdr:from>
    <xdr:to>
      <xdr:col>6</xdr:col>
      <xdr:colOff>167640</xdr:colOff>
      <xdr:row>10</xdr:row>
      <xdr:rowOff>99060</xdr:rowOff>
    </xdr:to>
    <xdr:sp macro="" textlink="">
      <xdr:nvSpPr>
        <xdr:cNvPr id="14" name="Line 25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H="1">
          <a:off x="1630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</xdr:colOff>
      <xdr:row>8</xdr:row>
      <xdr:rowOff>68580</xdr:rowOff>
    </xdr:from>
    <xdr:to>
      <xdr:col>6</xdr:col>
      <xdr:colOff>68580</xdr:colOff>
      <xdr:row>9</xdr:row>
      <xdr:rowOff>106680</xdr:rowOff>
    </xdr:to>
    <xdr:sp macro="" textlink="">
      <xdr:nvSpPr>
        <xdr:cNvPr id="15" name="Text Box 2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394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106680</xdr:colOff>
      <xdr:row>10</xdr:row>
      <xdr:rowOff>99060</xdr:rowOff>
    </xdr:from>
    <xdr:to>
      <xdr:col>8</xdr:col>
      <xdr:colOff>114300</xdr:colOff>
      <xdr:row>11</xdr:row>
      <xdr:rowOff>137160</xdr:rowOff>
    </xdr:to>
    <xdr:sp macro="" textlink="">
      <xdr:nvSpPr>
        <xdr:cNvPr id="16" name="Text Box 25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21180" y="20955000"/>
          <a:ext cx="19812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83820</xdr:colOff>
      <xdr:row>7</xdr:row>
      <xdr:rowOff>72390</xdr:rowOff>
    </xdr:from>
    <xdr:to>
      <xdr:col>11</xdr:col>
      <xdr:colOff>83820</xdr:colOff>
      <xdr:row>10</xdr:row>
      <xdr:rowOff>87630</xdr:rowOff>
    </xdr:to>
    <xdr:sp macro="" textlink="">
      <xdr:nvSpPr>
        <xdr:cNvPr id="17" name="Line 25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560320" y="20539710"/>
          <a:ext cx="0" cy="4038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7</xdr:row>
      <xdr:rowOff>76200</xdr:rowOff>
    </xdr:from>
    <xdr:to>
      <xdr:col>12</xdr:col>
      <xdr:colOff>121920</xdr:colOff>
      <xdr:row>7</xdr:row>
      <xdr:rowOff>76200</xdr:rowOff>
    </xdr:to>
    <xdr:sp macro="" textlink="">
      <xdr:nvSpPr>
        <xdr:cNvPr id="18" name="Line 26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560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137160</xdr:colOff>
      <xdr:row>7</xdr:row>
      <xdr:rowOff>76200</xdr:rowOff>
    </xdr:from>
    <xdr:to>
      <xdr:col>12</xdr:col>
      <xdr:colOff>137160</xdr:colOff>
      <xdr:row>10</xdr:row>
      <xdr:rowOff>83820</xdr:rowOff>
    </xdr:to>
    <xdr:sp macro="" textlink="">
      <xdr:nvSpPr>
        <xdr:cNvPr id="19" name="Line 26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804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10</xdr:row>
      <xdr:rowOff>83820</xdr:rowOff>
    </xdr:from>
    <xdr:to>
      <xdr:col>12</xdr:col>
      <xdr:colOff>137160</xdr:colOff>
      <xdr:row>10</xdr:row>
      <xdr:rowOff>83820</xdr:rowOff>
    </xdr:to>
    <xdr:sp macro="" textlink="">
      <xdr:nvSpPr>
        <xdr:cNvPr id="20" name="Line 2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2560320" y="2093976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11</xdr:row>
      <xdr:rowOff>0</xdr:rowOff>
    </xdr:from>
    <xdr:to>
      <xdr:col>11</xdr:col>
      <xdr:colOff>83820</xdr:colOff>
      <xdr:row>12</xdr:row>
      <xdr:rowOff>38100</xdr:rowOff>
    </xdr:to>
    <xdr:sp macro="" textlink="">
      <xdr:nvSpPr>
        <xdr:cNvPr id="21" name="Line 2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560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12</xdr:row>
      <xdr:rowOff>0</xdr:rowOff>
    </xdr:from>
    <xdr:to>
      <xdr:col>12</xdr:col>
      <xdr:colOff>160020</xdr:colOff>
      <xdr:row>12</xdr:row>
      <xdr:rowOff>0</xdr:rowOff>
    </xdr:to>
    <xdr:sp macro="" textlink="">
      <xdr:nvSpPr>
        <xdr:cNvPr id="22" name="Line 26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514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121920</xdr:colOff>
      <xdr:row>10</xdr:row>
      <xdr:rowOff>137160</xdr:rowOff>
    </xdr:from>
    <xdr:to>
      <xdr:col>12</xdr:col>
      <xdr:colOff>121920</xdr:colOff>
      <xdr:row>12</xdr:row>
      <xdr:rowOff>38100</xdr:rowOff>
    </xdr:to>
    <xdr:sp macro="" textlink="">
      <xdr:nvSpPr>
        <xdr:cNvPr id="23" name="Line 26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788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</xdr:colOff>
      <xdr:row>7</xdr:row>
      <xdr:rowOff>76200</xdr:rowOff>
    </xdr:from>
    <xdr:to>
      <xdr:col>11</xdr:col>
      <xdr:colOff>60960</xdr:colOff>
      <xdr:row>7</xdr:row>
      <xdr:rowOff>76200</xdr:rowOff>
    </xdr:to>
    <xdr:sp macro="" textlink="">
      <xdr:nvSpPr>
        <xdr:cNvPr id="24" name="Line 26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>
          <a:off x="2369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137160</xdr:colOff>
      <xdr:row>7</xdr:row>
      <xdr:rowOff>38100</xdr:rowOff>
    </xdr:from>
    <xdr:to>
      <xdr:col>10</xdr:col>
      <xdr:colOff>137160</xdr:colOff>
      <xdr:row>10</xdr:row>
      <xdr:rowOff>137160</xdr:rowOff>
    </xdr:to>
    <xdr:sp macro="" textlink="">
      <xdr:nvSpPr>
        <xdr:cNvPr id="25" name="Line 26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423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</xdr:colOff>
      <xdr:row>10</xdr:row>
      <xdr:rowOff>76200</xdr:rowOff>
    </xdr:from>
    <xdr:to>
      <xdr:col>11</xdr:col>
      <xdr:colOff>60960</xdr:colOff>
      <xdr:row>10</xdr:row>
      <xdr:rowOff>76200</xdr:rowOff>
    </xdr:to>
    <xdr:sp macro="" textlink="">
      <xdr:nvSpPr>
        <xdr:cNvPr id="26" name="Line 2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H="1">
          <a:off x="2369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106680</xdr:colOff>
      <xdr:row>7</xdr:row>
      <xdr:rowOff>45720</xdr:rowOff>
    </xdr:from>
    <xdr:to>
      <xdr:col>10</xdr:col>
      <xdr:colOff>167640</xdr:colOff>
      <xdr:row>7</xdr:row>
      <xdr:rowOff>99060</xdr:rowOff>
    </xdr:to>
    <xdr:sp macro="" textlink="">
      <xdr:nvSpPr>
        <xdr:cNvPr id="27" name="Line 27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2392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106680</xdr:colOff>
      <xdr:row>10</xdr:row>
      <xdr:rowOff>45720</xdr:rowOff>
    </xdr:from>
    <xdr:to>
      <xdr:col>10</xdr:col>
      <xdr:colOff>167640</xdr:colOff>
      <xdr:row>10</xdr:row>
      <xdr:rowOff>99060</xdr:rowOff>
    </xdr:to>
    <xdr:sp macro="" textlink="">
      <xdr:nvSpPr>
        <xdr:cNvPr id="28" name="Line 27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2392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</xdr:colOff>
      <xdr:row>8</xdr:row>
      <xdr:rowOff>68580</xdr:rowOff>
    </xdr:from>
    <xdr:to>
      <xdr:col>10</xdr:col>
      <xdr:colOff>68580</xdr:colOff>
      <xdr:row>9</xdr:row>
      <xdr:rowOff>106680</xdr:rowOff>
    </xdr:to>
    <xdr:sp macro="" textlink="">
      <xdr:nvSpPr>
        <xdr:cNvPr id="29" name="Text Box 27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56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106680</xdr:colOff>
      <xdr:row>10</xdr:row>
      <xdr:rowOff>99060</xdr:rowOff>
    </xdr:from>
    <xdr:to>
      <xdr:col>12</xdr:col>
      <xdr:colOff>114300</xdr:colOff>
      <xdr:row>11</xdr:row>
      <xdr:rowOff>137160</xdr:rowOff>
    </xdr:to>
    <xdr:sp macro="" textlink="">
      <xdr:nvSpPr>
        <xdr:cNvPr id="30" name="Text Box 27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583180" y="20955000"/>
          <a:ext cx="19812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83820</xdr:colOff>
      <xdr:row>7</xdr:row>
      <xdr:rowOff>76200</xdr:rowOff>
    </xdr:from>
    <xdr:to>
      <xdr:col>15</xdr:col>
      <xdr:colOff>83820</xdr:colOff>
      <xdr:row>10</xdr:row>
      <xdr:rowOff>83820</xdr:rowOff>
    </xdr:to>
    <xdr:sp macro="" textlink="">
      <xdr:nvSpPr>
        <xdr:cNvPr id="31" name="Line 27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32232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7</xdr:row>
      <xdr:rowOff>76200</xdr:rowOff>
    </xdr:from>
    <xdr:to>
      <xdr:col>16</xdr:col>
      <xdr:colOff>121920</xdr:colOff>
      <xdr:row>7</xdr:row>
      <xdr:rowOff>76200</xdr:rowOff>
    </xdr:to>
    <xdr:sp macro="" textlink="">
      <xdr:nvSpPr>
        <xdr:cNvPr id="32" name="Line 27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322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137160</xdr:colOff>
      <xdr:row>7</xdr:row>
      <xdr:rowOff>76200</xdr:rowOff>
    </xdr:from>
    <xdr:to>
      <xdr:col>16</xdr:col>
      <xdr:colOff>137160</xdr:colOff>
      <xdr:row>10</xdr:row>
      <xdr:rowOff>83820</xdr:rowOff>
    </xdr:to>
    <xdr:sp macro="" textlink="">
      <xdr:nvSpPr>
        <xdr:cNvPr id="33" name="Line 27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566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10</xdr:row>
      <xdr:rowOff>83820</xdr:rowOff>
    </xdr:from>
    <xdr:to>
      <xdr:col>16</xdr:col>
      <xdr:colOff>144780</xdr:colOff>
      <xdr:row>10</xdr:row>
      <xdr:rowOff>83820</xdr:rowOff>
    </xdr:to>
    <xdr:sp macro="" textlink="">
      <xdr:nvSpPr>
        <xdr:cNvPr id="34" name="Line 27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H="1">
          <a:off x="3314700" y="2093976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11</xdr:row>
      <xdr:rowOff>0</xdr:rowOff>
    </xdr:from>
    <xdr:to>
      <xdr:col>15</xdr:col>
      <xdr:colOff>83820</xdr:colOff>
      <xdr:row>12</xdr:row>
      <xdr:rowOff>38100</xdr:rowOff>
    </xdr:to>
    <xdr:sp macro="" textlink="">
      <xdr:nvSpPr>
        <xdr:cNvPr id="35" name="Line 27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322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12</xdr:row>
      <xdr:rowOff>0</xdr:rowOff>
    </xdr:from>
    <xdr:to>
      <xdr:col>16</xdr:col>
      <xdr:colOff>160020</xdr:colOff>
      <xdr:row>12</xdr:row>
      <xdr:rowOff>0</xdr:rowOff>
    </xdr:to>
    <xdr:sp macro="" textlink="">
      <xdr:nvSpPr>
        <xdr:cNvPr id="36" name="Line 28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276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121920</xdr:colOff>
      <xdr:row>10</xdr:row>
      <xdr:rowOff>137160</xdr:rowOff>
    </xdr:from>
    <xdr:to>
      <xdr:col>16</xdr:col>
      <xdr:colOff>121920</xdr:colOff>
      <xdr:row>12</xdr:row>
      <xdr:rowOff>38100</xdr:rowOff>
    </xdr:to>
    <xdr:sp macro="" textlink="">
      <xdr:nvSpPr>
        <xdr:cNvPr id="37" name="Line 28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550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83820</xdr:colOff>
      <xdr:row>7</xdr:row>
      <xdr:rowOff>76200</xdr:rowOff>
    </xdr:from>
    <xdr:to>
      <xdr:col>15</xdr:col>
      <xdr:colOff>60960</xdr:colOff>
      <xdr:row>7</xdr:row>
      <xdr:rowOff>76200</xdr:rowOff>
    </xdr:to>
    <xdr:sp macro="" textlink="">
      <xdr:nvSpPr>
        <xdr:cNvPr id="38" name="Line 28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H="1">
          <a:off x="3131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137160</xdr:colOff>
      <xdr:row>7</xdr:row>
      <xdr:rowOff>38100</xdr:rowOff>
    </xdr:from>
    <xdr:to>
      <xdr:col>14</xdr:col>
      <xdr:colOff>137160</xdr:colOff>
      <xdr:row>10</xdr:row>
      <xdr:rowOff>137160</xdr:rowOff>
    </xdr:to>
    <xdr:sp macro="" textlink="">
      <xdr:nvSpPr>
        <xdr:cNvPr id="39" name="Line 28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185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83820</xdr:colOff>
      <xdr:row>10</xdr:row>
      <xdr:rowOff>76200</xdr:rowOff>
    </xdr:from>
    <xdr:to>
      <xdr:col>15</xdr:col>
      <xdr:colOff>60960</xdr:colOff>
      <xdr:row>10</xdr:row>
      <xdr:rowOff>76200</xdr:rowOff>
    </xdr:to>
    <xdr:sp macro="" textlink="">
      <xdr:nvSpPr>
        <xdr:cNvPr id="40" name="Line 2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 flipH="1">
          <a:off x="3131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106680</xdr:colOff>
      <xdr:row>7</xdr:row>
      <xdr:rowOff>45720</xdr:rowOff>
    </xdr:from>
    <xdr:to>
      <xdr:col>14</xdr:col>
      <xdr:colOff>167640</xdr:colOff>
      <xdr:row>7</xdr:row>
      <xdr:rowOff>99060</xdr:rowOff>
    </xdr:to>
    <xdr:sp macro="" textlink="">
      <xdr:nvSpPr>
        <xdr:cNvPr id="41" name="Line 2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3154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106680</xdr:colOff>
      <xdr:row>10</xdr:row>
      <xdr:rowOff>45720</xdr:rowOff>
    </xdr:from>
    <xdr:to>
      <xdr:col>14</xdr:col>
      <xdr:colOff>167640</xdr:colOff>
      <xdr:row>10</xdr:row>
      <xdr:rowOff>99060</xdr:rowOff>
    </xdr:to>
    <xdr:sp macro="" textlink="">
      <xdr:nvSpPr>
        <xdr:cNvPr id="42" name="Line 28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3154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</xdr:colOff>
      <xdr:row>8</xdr:row>
      <xdr:rowOff>68580</xdr:rowOff>
    </xdr:from>
    <xdr:to>
      <xdr:col>14</xdr:col>
      <xdr:colOff>68580</xdr:colOff>
      <xdr:row>9</xdr:row>
      <xdr:rowOff>106680</xdr:rowOff>
    </xdr:to>
    <xdr:sp macro="" textlink="">
      <xdr:nvSpPr>
        <xdr:cNvPr id="43" name="Text Box 28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18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106680</xdr:colOff>
      <xdr:row>10</xdr:row>
      <xdr:rowOff>106680</xdr:rowOff>
    </xdr:from>
    <xdr:to>
      <xdr:col>16</xdr:col>
      <xdr:colOff>114300</xdr:colOff>
      <xdr:row>11</xdr:row>
      <xdr:rowOff>137160</xdr:rowOff>
    </xdr:to>
    <xdr:sp macro="" textlink="">
      <xdr:nvSpPr>
        <xdr:cNvPr id="44" name="Text Box 29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345180" y="20962620"/>
          <a:ext cx="19812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83820</xdr:colOff>
      <xdr:row>7</xdr:row>
      <xdr:rowOff>76200</xdr:rowOff>
    </xdr:from>
    <xdr:to>
      <xdr:col>19</xdr:col>
      <xdr:colOff>83820</xdr:colOff>
      <xdr:row>10</xdr:row>
      <xdr:rowOff>83820</xdr:rowOff>
    </xdr:to>
    <xdr:sp macro="" textlink="">
      <xdr:nvSpPr>
        <xdr:cNvPr id="45" name="Line 29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4084320" y="20543520"/>
          <a:ext cx="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83820</xdr:colOff>
      <xdr:row>7</xdr:row>
      <xdr:rowOff>76200</xdr:rowOff>
    </xdr:from>
    <xdr:to>
      <xdr:col>20</xdr:col>
      <xdr:colOff>121920</xdr:colOff>
      <xdr:row>7</xdr:row>
      <xdr:rowOff>76200</xdr:rowOff>
    </xdr:to>
    <xdr:sp macro="" textlink="">
      <xdr:nvSpPr>
        <xdr:cNvPr id="46" name="Line 29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4084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137160</xdr:colOff>
      <xdr:row>7</xdr:row>
      <xdr:rowOff>76200</xdr:rowOff>
    </xdr:from>
    <xdr:to>
      <xdr:col>20</xdr:col>
      <xdr:colOff>137160</xdr:colOff>
      <xdr:row>10</xdr:row>
      <xdr:rowOff>83820</xdr:rowOff>
    </xdr:to>
    <xdr:sp macro="" textlink="">
      <xdr:nvSpPr>
        <xdr:cNvPr id="47" name="Line 29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4328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76200</xdr:colOff>
      <xdr:row>10</xdr:row>
      <xdr:rowOff>83820</xdr:rowOff>
    </xdr:from>
    <xdr:to>
      <xdr:col>20</xdr:col>
      <xdr:colOff>137160</xdr:colOff>
      <xdr:row>10</xdr:row>
      <xdr:rowOff>83820</xdr:rowOff>
    </xdr:to>
    <xdr:sp macro="" textlink="">
      <xdr:nvSpPr>
        <xdr:cNvPr id="48" name="Line 29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4076700" y="20939760"/>
          <a:ext cx="25146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83820</xdr:colOff>
      <xdr:row>11</xdr:row>
      <xdr:rowOff>0</xdr:rowOff>
    </xdr:from>
    <xdr:to>
      <xdr:col>19</xdr:col>
      <xdr:colOff>83820</xdr:colOff>
      <xdr:row>12</xdr:row>
      <xdr:rowOff>38100</xdr:rowOff>
    </xdr:to>
    <xdr:sp macro="" textlink="">
      <xdr:nvSpPr>
        <xdr:cNvPr id="49" name="Line 29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4084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12</xdr:row>
      <xdr:rowOff>0</xdr:rowOff>
    </xdr:from>
    <xdr:to>
      <xdr:col>20</xdr:col>
      <xdr:colOff>160020</xdr:colOff>
      <xdr:row>12</xdr:row>
      <xdr:rowOff>0</xdr:rowOff>
    </xdr:to>
    <xdr:sp macro="" textlink="">
      <xdr:nvSpPr>
        <xdr:cNvPr id="50" name="Line 29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4038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121920</xdr:colOff>
      <xdr:row>10</xdr:row>
      <xdr:rowOff>137160</xdr:rowOff>
    </xdr:from>
    <xdr:to>
      <xdr:col>20</xdr:col>
      <xdr:colOff>121920</xdr:colOff>
      <xdr:row>12</xdr:row>
      <xdr:rowOff>38100</xdr:rowOff>
    </xdr:to>
    <xdr:sp macro="" textlink="">
      <xdr:nvSpPr>
        <xdr:cNvPr id="51" name="Line 29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4312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83820</xdr:colOff>
      <xdr:row>7</xdr:row>
      <xdr:rowOff>76200</xdr:rowOff>
    </xdr:from>
    <xdr:to>
      <xdr:col>19</xdr:col>
      <xdr:colOff>60960</xdr:colOff>
      <xdr:row>7</xdr:row>
      <xdr:rowOff>76200</xdr:rowOff>
    </xdr:to>
    <xdr:sp macro="" textlink="">
      <xdr:nvSpPr>
        <xdr:cNvPr id="52" name="Line 30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3893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137160</xdr:colOff>
      <xdr:row>7</xdr:row>
      <xdr:rowOff>38100</xdr:rowOff>
    </xdr:from>
    <xdr:to>
      <xdr:col>18</xdr:col>
      <xdr:colOff>137160</xdr:colOff>
      <xdr:row>10</xdr:row>
      <xdr:rowOff>137160</xdr:rowOff>
    </xdr:to>
    <xdr:sp macro="" textlink="">
      <xdr:nvSpPr>
        <xdr:cNvPr id="53" name="Line 30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947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83820</xdr:colOff>
      <xdr:row>10</xdr:row>
      <xdr:rowOff>76200</xdr:rowOff>
    </xdr:from>
    <xdr:to>
      <xdr:col>19</xdr:col>
      <xdr:colOff>60960</xdr:colOff>
      <xdr:row>10</xdr:row>
      <xdr:rowOff>76200</xdr:rowOff>
    </xdr:to>
    <xdr:sp macro="" textlink="">
      <xdr:nvSpPr>
        <xdr:cNvPr id="54" name="Line 30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3893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106680</xdr:colOff>
      <xdr:row>7</xdr:row>
      <xdr:rowOff>45720</xdr:rowOff>
    </xdr:from>
    <xdr:to>
      <xdr:col>18</xdr:col>
      <xdr:colOff>167640</xdr:colOff>
      <xdr:row>7</xdr:row>
      <xdr:rowOff>99060</xdr:rowOff>
    </xdr:to>
    <xdr:sp macro="" textlink="">
      <xdr:nvSpPr>
        <xdr:cNvPr id="55" name="Line 30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3916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106680</xdr:colOff>
      <xdr:row>10</xdr:row>
      <xdr:rowOff>45720</xdr:rowOff>
    </xdr:from>
    <xdr:to>
      <xdr:col>18</xdr:col>
      <xdr:colOff>167640</xdr:colOff>
      <xdr:row>10</xdr:row>
      <xdr:rowOff>99060</xdr:rowOff>
    </xdr:to>
    <xdr:sp macro="" textlink="">
      <xdr:nvSpPr>
        <xdr:cNvPr id="56" name="Line 30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3916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60960</xdr:colOff>
      <xdr:row>8</xdr:row>
      <xdr:rowOff>68580</xdr:rowOff>
    </xdr:from>
    <xdr:to>
      <xdr:col>18</xdr:col>
      <xdr:colOff>68580</xdr:colOff>
      <xdr:row>9</xdr:row>
      <xdr:rowOff>106680</xdr:rowOff>
    </xdr:to>
    <xdr:sp macro="" textlink="">
      <xdr:nvSpPr>
        <xdr:cNvPr id="57" name="Text Box 30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680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106680</xdr:colOff>
      <xdr:row>10</xdr:row>
      <xdr:rowOff>106680</xdr:rowOff>
    </xdr:from>
    <xdr:to>
      <xdr:col>20</xdr:col>
      <xdr:colOff>114300</xdr:colOff>
      <xdr:row>11</xdr:row>
      <xdr:rowOff>137160</xdr:rowOff>
    </xdr:to>
    <xdr:sp macro="" textlink="">
      <xdr:nvSpPr>
        <xdr:cNvPr id="58" name="Text Box 30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107180" y="20962620"/>
          <a:ext cx="19812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83820</xdr:colOff>
      <xdr:row>7</xdr:row>
      <xdr:rowOff>76200</xdr:rowOff>
    </xdr:from>
    <xdr:to>
      <xdr:col>23</xdr:col>
      <xdr:colOff>83820</xdr:colOff>
      <xdr:row>10</xdr:row>
      <xdr:rowOff>83820</xdr:rowOff>
    </xdr:to>
    <xdr:sp macro="" textlink="">
      <xdr:nvSpPr>
        <xdr:cNvPr id="59" name="Line 30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846320" y="20543520"/>
          <a:ext cx="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83820</xdr:colOff>
      <xdr:row>7</xdr:row>
      <xdr:rowOff>76200</xdr:rowOff>
    </xdr:from>
    <xdr:to>
      <xdr:col>24</xdr:col>
      <xdr:colOff>121920</xdr:colOff>
      <xdr:row>7</xdr:row>
      <xdr:rowOff>76200</xdr:rowOff>
    </xdr:to>
    <xdr:sp macro="" textlink="">
      <xdr:nvSpPr>
        <xdr:cNvPr id="60" name="Line 30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846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137160</xdr:colOff>
      <xdr:row>7</xdr:row>
      <xdr:rowOff>76200</xdr:rowOff>
    </xdr:from>
    <xdr:to>
      <xdr:col>24</xdr:col>
      <xdr:colOff>137160</xdr:colOff>
      <xdr:row>10</xdr:row>
      <xdr:rowOff>83820</xdr:rowOff>
    </xdr:to>
    <xdr:sp macro="" textlink="">
      <xdr:nvSpPr>
        <xdr:cNvPr id="61" name="Line 30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5090160" y="20543520"/>
          <a:ext cx="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83820</xdr:colOff>
      <xdr:row>10</xdr:row>
      <xdr:rowOff>83820</xdr:rowOff>
    </xdr:from>
    <xdr:to>
      <xdr:col>24</xdr:col>
      <xdr:colOff>137160</xdr:colOff>
      <xdr:row>10</xdr:row>
      <xdr:rowOff>83820</xdr:rowOff>
    </xdr:to>
    <xdr:sp macro="" textlink="">
      <xdr:nvSpPr>
        <xdr:cNvPr id="62" name="Line 31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 flipH="1">
          <a:off x="4846320" y="2093976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83820</xdr:colOff>
      <xdr:row>11</xdr:row>
      <xdr:rowOff>0</xdr:rowOff>
    </xdr:from>
    <xdr:to>
      <xdr:col>23</xdr:col>
      <xdr:colOff>83820</xdr:colOff>
      <xdr:row>12</xdr:row>
      <xdr:rowOff>38100</xdr:rowOff>
    </xdr:to>
    <xdr:sp macro="" textlink="">
      <xdr:nvSpPr>
        <xdr:cNvPr id="63" name="Line 31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846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12</xdr:row>
      <xdr:rowOff>0</xdr:rowOff>
    </xdr:from>
    <xdr:to>
      <xdr:col>24</xdr:col>
      <xdr:colOff>160020</xdr:colOff>
      <xdr:row>12</xdr:row>
      <xdr:rowOff>0</xdr:rowOff>
    </xdr:to>
    <xdr:sp macro="" textlink="">
      <xdr:nvSpPr>
        <xdr:cNvPr id="64" name="Line 31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800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121920</xdr:colOff>
      <xdr:row>10</xdr:row>
      <xdr:rowOff>137160</xdr:rowOff>
    </xdr:from>
    <xdr:to>
      <xdr:col>24</xdr:col>
      <xdr:colOff>121920</xdr:colOff>
      <xdr:row>12</xdr:row>
      <xdr:rowOff>38100</xdr:rowOff>
    </xdr:to>
    <xdr:sp macro="" textlink="">
      <xdr:nvSpPr>
        <xdr:cNvPr id="65" name="Line 3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5074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7</xdr:row>
      <xdr:rowOff>76200</xdr:rowOff>
    </xdr:from>
    <xdr:to>
      <xdr:col>23</xdr:col>
      <xdr:colOff>60960</xdr:colOff>
      <xdr:row>7</xdr:row>
      <xdr:rowOff>76200</xdr:rowOff>
    </xdr:to>
    <xdr:sp macro="" textlink="">
      <xdr:nvSpPr>
        <xdr:cNvPr id="66" name="Line 31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H="1">
          <a:off x="4655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137160</xdr:colOff>
      <xdr:row>7</xdr:row>
      <xdr:rowOff>38100</xdr:rowOff>
    </xdr:from>
    <xdr:to>
      <xdr:col>22</xdr:col>
      <xdr:colOff>137160</xdr:colOff>
      <xdr:row>10</xdr:row>
      <xdr:rowOff>137160</xdr:rowOff>
    </xdr:to>
    <xdr:sp macro="" textlink="">
      <xdr:nvSpPr>
        <xdr:cNvPr id="67" name="Line 31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4709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10</xdr:row>
      <xdr:rowOff>76200</xdr:rowOff>
    </xdr:from>
    <xdr:to>
      <xdr:col>23</xdr:col>
      <xdr:colOff>60960</xdr:colOff>
      <xdr:row>10</xdr:row>
      <xdr:rowOff>76200</xdr:rowOff>
    </xdr:to>
    <xdr:sp macro="" textlink="">
      <xdr:nvSpPr>
        <xdr:cNvPr id="68" name="Line 31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 flipH="1">
          <a:off x="4655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106680</xdr:colOff>
      <xdr:row>7</xdr:row>
      <xdr:rowOff>45720</xdr:rowOff>
    </xdr:from>
    <xdr:to>
      <xdr:col>22</xdr:col>
      <xdr:colOff>167640</xdr:colOff>
      <xdr:row>7</xdr:row>
      <xdr:rowOff>99060</xdr:rowOff>
    </xdr:to>
    <xdr:sp macro="" textlink="">
      <xdr:nvSpPr>
        <xdr:cNvPr id="69" name="Line 31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 flipH="1">
          <a:off x="4678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106680</xdr:colOff>
      <xdr:row>10</xdr:row>
      <xdr:rowOff>45720</xdr:rowOff>
    </xdr:from>
    <xdr:to>
      <xdr:col>22</xdr:col>
      <xdr:colOff>167640</xdr:colOff>
      <xdr:row>10</xdr:row>
      <xdr:rowOff>99060</xdr:rowOff>
    </xdr:to>
    <xdr:sp macro="" textlink="">
      <xdr:nvSpPr>
        <xdr:cNvPr id="70" name="Line 32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 flipH="1">
          <a:off x="4678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60960</xdr:colOff>
      <xdr:row>8</xdr:row>
      <xdr:rowOff>68580</xdr:rowOff>
    </xdr:from>
    <xdr:to>
      <xdr:col>22</xdr:col>
      <xdr:colOff>68580</xdr:colOff>
      <xdr:row>9</xdr:row>
      <xdr:rowOff>106680</xdr:rowOff>
    </xdr:to>
    <xdr:sp macro="" textlink="">
      <xdr:nvSpPr>
        <xdr:cNvPr id="71" name="Text Box 32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442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106680</xdr:colOff>
      <xdr:row>10</xdr:row>
      <xdr:rowOff>99060</xdr:rowOff>
    </xdr:from>
    <xdr:to>
      <xdr:col>24</xdr:col>
      <xdr:colOff>114300</xdr:colOff>
      <xdr:row>11</xdr:row>
      <xdr:rowOff>137160</xdr:rowOff>
    </xdr:to>
    <xdr:sp macro="" textlink="">
      <xdr:nvSpPr>
        <xdr:cNvPr id="72" name="Text Box 32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869180" y="20955000"/>
          <a:ext cx="19812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83820</xdr:colOff>
      <xdr:row>7</xdr:row>
      <xdr:rowOff>76200</xdr:rowOff>
    </xdr:from>
    <xdr:to>
      <xdr:col>27</xdr:col>
      <xdr:colOff>83820</xdr:colOff>
      <xdr:row>10</xdr:row>
      <xdr:rowOff>83820</xdr:rowOff>
    </xdr:to>
    <xdr:sp macro="" textlink="">
      <xdr:nvSpPr>
        <xdr:cNvPr id="73" name="Line 32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560832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83820</xdr:colOff>
      <xdr:row>7</xdr:row>
      <xdr:rowOff>76200</xdr:rowOff>
    </xdr:from>
    <xdr:to>
      <xdr:col>28</xdr:col>
      <xdr:colOff>137160</xdr:colOff>
      <xdr:row>7</xdr:row>
      <xdr:rowOff>76200</xdr:rowOff>
    </xdr:to>
    <xdr:sp macro="" textlink="">
      <xdr:nvSpPr>
        <xdr:cNvPr id="74" name="Line 32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5608320" y="20543520"/>
          <a:ext cx="24384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137160</xdr:colOff>
      <xdr:row>7</xdr:row>
      <xdr:rowOff>76200</xdr:rowOff>
    </xdr:from>
    <xdr:to>
      <xdr:col>28</xdr:col>
      <xdr:colOff>137160</xdr:colOff>
      <xdr:row>10</xdr:row>
      <xdr:rowOff>83820</xdr:rowOff>
    </xdr:to>
    <xdr:sp macro="" textlink="">
      <xdr:nvSpPr>
        <xdr:cNvPr id="75" name="Line 32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5852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83820</xdr:colOff>
      <xdr:row>10</xdr:row>
      <xdr:rowOff>83820</xdr:rowOff>
    </xdr:from>
    <xdr:to>
      <xdr:col>28</xdr:col>
      <xdr:colOff>137160</xdr:colOff>
      <xdr:row>10</xdr:row>
      <xdr:rowOff>83820</xdr:rowOff>
    </xdr:to>
    <xdr:sp macro="" textlink="">
      <xdr:nvSpPr>
        <xdr:cNvPr id="76" name="Line 32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H="1">
          <a:off x="5608320" y="20939760"/>
          <a:ext cx="24384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83820</xdr:colOff>
      <xdr:row>11</xdr:row>
      <xdr:rowOff>0</xdr:rowOff>
    </xdr:from>
    <xdr:to>
      <xdr:col>27</xdr:col>
      <xdr:colOff>83820</xdr:colOff>
      <xdr:row>12</xdr:row>
      <xdr:rowOff>38100</xdr:rowOff>
    </xdr:to>
    <xdr:sp macro="" textlink="">
      <xdr:nvSpPr>
        <xdr:cNvPr id="77" name="Line 32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5608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12</xdr:row>
      <xdr:rowOff>0</xdr:rowOff>
    </xdr:from>
    <xdr:to>
      <xdr:col>28</xdr:col>
      <xdr:colOff>160020</xdr:colOff>
      <xdr:row>12</xdr:row>
      <xdr:rowOff>0</xdr:rowOff>
    </xdr:to>
    <xdr:sp macro="" textlink="">
      <xdr:nvSpPr>
        <xdr:cNvPr id="78" name="Line 32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5562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121920</xdr:colOff>
      <xdr:row>10</xdr:row>
      <xdr:rowOff>137160</xdr:rowOff>
    </xdr:from>
    <xdr:to>
      <xdr:col>28</xdr:col>
      <xdr:colOff>121920</xdr:colOff>
      <xdr:row>12</xdr:row>
      <xdr:rowOff>38100</xdr:rowOff>
    </xdr:to>
    <xdr:sp macro="" textlink="">
      <xdr:nvSpPr>
        <xdr:cNvPr id="79" name="Line 32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5836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83820</xdr:colOff>
      <xdr:row>7</xdr:row>
      <xdr:rowOff>76200</xdr:rowOff>
    </xdr:from>
    <xdr:to>
      <xdr:col>27</xdr:col>
      <xdr:colOff>60960</xdr:colOff>
      <xdr:row>7</xdr:row>
      <xdr:rowOff>76200</xdr:rowOff>
    </xdr:to>
    <xdr:sp macro="" textlink="">
      <xdr:nvSpPr>
        <xdr:cNvPr id="80" name="Line 33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5417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137160</xdr:colOff>
      <xdr:row>7</xdr:row>
      <xdr:rowOff>38100</xdr:rowOff>
    </xdr:from>
    <xdr:to>
      <xdr:col>26</xdr:col>
      <xdr:colOff>137160</xdr:colOff>
      <xdr:row>10</xdr:row>
      <xdr:rowOff>137160</xdr:rowOff>
    </xdr:to>
    <xdr:sp macro="" textlink="">
      <xdr:nvSpPr>
        <xdr:cNvPr id="81" name="Line 33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5471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83820</xdr:colOff>
      <xdr:row>10</xdr:row>
      <xdr:rowOff>76200</xdr:rowOff>
    </xdr:from>
    <xdr:to>
      <xdr:col>27</xdr:col>
      <xdr:colOff>60960</xdr:colOff>
      <xdr:row>10</xdr:row>
      <xdr:rowOff>76200</xdr:rowOff>
    </xdr:to>
    <xdr:sp macro="" textlink="">
      <xdr:nvSpPr>
        <xdr:cNvPr id="82" name="Line 33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5417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106680</xdr:colOff>
      <xdr:row>7</xdr:row>
      <xdr:rowOff>45720</xdr:rowOff>
    </xdr:from>
    <xdr:to>
      <xdr:col>26</xdr:col>
      <xdr:colOff>167640</xdr:colOff>
      <xdr:row>7</xdr:row>
      <xdr:rowOff>99060</xdr:rowOff>
    </xdr:to>
    <xdr:sp macro="" textlink="">
      <xdr:nvSpPr>
        <xdr:cNvPr id="83" name="Line 33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5440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106680</xdr:colOff>
      <xdr:row>10</xdr:row>
      <xdr:rowOff>45720</xdr:rowOff>
    </xdr:from>
    <xdr:to>
      <xdr:col>26</xdr:col>
      <xdr:colOff>167640</xdr:colOff>
      <xdr:row>10</xdr:row>
      <xdr:rowOff>99060</xdr:rowOff>
    </xdr:to>
    <xdr:sp macro="" textlink="">
      <xdr:nvSpPr>
        <xdr:cNvPr id="84" name="Line 33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5440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60960</xdr:colOff>
      <xdr:row>8</xdr:row>
      <xdr:rowOff>68580</xdr:rowOff>
    </xdr:from>
    <xdr:to>
      <xdr:col>26</xdr:col>
      <xdr:colOff>68580</xdr:colOff>
      <xdr:row>9</xdr:row>
      <xdr:rowOff>106680</xdr:rowOff>
    </xdr:to>
    <xdr:sp macro="" textlink="">
      <xdr:nvSpPr>
        <xdr:cNvPr id="85" name="Text Box 33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04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27</xdr:col>
      <xdr:colOff>106680</xdr:colOff>
      <xdr:row>10</xdr:row>
      <xdr:rowOff>114300</xdr:rowOff>
    </xdr:from>
    <xdr:to>
      <xdr:col>28</xdr:col>
      <xdr:colOff>114300</xdr:colOff>
      <xdr:row>11</xdr:row>
      <xdr:rowOff>137160</xdr:rowOff>
    </xdr:to>
    <xdr:sp macro="" textlink="">
      <xdr:nvSpPr>
        <xdr:cNvPr id="86" name="Text Box 33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631180" y="20970240"/>
          <a:ext cx="1981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31</xdr:col>
      <xdr:colOff>83820</xdr:colOff>
      <xdr:row>7</xdr:row>
      <xdr:rowOff>68580</xdr:rowOff>
    </xdr:from>
    <xdr:to>
      <xdr:col>31</xdr:col>
      <xdr:colOff>83820</xdr:colOff>
      <xdr:row>10</xdr:row>
      <xdr:rowOff>83820</xdr:rowOff>
    </xdr:to>
    <xdr:sp macro="" textlink="">
      <xdr:nvSpPr>
        <xdr:cNvPr id="87" name="Line 33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6370320" y="20535900"/>
          <a:ext cx="0" cy="4038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83820</xdr:colOff>
      <xdr:row>7</xdr:row>
      <xdr:rowOff>76200</xdr:rowOff>
    </xdr:from>
    <xdr:to>
      <xdr:col>32</xdr:col>
      <xdr:colOff>121920</xdr:colOff>
      <xdr:row>7</xdr:row>
      <xdr:rowOff>76200</xdr:rowOff>
    </xdr:to>
    <xdr:sp macro="" textlink="">
      <xdr:nvSpPr>
        <xdr:cNvPr id="88" name="Line 34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6370320" y="205435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137160</xdr:colOff>
      <xdr:row>7</xdr:row>
      <xdr:rowOff>68580</xdr:rowOff>
    </xdr:from>
    <xdr:to>
      <xdr:col>32</xdr:col>
      <xdr:colOff>137160</xdr:colOff>
      <xdr:row>10</xdr:row>
      <xdr:rowOff>83820</xdr:rowOff>
    </xdr:to>
    <xdr:sp macro="" textlink="">
      <xdr:nvSpPr>
        <xdr:cNvPr id="89" name="Line 34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6614160" y="20535900"/>
          <a:ext cx="0" cy="4038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10</xdr:row>
      <xdr:rowOff>83820</xdr:rowOff>
    </xdr:from>
    <xdr:to>
      <xdr:col>32</xdr:col>
      <xdr:colOff>144780</xdr:colOff>
      <xdr:row>10</xdr:row>
      <xdr:rowOff>83820</xdr:rowOff>
    </xdr:to>
    <xdr:sp macro="" textlink="">
      <xdr:nvSpPr>
        <xdr:cNvPr id="90" name="Line 34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 flipH="1">
          <a:off x="6362700" y="2093976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83820</xdr:colOff>
      <xdr:row>11</xdr:row>
      <xdr:rowOff>0</xdr:rowOff>
    </xdr:from>
    <xdr:to>
      <xdr:col>31</xdr:col>
      <xdr:colOff>83820</xdr:colOff>
      <xdr:row>12</xdr:row>
      <xdr:rowOff>38100</xdr:rowOff>
    </xdr:to>
    <xdr:sp macro="" textlink="">
      <xdr:nvSpPr>
        <xdr:cNvPr id="91" name="Line 34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6370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38100</xdr:colOff>
      <xdr:row>12</xdr:row>
      <xdr:rowOff>0</xdr:rowOff>
    </xdr:from>
    <xdr:to>
      <xdr:col>32</xdr:col>
      <xdr:colOff>160020</xdr:colOff>
      <xdr:row>12</xdr:row>
      <xdr:rowOff>0</xdr:rowOff>
    </xdr:to>
    <xdr:sp macro="" textlink="">
      <xdr:nvSpPr>
        <xdr:cNvPr id="92" name="Line 34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6324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121920</xdr:colOff>
      <xdr:row>10</xdr:row>
      <xdr:rowOff>137160</xdr:rowOff>
    </xdr:from>
    <xdr:to>
      <xdr:col>32</xdr:col>
      <xdr:colOff>121920</xdr:colOff>
      <xdr:row>12</xdr:row>
      <xdr:rowOff>38100</xdr:rowOff>
    </xdr:to>
    <xdr:sp macro="" textlink="">
      <xdr:nvSpPr>
        <xdr:cNvPr id="93" name="Line 34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6598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83820</xdr:colOff>
      <xdr:row>7</xdr:row>
      <xdr:rowOff>76200</xdr:rowOff>
    </xdr:from>
    <xdr:to>
      <xdr:col>31</xdr:col>
      <xdr:colOff>60960</xdr:colOff>
      <xdr:row>7</xdr:row>
      <xdr:rowOff>76200</xdr:rowOff>
    </xdr:to>
    <xdr:sp macro="" textlink="">
      <xdr:nvSpPr>
        <xdr:cNvPr id="94" name="Line 34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6179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137160</xdr:colOff>
      <xdr:row>7</xdr:row>
      <xdr:rowOff>38100</xdr:rowOff>
    </xdr:from>
    <xdr:to>
      <xdr:col>30</xdr:col>
      <xdr:colOff>137160</xdr:colOff>
      <xdr:row>10</xdr:row>
      <xdr:rowOff>137160</xdr:rowOff>
    </xdr:to>
    <xdr:sp macro="" textlink="">
      <xdr:nvSpPr>
        <xdr:cNvPr id="95" name="Line 34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6233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83820</xdr:colOff>
      <xdr:row>10</xdr:row>
      <xdr:rowOff>76200</xdr:rowOff>
    </xdr:from>
    <xdr:to>
      <xdr:col>31</xdr:col>
      <xdr:colOff>60960</xdr:colOff>
      <xdr:row>10</xdr:row>
      <xdr:rowOff>76200</xdr:rowOff>
    </xdr:to>
    <xdr:sp macro="" textlink="">
      <xdr:nvSpPr>
        <xdr:cNvPr id="96" name="Line 35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6179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106680</xdr:colOff>
      <xdr:row>7</xdr:row>
      <xdr:rowOff>45720</xdr:rowOff>
    </xdr:from>
    <xdr:to>
      <xdr:col>30</xdr:col>
      <xdr:colOff>167640</xdr:colOff>
      <xdr:row>7</xdr:row>
      <xdr:rowOff>99060</xdr:rowOff>
    </xdr:to>
    <xdr:sp macro="" textlink="">
      <xdr:nvSpPr>
        <xdr:cNvPr id="97" name="Line 35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6202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106680</xdr:colOff>
      <xdr:row>10</xdr:row>
      <xdr:rowOff>45720</xdr:rowOff>
    </xdr:from>
    <xdr:to>
      <xdr:col>30</xdr:col>
      <xdr:colOff>167640</xdr:colOff>
      <xdr:row>10</xdr:row>
      <xdr:rowOff>99060</xdr:rowOff>
    </xdr:to>
    <xdr:sp macro="" textlink="">
      <xdr:nvSpPr>
        <xdr:cNvPr id="98" name="Line 35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6202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60960</xdr:colOff>
      <xdr:row>8</xdr:row>
      <xdr:rowOff>68580</xdr:rowOff>
    </xdr:from>
    <xdr:to>
      <xdr:col>30</xdr:col>
      <xdr:colOff>68580</xdr:colOff>
      <xdr:row>9</xdr:row>
      <xdr:rowOff>106680</xdr:rowOff>
    </xdr:to>
    <xdr:sp macro="" textlink="">
      <xdr:nvSpPr>
        <xdr:cNvPr id="99" name="Text Box 35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966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31</xdr:col>
      <xdr:colOff>106680</xdr:colOff>
      <xdr:row>10</xdr:row>
      <xdr:rowOff>114300</xdr:rowOff>
    </xdr:from>
    <xdr:to>
      <xdr:col>32</xdr:col>
      <xdr:colOff>114300</xdr:colOff>
      <xdr:row>11</xdr:row>
      <xdr:rowOff>137160</xdr:rowOff>
    </xdr:to>
    <xdr:sp macro="" textlink="">
      <xdr:nvSpPr>
        <xdr:cNvPr id="100" name="Text Box 35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393180" y="20970240"/>
          <a:ext cx="1981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35</xdr:col>
      <xdr:colOff>83820</xdr:colOff>
      <xdr:row>7</xdr:row>
      <xdr:rowOff>68580</xdr:rowOff>
    </xdr:from>
    <xdr:to>
      <xdr:col>35</xdr:col>
      <xdr:colOff>83820</xdr:colOff>
      <xdr:row>10</xdr:row>
      <xdr:rowOff>91440</xdr:rowOff>
    </xdr:to>
    <xdr:sp macro="" textlink="">
      <xdr:nvSpPr>
        <xdr:cNvPr id="101" name="Line 35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7132320" y="20535900"/>
          <a:ext cx="0" cy="41148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76200</xdr:colOff>
      <xdr:row>7</xdr:row>
      <xdr:rowOff>76200</xdr:rowOff>
    </xdr:from>
    <xdr:to>
      <xdr:col>36</xdr:col>
      <xdr:colOff>144780</xdr:colOff>
      <xdr:row>7</xdr:row>
      <xdr:rowOff>76200</xdr:rowOff>
    </xdr:to>
    <xdr:sp macro="" textlink="">
      <xdr:nvSpPr>
        <xdr:cNvPr id="102" name="Line 35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7124700" y="2054352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137160</xdr:colOff>
      <xdr:row>7</xdr:row>
      <xdr:rowOff>76200</xdr:rowOff>
    </xdr:from>
    <xdr:to>
      <xdr:col>36</xdr:col>
      <xdr:colOff>137160</xdr:colOff>
      <xdr:row>10</xdr:row>
      <xdr:rowOff>83820</xdr:rowOff>
    </xdr:to>
    <xdr:sp macro="" textlink="">
      <xdr:nvSpPr>
        <xdr:cNvPr id="103" name="Line 35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7376160" y="205435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76200</xdr:colOff>
      <xdr:row>10</xdr:row>
      <xdr:rowOff>83820</xdr:rowOff>
    </xdr:from>
    <xdr:to>
      <xdr:col>36</xdr:col>
      <xdr:colOff>137160</xdr:colOff>
      <xdr:row>10</xdr:row>
      <xdr:rowOff>83820</xdr:rowOff>
    </xdr:to>
    <xdr:sp macro="" textlink="">
      <xdr:nvSpPr>
        <xdr:cNvPr id="104" name="Line 35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7124700" y="20939760"/>
          <a:ext cx="25146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83820</xdr:colOff>
      <xdr:row>11</xdr:row>
      <xdr:rowOff>0</xdr:rowOff>
    </xdr:from>
    <xdr:to>
      <xdr:col>35</xdr:col>
      <xdr:colOff>83820</xdr:colOff>
      <xdr:row>12</xdr:row>
      <xdr:rowOff>38100</xdr:rowOff>
    </xdr:to>
    <xdr:sp macro="" textlink="">
      <xdr:nvSpPr>
        <xdr:cNvPr id="105" name="Line 35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7132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38100</xdr:colOff>
      <xdr:row>12</xdr:row>
      <xdr:rowOff>0</xdr:rowOff>
    </xdr:from>
    <xdr:to>
      <xdr:col>36</xdr:col>
      <xdr:colOff>160020</xdr:colOff>
      <xdr:row>12</xdr:row>
      <xdr:rowOff>0</xdr:rowOff>
    </xdr:to>
    <xdr:sp macro="" textlink="">
      <xdr:nvSpPr>
        <xdr:cNvPr id="106" name="Line 36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7086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121920</xdr:colOff>
      <xdr:row>10</xdr:row>
      <xdr:rowOff>137160</xdr:rowOff>
    </xdr:from>
    <xdr:to>
      <xdr:col>36</xdr:col>
      <xdr:colOff>121920</xdr:colOff>
      <xdr:row>12</xdr:row>
      <xdr:rowOff>38100</xdr:rowOff>
    </xdr:to>
    <xdr:sp macro="" textlink="">
      <xdr:nvSpPr>
        <xdr:cNvPr id="107" name="Line 36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7360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83820</xdr:colOff>
      <xdr:row>7</xdr:row>
      <xdr:rowOff>76200</xdr:rowOff>
    </xdr:from>
    <xdr:to>
      <xdr:col>35</xdr:col>
      <xdr:colOff>60960</xdr:colOff>
      <xdr:row>7</xdr:row>
      <xdr:rowOff>76200</xdr:rowOff>
    </xdr:to>
    <xdr:sp macro="" textlink="">
      <xdr:nvSpPr>
        <xdr:cNvPr id="108" name="Line 36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 flipH="1">
          <a:off x="6941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137160</xdr:colOff>
      <xdr:row>7</xdr:row>
      <xdr:rowOff>38100</xdr:rowOff>
    </xdr:from>
    <xdr:to>
      <xdr:col>34</xdr:col>
      <xdr:colOff>137160</xdr:colOff>
      <xdr:row>10</xdr:row>
      <xdr:rowOff>137160</xdr:rowOff>
    </xdr:to>
    <xdr:sp macro="" textlink="">
      <xdr:nvSpPr>
        <xdr:cNvPr id="109" name="Line 36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6995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83820</xdr:colOff>
      <xdr:row>10</xdr:row>
      <xdr:rowOff>76200</xdr:rowOff>
    </xdr:from>
    <xdr:to>
      <xdr:col>35</xdr:col>
      <xdr:colOff>60960</xdr:colOff>
      <xdr:row>10</xdr:row>
      <xdr:rowOff>76200</xdr:rowOff>
    </xdr:to>
    <xdr:sp macro="" textlink="">
      <xdr:nvSpPr>
        <xdr:cNvPr id="110" name="Line 36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 flipH="1">
          <a:off x="6941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106680</xdr:colOff>
      <xdr:row>7</xdr:row>
      <xdr:rowOff>45720</xdr:rowOff>
    </xdr:from>
    <xdr:to>
      <xdr:col>34</xdr:col>
      <xdr:colOff>167640</xdr:colOff>
      <xdr:row>7</xdr:row>
      <xdr:rowOff>99060</xdr:rowOff>
    </xdr:to>
    <xdr:sp macro="" textlink="">
      <xdr:nvSpPr>
        <xdr:cNvPr id="111" name="Line 36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H="1">
          <a:off x="6964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106680</xdr:colOff>
      <xdr:row>10</xdr:row>
      <xdr:rowOff>45720</xdr:rowOff>
    </xdr:from>
    <xdr:to>
      <xdr:col>34</xdr:col>
      <xdr:colOff>167640</xdr:colOff>
      <xdr:row>10</xdr:row>
      <xdr:rowOff>99060</xdr:rowOff>
    </xdr:to>
    <xdr:sp macro="" textlink="">
      <xdr:nvSpPr>
        <xdr:cNvPr id="112" name="Line 36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 flipH="1">
          <a:off x="6964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60960</xdr:colOff>
      <xdr:row>8</xdr:row>
      <xdr:rowOff>68580</xdr:rowOff>
    </xdr:from>
    <xdr:to>
      <xdr:col>34</xdr:col>
      <xdr:colOff>68580</xdr:colOff>
      <xdr:row>9</xdr:row>
      <xdr:rowOff>106680</xdr:rowOff>
    </xdr:to>
    <xdr:sp macro="" textlink="">
      <xdr:nvSpPr>
        <xdr:cNvPr id="113" name="Text Box 36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728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35</xdr:col>
      <xdr:colOff>106680</xdr:colOff>
      <xdr:row>10</xdr:row>
      <xdr:rowOff>114300</xdr:rowOff>
    </xdr:from>
    <xdr:to>
      <xdr:col>36</xdr:col>
      <xdr:colOff>114300</xdr:colOff>
      <xdr:row>11</xdr:row>
      <xdr:rowOff>137160</xdr:rowOff>
    </xdr:to>
    <xdr:sp macro="" textlink="">
      <xdr:nvSpPr>
        <xdr:cNvPr id="114" name="Text Box 37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155180" y="20970240"/>
          <a:ext cx="1981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39</xdr:col>
      <xdr:colOff>83820</xdr:colOff>
      <xdr:row>7</xdr:row>
      <xdr:rowOff>68580</xdr:rowOff>
    </xdr:from>
    <xdr:to>
      <xdr:col>39</xdr:col>
      <xdr:colOff>83820</xdr:colOff>
      <xdr:row>10</xdr:row>
      <xdr:rowOff>99060</xdr:rowOff>
    </xdr:to>
    <xdr:sp macro="" textlink="">
      <xdr:nvSpPr>
        <xdr:cNvPr id="115" name="Line 37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7894320" y="20535900"/>
          <a:ext cx="0" cy="419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76200</xdr:colOff>
      <xdr:row>7</xdr:row>
      <xdr:rowOff>76200</xdr:rowOff>
    </xdr:from>
    <xdr:to>
      <xdr:col>40</xdr:col>
      <xdr:colOff>144780</xdr:colOff>
      <xdr:row>7</xdr:row>
      <xdr:rowOff>76200</xdr:rowOff>
    </xdr:to>
    <xdr:sp macro="" textlink="">
      <xdr:nvSpPr>
        <xdr:cNvPr id="116" name="Line 37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7886700" y="2054352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137160</xdr:colOff>
      <xdr:row>7</xdr:row>
      <xdr:rowOff>68580</xdr:rowOff>
    </xdr:from>
    <xdr:to>
      <xdr:col>40</xdr:col>
      <xdr:colOff>137160</xdr:colOff>
      <xdr:row>10</xdr:row>
      <xdr:rowOff>99060</xdr:rowOff>
    </xdr:to>
    <xdr:sp macro="" textlink="">
      <xdr:nvSpPr>
        <xdr:cNvPr id="117" name="Line 37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8138160" y="20535900"/>
          <a:ext cx="0" cy="419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76200</xdr:colOff>
      <xdr:row>10</xdr:row>
      <xdr:rowOff>87630</xdr:rowOff>
    </xdr:from>
    <xdr:to>
      <xdr:col>40</xdr:col>
      <xdr:colOff>144780</xdr:colOff>
      <xdr:row>10</xdr:row>
      <xdr:rowOff>87630</xdr:rowOff>
    </xdr:to>
    <xdr:sp macro="" textlink="">
      <xdr:nvSpPr>
        <xdr:cNvPr id="118" name="Line 37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 flipH="1">
          <a:off x="7886700" y="2094357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83820</xdr:colOff>
      <xdr:row>11</xdr:row>
      <xdr:rowOff>0</xdr:rowOff>
    </xdr:from>
    <xdr:to>
      <xdr:col>39</xdr:col>
      <xdr:colOff>83820</xdr:colOff>
      <xdr:row>12</xdr:row>
      <xdr:rowOff>38100</xdr:rowOff>
    </xdr:to>
    <xdr:sp macro="" textlink="">
      <xdr:nvSpPr>
        <xdr:cNvPr id="119" name="Line 37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78943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12</xdr:row>
      <xdr:rowOff>0</xdr:rowOff>
    </xdr:from>
    <xdr:to>
      <xdr:col>40</xdr:col>
      <xdr:colOff>160020</xdr:colOff>
      <xdr:row>12</xdr:row>
      <xdr:rowOff>0</xdr:rowOff>
    </xdr:to>
    <xdr:sp macro="" textlink="">
      <xdr:nvSpPr>
        <xdr:cNvPr id="120" name="Line 37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7848600" y="2111502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121920</xdr:colOff>
      <xdr:row>10</xdr:row>
      <xdr:rowOff>137160</xdr:rowOff>
    </xdr:from>
    <xdr:to>
      <xdr:col>40</xdr:col>
      <xdr:colOff>121920</xdr:colOff>
      <xdr:row>12</xdr:row>
      <xdr:rowOff>38100</xdr:rowOff>
    </xdr:to>
    <xdr:sp macro="" textlink="">
      <xdr:nvSpPr>
        <xdr:cNvPr id="121" name="Line 37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8122920" y="2098548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83820</xdr:colOff>
      <xdr:row>7</xdr:row>
      <xdr:rowOff>76200</xdr:rowOff>
    </xdr:from>
    <xdr:to>
      <xdr:col>39</xdr:col>
      <xdr:colOff>60960</xdr:colOff>
      <xdr:row>7</xdr:row>
      <xdr:rowOff>76200</xdr:rowOff>
    </xdr:to>
    <xdr:sp macro="" textlink="">
      <xdr:nvSpPr>
        <xdr:cNvPr id="122" name="Line 38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 flipH="1">
          <a:off x="7703820" y="2054352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137160</xdr:colOff>
      <xdr:row>7</xdr:row>
      <xdr:rowOff>38100</xdr:rowOff>
    </xdr:from>
    <xdr:to>
      <xdr:col>38</xdr:col>
      <xdr:colOff>137160</xdr:colOff>
      <xdr:row>10</xdr:row>
      <xdr:rowOff>137160</xdr:rowOff>
    </xdr:to>
    <xdr:sp macro="" textlink="">
      <xdr:nvSpPr>
        <xdr:cNvPr id="123" name="Line 38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7757160" y="2050542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83820</xdr:colOff>
      <xdr:row>10</xdr:row>
      <xdr:rowOff>76200</xdr:rowOff>
    </xdr:from>
    <xdr:to>
      <xdr:col>39</xdr:col>
      <xdr:colOff>60960</xdr:colOff>
      <xdr:row>10</xdr:row>
      <xdr:rowOff>76200</xdr:rowOff>
    </xdr:to>
    <xdr:sp macro="" textlink="">
      <xdr:nvSpPr>
        <xdr:cNvPr id="124" name="Line 38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H="1">
          <a:off x="7703820" y="2093214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106680</xdr:colOff>
      <xdr:row>7</xdr:row>
      <xdr:rowOff>45720</xdr:rowOff>
    </xdr:from>
    <xdr:to>
      <xdr:col>38</xdr:col>
      <xdr:colOff>167640</xdr:colOff>
      <xdr:row>7</xdr:row>
      <xdr:rowOff>99060</xdr:rowOff>
    </xdr:to>
    <xdr:sp macro="" textlink="">
      <xdr:nvSpPr>
        <xdr:cNvPr id="125" name="Line 38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 flipH="1">
          <a:off x="7726680" y="205130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106680</xdr:colOff>
      <xdr:row>10</xdr:row>
      <xdr:rowOff>45720</xdr:rowOff>
    </xdr:from>
    <xdr:to>
      <xdr:col>38</xdr:col>
      <xdr:colOff>167640</xdr:colOff>
      <xdr:row>10</xdr:row>
      <xdr:rowOff>99060</xdr:rowOff>
    </xdr:to>
    <xdr:sp macro="" textlink="">
      <xdr:nvSpPr>
        <xdr:cNvPr id="126" name="Line 38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 flipH="1">
          <a:off x="7726680" y="209016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60960</xdr:colOff>
      <xdr:row>8</xdr:row>
      <xdr:rowOff>68580</xdr:rowOff>
    </xdr:from>
    <xdr:to>
      <xdr:col>38</xdr:col>
      <xdr:colOff>68580</xdr:colOff>
      <xdr:row>9</xdr:row>
      <xdr:rowOff>106680</xdr:rowOff>
    </xdr:to>
    <xdr:sp macro="" textlink="">
      <xdr:nvSpPr>
        <xdr:cNvPr id="127" name="Text Box 38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490460" y="20665440"/>
          <a:ext cx="19812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Ly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39</xdr:col>
      <xdr:colOff>106680</xdr:colOff>
      <xdr:row>10</xdr:row>
      <xdr:rowOff>114300</xdr:rowOff>
    </xdr:from>
    <xdr:to>
      <xdr:col>40</xdr:col>
      <xdr:colOff>114300</xdr:colOff>
      <xdr:row>11</xdr:row>
      <xdr:rowOff>137160</xdr:rowOff>
    </xdr:to>
    <xdr:sp macro="" textlink="">
      <xdr:nvSpPr>
        <xdr:cNvPr id="128" name="Text Box 38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917180" y="20970240"/>
          <a:ext cx="1981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Lx</a:t>
          </a: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99060</xdr:colOff>
      <xdr:row>11</xdr:row>
      <xdr:rowOff>106680</xdr:rowOff>
    </xdr:from>
    <xdr:to>
      <xdr:col>8</xdr:col>
      <xdr:colOff>144780</xdr:colOff>
      <xdr:row>12</xdr:row>
      <xdr:rowOff>30480</xdr:rowOff>
    </xdr:to>
    <xdr:sp macro="" textlink="">
      <xdr:nvSpPr>
        <xdr:cNvPr id="129" name="Line 38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 flipH="1">
          <a:off x="2004060" y="21092160"/>
          <a:ext cx="4572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11</xdr:row>
      <xdr:rowOff>102870</xdr:rowOff>
    </xdr:from>
    <xdr:to>
      <xdr:col>11</xdr:col>
      <xdr:colOff>110490</xdr:colOff>
      <xdr:row>12</xdr:row>
      <xdr:rowOff>30480</xdr:rowOff>
    </xdr:to>
    <xdr:sp macro="" textlink="">
      <xdr:nvSpPr>
        <xdr:cNvPr id="130" name="Line 38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 flipH="1">
          <a:off x="2537460" y="21088350"/>
          <a:ext cx="4953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99060</xdr:colOff>
      <xdr:row>11</xdr:row>
      <xdr:rowOff>106680</xdr:rowOff>
    </xdr:from>
    <xdr:to>
      <xdr:col>12</xdr:col>
      <xdr:colOff>144780</xdr:colOff>
      <xdr:row>12</xdr:row>
      <xdr:rowOff>30480</xdr:rowOff>
    </xdr:to>
    <xdr:sp macro="" textlink="">
      <xdr:nvSpPr>
        <xdr:cNvPr id="131" name="Line 38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H="1">
          <a:off x="2766060" y="21092160"/>
          <a:ext cx="4572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60960</xdr:colOff>
      <xdr:row>11</xdr:row>
      <xdr:rowOff>102870</xdr:rowOff>
    </xdr:from>
    <xdr:to>
      <xdr:col>15</xdr:col>
      <xdr:colOff>106680</xdr:colOff>
      <xdr:row>12</xdr:row>
      <xdr:rowOff>30480</xdr:rowOff>
    </xdr:to>
    <xdr:sp macro="" textlink="">
      <xdr:nvSpPr>
        <xdr:cNvPr id="132" name="Line 39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 flipH="1">
          <a:off x="3299460" y="21088350"/>
          <a:ext cx="4572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99060</xdr:colOff>
      <xdr:row>11</xdr:row>
      <xdr:rowOff>102870</xdr:rowOff>
    </xdr:from>
    <xdr:to>
      <xdr:col>16</xdr:col>
      <xdr:colOff>148590</xdr:colOff>
      <xdr:row>12</xdr:row>
      <xdr:rowOff>30480</xdr:rowOff>
    </xdr:to>
    <xdr:sp macro="" textlink="">
      <xdr:nvSpPr>
        <xdr:cNvPr id="133" name="Line 39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 flipH="1">
          <a:off x="3528060" y="21088350"/>
          <a:ext cx="4953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60960</xdr:colOff>
      <xdr:row>11</xdr:row>
      <xdr:rowOff>102870</xdr:rowOff>
    </xdr:from>
    <xdr:to>
      <xdr:col>19</xdr:col>
      <xdr:colOff>102870</xdr:colOff>
      <xdr:row>12</xdr:row>
      <xdr:rowOff>30480</xdr:rowOff>
    </xdr:to>
    <xdr:sp macro="" textlink="">
      <xdr:nvSpPr>
        <xdr:cNvPr id="134" name="Line 39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 flipH="1">
          <a:off x="4061460" y="21088350"/>
          <a:ext cx="4191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99060</xdr:colOff>
      <xdr:row>11</xdr:row>
      <xdr:rowOff>110490</xdr:rowOff>
    </xdr:from>
    <xdr:to>
      <xdr:col>20</xdr:col>
      <xdr:colOff>144780</xdr:colOff>
      <xdr:row>12</xdr:row>
      <xdr:rowOff>30480</xdr:rowOff>
    </xdr:to>
    <xdr:sp macro="" textlink="">
      <xdr:nvSpPr>
        <xdr:cNvPr id="135" name="Line 39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 flipH="1">
          <a:off x="4290060" y="21095970"/>
          <a:ext cx="45720" cy="49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60960</xdr:colOff>
      <xdr:row>11</xdr:row>
      <xdr:rowOff>102870</xdr:rowOff>
    </xdr:from>
    <xdr:to>
      <xdr:col>23</xdr:col>
      <xdr:colOff>102870</xdr:colOff>
      <xdr:row>12</xdr:row>
      <xdr:rowOff>30480</xdr:rowOff>
    </xdr:to>
    <xdr:sp macro="" textlink="">
      <xdr:nvSpPr>
        <xdr:cNvPr id="136" name="Line 39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 flipH="1">
          <a:off x="4823460" y="21088350"/>
          <a:ext cx="4191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99060</xdr:colOff>
      <xdr:row>11</xdr:row>
      <xdr:rowOff>110490</xdr:rowOff>
    </xdr:from>
    <xdr:to>
      <xdr:col>24</xdr:col>
      <xdr:colOff>144780</xdr:colOff>
      <xdr:row>12</xdr:row>
      <xdr:rowOff>30480</xdr:rowOff>
    </xdr:to>
    <xdr:sp macro="" textlink="">
      <xdr:nvSpPr>
        <xdr:cNvPr id="137" name="Line 39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 flipH="1">
          <a:off x="5052060" y="21095970"/>
          <a:ext cx="45720" cy="49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60960</xdr:colOff>
      <xdr:row>11</xdr:row>
      <xdr:rowOff>106680</xdr:rowOff>
    </xdr:from>
    <xdr:to>
      <xdr:col>27</xdr:col>
      <xdr:colOff>114300</xdr:colOff>
      <xdr:row>12</xdr:row>
      <xdr:rowOff>30480</xdr:rowOff>
    </xdr:to>
    <xdr:sp macro="" textlink="">
      <xdr:nvSpPr>
        <xdr:cNvPr id="138" name="Line 39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 flipH="1">
          <a:off x="5585460" y="21092160"/>
          <a:ext cx="5334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99060</xdr:colOff>
      <xdr:row>11</xdr:row>
      <xdr:rowOff>114300</xdr:rowOff>
    </xdr:from>
    <xdr:to>
      <xdr:col>28</xdr:col>
      <xdr:colOff>144780</xdr:colOff>
      <xdr:row>12</xdr:row>
      <xdr:rowOff>30480</xdr:rowOff>
    </xdr:to>
    <xdr:sp macro="" textlink="">
      <xdr:nvSpPr>
        <xdr:cNvPr id="139" name="Line 39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 flipH="1">
          <a:off x="5814060" y="21099780"/>
          <a:ext cx="457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60960</xdr:colOff>
      <xdr:row>11</xdr:row>
      <xdr:rowOff>102870</xdr:rowOff>
    </xdr:from>
    <xdr:to>
      <xdr:col>31</xdr:col>
      <xdr:colOff>110490</xdr:colOff>
      <xdr:row>12</xdr:row>
      <xdr:rowOff>30480</xdr:rowOff>
    </xdr:to>
    <xdr:sp macro="" textlink="">
      <xdr:nvSpPr>
        <xdr:cNvPr id="140" name="Line 39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 flipH="1">
          <a:off x="6347460" y="21088350"/>
          <a:ext cx="4953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99060</xdr:colOff>
      <xdr:row>11</xdr:row>
      <xdr:rowOff>99060</xdr:rowOff>
    </xdr:from>
    <xdr:to>
      <xdr:col>32</xdr:col>
      <xdr:colOff>148590</xdr:colOff>
      <xdr:row>12</xdr:row>
      <xdr:rowOff>30480</xdr:rowOff>
    </xdr:to>
    <xdr:sp macro="" textlink="">
      <xdr:nvSpPr>
        <xdr:cNvPr id="141" name="Line 39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 flipH="1">
          <a:off x="6576060" y="21084540"/>
          <a:ext cx="4953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60960</xdr:colOff>
      <xdr:row>11</xdr:row>
      <xdr:rowOff>95250</xdr:rowOff>
    </xdr:from>
    <xdr:to>
      <xdr:col>35</xdr:col>
      <xdr:colOff>114300</xdr:colOff>
      <xdr:row>12</xdr:row>
      <xdr:rowOff>30480</xdr:rowOff>
    </xdr:to>
    <xdr:sp macro="" textlink="">
      <xdr:nvSpPr>
        <xdr:cNvPr id="142" name="Line 40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 flipH="1">
          <a:off x="7109460" y="21080730"/>
          <a:ext cx="53340" cy="647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99060</xdr:colOff>
      <xdr:row>11</xdr:row>
      <xdr:rowOff>106680</xdr:rowOff>
    </xdr:from>
    <xdr:to>
      <xdr:col>36</xdr:col>
      <xdr:colOff>148590</xdr:colOff>
      <xdr:row>12</xdr:row>
      <xdr:rowOff>30480</xdr:rowOff>
    </xdr:to>
    <xdr:sp macro="" textlink="">
      <xdr:nvSpPr>
        <xdr:cNvPr id="143" name="Line 40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 flipH="1">
          <a:off x="7338060" y="21092160"/>
          <a:ext cx="4953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60960</xdr:colOff>
      <xdr:row>11</xdr:row>
      <xdr:rowOff>95250</xdr:rowOff>
    </xdr:from>
    <xdr:to>
      <xdr:col>39</xdr:col>
      <xdr:colOff>110490</xdr:colOff>
      <xdr:row>12</xdr:row>
      <xdr:rowOff>30480</xdr:rowOff>
    </xdr:to>
    <xdr:sp macro="" textlink="">
      <xdr:nvSpPr>
        <xdr:cNvPr id="144" name="Line 40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7871460" y="21080730"/>
          <a:ext cx="49530" cy="647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99060</xdr:colOff>
      <xdr:row>11</xdr:row>
      <xdr:rowOff>110490</xdr:rowOff>
    </xdr:from>
    <xdr:to>
      <xdr:col>40</xdr:col>
      <xdr:colOff>148590</xdr:colOff>
      <xdr:row>12</xdr:row>
      <xdr:rowOff>30480</xdr:rowOff>
    </xdr:to>
    <xdr:sp macro="" textlink="">
      <xdr:nvSpPr>
        <xdr:cNvPr id="145" name="Line 40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 flipH="1">
          <a:off x="8100060" y="21095970"/>
          <a:ext cx="49530" cy="49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45720</xdr:colOff>
      <xdr:row>24</xdr:row>
      <xdr:rowOff>76200</xdr:rowOff>
    </xdr:from>
    <xdr:to>
      <xdr:col>25</xdr:col>
      <xdr:colOff>114300</xdr:colOff>
      <xdr:row>24</xdr:row>
      <xdr:rowOff>76200</xdr:rowOff>
    </xdr:to>
    <xdr:sp macro="" textlink="">
      <xdr:nvSpPr>
        <xdr:cNvPr id="146" name="Line 27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4998720" y="3459480"/>
          <a:ext cx="25908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84701</xdr:colOff>
      <xdr:row>35</xdr:row>
      <xdr:rowOff>91440</xdr:rowOff>
    </xdr:from>
    <xdr:to>
      <xdr:col>41</xdr:col>
      <xdr:colOff>151519</xdr:colOff>
      <xdr:row>42</xdr:row>
      <xdr:rowOff>91440</xdr:rowOff>
    </xdr:to>
    <xdr:sp macro="" textlink="">
      <xdr:nvSpPr>
        <xdr:cNvPr id="147" name="Cloud Callout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180701" y="5158740"/>
          <a:ext cx="1781318" cy="922020"/>
        </a:xfrm>
        <a:prstGeom prst="cloudCallout">
          <a:avLst>
            <a:gd name="adj1" fmla="val -161005"/>
            <a:gd name="adj2" fmla="val 14560"/>
          </a:avLst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tr-TR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girilen dataya göre formüller değişmektedir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T44"/>
  <sheetViews>
    <sheetView showGridLines="0" tabSelected="1" workbookViewId="0">
      <selection activeCell="AY22" sqref="AY22"/>
    </sheetView>
  </sheetViews>
  <sheetFormatPr defaultColWidth="8.85546875" defaultRowHeight="11.25" x14ac:dyDescent="0.25"/>
  <cols>
    <col min="1" max="742" width="2.7109375" style="17" customWidth="1"/>
    <col min="743" max="16384" width="8.85546875" style="17"/>
  </cols>
  <sheetData>
    <row r="1" spans="2:46" ht="12" thickBot="1" x14ac:dyDescent="0.3"/>
    <row r="2" spans="2:46" ht="39.6" customHeight="1" x14ac:dyDescent="0.25"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8"/>
      <c r="AS2" s="18"/>
      <c r="AT2" s="18"/>
    </row>
    <row r="3" spans="2:46" x14ac:dyDescent="0.25"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5" t="s">
        <v>69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20"/>
    </row>
    <row r="4" spans="2:46" x14ac:dyDescent="0.25">
      <c r="B4" s="19"/>
      <c r="C4" s="16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4"/>
      <c r="AS4" s="1"/>
    </row>
    <row r="5" spans="2:46" x14ac:dyDescent="0.25">
      <c r="B5" s="19"/>
      <c r="C5" s="1" t="s">
        <v>72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4"/>
      <c r="AS5" s="1"/>
    </row>
    <row r="6" spans="2:46" x14ac:dyDescent="0.25">
      <c r="B6" s="19"/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4"/>
      <c r="AS6" s="1"/>
    </row>
    <row r="7" spans="2:46" x14ac:dyDescent="0.25">
      <c r="B7" s="19"/>
      <c r="C7" s="32" t="s">
        <v>2</v>
      </c>
      <c r="D7" s="32"/>
      <c r="E7" s="32"/>
      <c r="F7" s="29" t="s">
        <v>3</v>
      </c>
      <c r="G7" s="29"/>
      <c r="H7" s="29"/>
      <c r="I7" s="29"/>
      <c r="J7" s="29" t="s">
        <v>4</v>
      </c>
      <c r="K7" s="29"/>
      <c r="L7" s="29"/>
      <c r="M7" s="29"/>
      <c r="N7" s="29" t="s">
        <v>5</v>
      </c>
      <c r="O7" s="29"/>
      <c r="P7" s="29"/>
      <c r="Q7" s="29"/>
      <c r="R7" s="29" t="s">
        <v>6</v>
      </c>
      <c r="S7" s="29"/>
      <c r="T7" s="29"/>
      <c r="U7" s="29"/>
      <c r="V7" s="29" t="s">
        <v>7</v>
      </c>
      <c r="W7" s="29"/>
      <c r="X7" s="29"/>
      <c r="Y7" s="29"/>
      <c r="Z7" s="29" t="s">
        <v>8</v>
      </c>
      <c r="AA7" s="29"/>
      <c r="AB7" s="29"/>
      <c r="AC7" s="29"/>
      <c r="AD7" s="29" t="s">
        <v>9</v>
      </c>
      <c r="AE7" s="29"/>
      <c r="AF7" s="29"/>
      <c r="AG7" s="29"/>
      <c r="AH7" s="29" t="s">
        <v>10</v>
      </c>
      <c r="AI7" s="29"/>
      <c r="AJ7" s="29"/>
      <c r="AK7" s="29"/>
      <c r="AL7" s="29" t="s">
        <v>11</v>
      </c>
      <c r="AM7" s="29"/>
      <c r="AN7" s="29"/>
      <c r="AO7" s="29"/>
      <c r="AR7" s="14"/>
      <c r="AS7" s="1"/>
    </row>
    <row r="8" spans="2:46" x14ac:dyDescent="0.25">
      <c r="B8" s="19"/>
      <c r="C8" s="32"/>
      <c r="D8" s="32"/>
      <c r="E8" s="32"/>
      <c r="F8" s="2"/>
      <c r="G8" s="3"/>
      <c r="H8" s="3"/>
      <c r="I8" s="4"/>
      <c r="J8" s="2"/>
      <c r="K8" s="3"/>
      <c r="L8" s="3"/>
      <c r="M8" s="4"/>
      <c r="N8" s="2"/>
      <c r="O8" s="3"/>
      <c r="P8" s="3"/>
      <c r="Q8" s="4"/>
      <c r="R8" s="2"/>
      <c r="S8" s="3"/>
      <c r="T8" s="3"/>
      <c r="U8" s="4"/>
      <c r="V8" s="2"/>
      <c r="W8" s="3"/>
      <c r="X8" s="3"/>
      <c r="Y8" s="4"/>
      <c r="Z8" s="2"/>
      <c r="AA8" s="3"/>
      <c r="AB8" s="3"/>
      <c r="AC8" s="4"/>
      <c r="AD8" s="2"/>
      <c r="AE8" s="3"/>
      <c r="AF8" s="3"/>
      <c r="AG8" s="4"/>
      <c r="AH8" s="2"/>
      <c r="AI8" s="3"/>
      <c r="AJ8" s="3"/>
      <c r="AK8" s="4"/>
      <c r="AL8" s="2"/>
      <c r="AM8" s="3"/>
      <c r="AN8" s="3"/>
      <c r="AO8" s="4"/>
      <c r="AR8" s="14"/>
      <c r="AS8" s="1"/>
    </row>
    <row r="9" spans="2:46" x14ac:dyDescent="0.25">
      <c r="B9" s="19"/>
      <c r="C9" s="32"/>
      <c r="D9" s="32"/>
      <c r="E9" s="32"/>
      <c r="F9" s="5"/>
      <c r="G9" s="1"/>
      <c r="H9" s="1"/>
      <c r="I9" s="6"/>
      <c r="J9" s="5"/>
      <c r="K9" s="1"/>
      <c r="L9" s="1"/>
      <c r="M9" s="6"/>
      <c r="N9" s="5"/>
      <c r="O9" s="1"/>
      <c r="P9" s="1"/>
      <c r="Q9" s="6"/>
      <c r="R9" s="5"/>
      <c r="S9" s="1"/>
      <c r="T9" s="1"/>
      <c r="U9" s="6"/>
      <c r="V9" s="5"/>
      <c r="W9" s="1"/>
      <c r="X9" s="1"/>
      <c r="Y9" s="6"/>
      <c r="Z9" s="5"/>
      <c r="AA9" s="1"/>
      <c r="AB9" s="1"/>
      <c r="AC9" s="6"/>
      <c r="AD9" s="5"/>
      <c r="AE9" s="1"/>
      <c r="AF9" s="1"/>
      <c r="AG9" s="6"/>
      <c r="AH9" s="5"/>
      <c r="AI9" s="1"/>
      <c r="AJ9" s="1"/>
      <c r="AK9" s="6"/>
      <c r="AL9" s="5"/>
      <c r="AM9" s="1"/>
      <c r="AN9" s="1"/>
      <c r="AO9" s="6"/>
      <c r="AR9" s="14"/>
      <c r="AS9" s="1"/>
    </row>
    <row r="10" spans="2:46" x14ac:dyDescent="0.25">
      <c r="B10" s="19"/>
      <c r="C10" s="32"/>
      <c r="D10" s="32"/>
      <c r="E10" s="32"/>
      <c r="F10" s="5"/>
      <c r="G10" s="1"/>
      <c r="H10" s="1"/>
      <c r="I10" s="6"/>
      <c r="J10" s="5"/>
      <c r="K10" s="1"/>
      <c r="L10" s="1"/>
      <c r="M10" s="6"/>
      <c r="N10" s="5"/>
      <c r="O10" s="1"/>
      <c r="P10" s="1"/>
      <c r="Q10" s="6"/>
      <c r="R10" s="5"/>
      <c r="S10" s="1"/>
      <c r="T10" s="1"/>
      <c r="U10" s="6"/>
      <c r="V10" s="5"/>
      <c r="W10" s="1"/>
      <c r="X10" s="1"/>
      <c r="Y10" s="6"/>
      <c r="Z10" s="5"/>
      <c r="AA10" s="1"/>
      <c r="AB10" s="1"/>
      <c r="AC10" s="6"/>
      <c r="AD10" s="5"/>
      <c r="AE10" s="1"/>
      <c r="AF10" s="1"/>
      <c r="AG10" s="6"/>
      <c r="AH10" s="5"/>
      <c r="AI10" s="1"/>
      <c r="AJ10" s="1"/>
      <c r="AK10" s="6"/>
      <c r="AL10" s="5"/>
      <c r="AM10" s="1"/>
      <c r="AN10" s="1"/>
      <c r="AO10" s="6"/>
      <c r="AR10" s="14"/>
      <c r="AS10" s="1"/>
    </row>
    <row r="11" spans="2:46" x14ac:dyDescent="0.25">
      <c r="B11" s="19"/>
      <c r="C11" s="32"/>
      <c r="D11" s="32"/>
      <c r="E11" s="32"/>
      <c r="F11" s="5"/>
      <c r="G11" s="1"/>
      <c r="H11" s="1"/>
      <c r="I11" s="6"/>
      <c r="J11" s="5"/>
      <c r="K11" s="1"/>
      <c r="L11" s="1"/>
      <c r="M11" s="6"/>
      <c r="N11" s="5"/>
      <c r="O11" s="1"/>
      <c r="P11" s="1"/>
      <c r="Q11" s="6"/>
      <c r="R11" s="5"/>
      <c r="S11" s="1"/>
      <c r="T11" s="1"/>
      <c r="U11" s="6"/>
      <c r="V11" s="5"/>
      <c r="W11" s="1"/>
      <c r="X11" s="1"/>
      <c r="Y11" s="6"/>
      <c r="Z11" s="5"/>
      <c r="AA11" s="1"/>
      <c r="AB11" s="1"/>
      <c r="AC11" s="6"/>
      <c r="AD11" s="5"/>
      <c r="AE11" s="1"/>
      <c r="AF11" s="1"/>
      <c r="AG11" s="6"/>
      <c r="AH11" s="5"/>
      <c r="AI11" s="1"/>
      <c r="AJ11" s="1"/>
      <c r="AK11" s="6"/>
      <c r="AL11" s="5"/>
      <c r="AM11" s="1"/>
      <c r="AN11" s="1"/>
      <c r="AO11" s="6"/>
      <c r="AR11" s="14"/>
      <c r="AS11" s="1"/>
    </row>
    <row r="12" spans="2:46" x14ac:dyDescent="0.25">
      <c r="B12" s="19"/>
      <c r="C12" s="32"/>
      <c r="D12" s="32"/>
      <c r="E12" s="32"/>
      <c r="F12" s="5"/>
      <c r="G12" s="1"/>
      <c r="H12" s="1"/>
      <c r="I12" s="6"/>
      <c r="J12" s="5"/>
      <c r="K12" s="1"/>
      <c r="L12" s="1"/>
      <c r="M12" s="6"/>
      <c r="N12" s="5"/>
      <c r="O12" s="1"/>
      <c r="P12" s="1"/>
      <c r="Q12" s="6"/>
      <c r="R12" s="5"/>
      <c r="S12" s="1"/>
      <c r="T12" s="1"/>
      <c r="U12" s="6"/>
      <c r="V12" s="5"/>
      <c r="W12" s="1"/>
      <c r="X12" s="1"/>
      <c r="Y12" s="6"/>
      <c r="Z12" s="5"/>
      <c r="AA12" s="1"/>
      <c r="AB12" s="1"/>
      <c r="AC12" s="6"/>
      <c r="AD12" s="5"/>
      <c r="AE12" s="1"/>
      <c r="AF12" s="1"/>
      <c r="AG12" s="6"/>
      <c r="AH12" s="5"/>
      <c r="AI12" s="1"/>
      <c r="AJ12" s="1"/>
      <c r="AK12" s="6"/>
      <c r="AL12" s="5"/>
      <c r="AM12" s="1"/>
      <c r="AN12" s="1"/>
      <c r="AO12" s="6"/>
      <c r="AR12" s="14"/>
      <c r="AS12" s="1"/>
    </row>
    <row r="13" spans="2:46" ht="12" thickBot="1" x14ac:dyDescent="0.3">
      <c r="B13" s="19"/>
      <c r="C13" s="33"/>
      <c r="D13" s="33"/>
      <c r="E13" s="33"/>
      <c r="F13" s="7"/>
      <c r="G13" s="8"/>
      <c r="H13" s="8"/>
      <c r="I13" s="9"/>
      <c r="J13" s="7"/>
      <c r="K13" s="8"/>
      <c r="L13" s="8"/>
      <c r="M13" s="9"/>
      <c r="N13" s="7"/>
      <c r="O13" s="8"/>
      <c r="P13" s="8"/>
      <c r="Q13" s="9"/>
      <c r="R13" s="7"/>
      <c r="S13" s="8"/>
      <c r="T13" s="8"/>
      <c r="U13" s="9"/>
      <c r="V13" s="7"/>
      <c r="W13" s="8"/>
      <c r="X13" s="8"/>
      <c r="Y13" s="9"/>
      <c r="Z13" s="7"/>
      <c r="AA13" s="8"/>
      <c r="AB13" s="8"/>
      <c r="AC13" s="9"/>
      <c r="AD13" s="7"/>
      <c r="AE13" s="8"/>
      <c r="AF13" s="8"/>
      <c r="AG13" s="9"/>
      <c r="AH13" s="7"/>
      <c r="AI13" s="8"/>
      <c r="AJ13" s="8"/>
      <c r="AK13" s="9"/>
      <c r="AL13" s="7"/>
      <c r="AM13" s="8"/>
      <c r="AN13" s="8"/>
      <c r="AO13" s="9"/>
      <c r="AR13" s="14"/>
      <c r="AS13" s="1"/>
    </row>
    <row r="14" spans="2:46" ht="12" thickTop="1" x14ac:dyDescent="0.25">
      <c r="B14" s="19"/>
      <c r="C14" s="30">
        <v>1</v>
      </c>
      <c r="D14" s="30"/>
      <c r="E14" s="30"/>
      <c r="F14" s="31">
        <f>C14^4/(1+C14^4)</f>
        <v>0.5</v>
      </c>
      <c r="G14" s="31"/>
      <c r="H14" s="31"/>
      <c r="I14" s="31"/>
      <c r="J14" s="31">
        <f>C14^4/(0.4+C14^4)</f>
        <v>0.7142857142857143</v>
      </c>
      <c r="K14" s="31"/>
      <c r="L14" s="31"/>
      <c r="M14" s="31"/>
      <c r="N14" s="31">
        <f>C14^4/(2.5+C14^4)</f>
        <v>0.2857142857142857</v>
      </c>
      <c r="O14" s="31"/>
      <c r="P14" s="31"/>
      <c r="Q14" s="31"/>
      <c r="R14" s="31">
        <f>C14^4/(1+C14^4)</f>
        <v>0.5</v>
      </c>
      <c r="S14" s="31"/>
      <c r="T14" s="31"/>
      <c r="U14" s="31"/>
      <c r="V14" s="31">
        <f>C14^4/(0.2+C14^4)</f>
        <v>0.83333333333333337</v>
      </c>
      <c r="W14" s="31"/>
      <c r="X14" s="31"/>
      <c r="Y14" s="31"/>
      <c r="Z14" s="31">
        <f>C14^4/(5+C14^4)</f>
        <v>0.16666666666666666</v>
      </c>
      <c r="AA14" s="31"/>
      <c r="AB14" s="31"/>
      <c r="AC14" s="31"/>
      <c r="AD14" s="31">
        <f>C14^4/(0.5+C14^4)</f>
        <v>0.66666666666666663</v>
      </c>
      <c r="AE14" s="31"/>
      <c r="AF14" s="31"/>
      <c r="AG14" s="31"/>
      <c r="AH14" s="31">
        <f>C14^4/(2+C14^4)</f>
        <v>0.33333333333333331</v>
      </c>
      <c r="AI14" s="31"/>
      <c r="AJ14" s="31"/>
      <c r="AK14" s="31"/>
      <c r="AL14" s="31">
        <f>C14^4/(1+C14^4)</f>
        <v>0.5</v>
      </c>
      <c r="AM14" s="31"/>
      <c r="AN14" s="31"/>
      <c r="AO14" s="31"/>
      <c r="AR14" s="14"/>
      <c r="AS14" s="1"/>
    </row>
    <row r="15" spans="2:46" x14ac:dyDescent="0.25">
      <c r="B15" s="19"/>
      <c r="C15" s="34">
        <v>1.1000000000000001</v>
      </c>
      <c r="D15" s="34"/>
      <c r="E15" s="34"/>
      <c r="F15" s="31">
        <f t="shared" ref="F15:F24" si="0">C15^4/(1+C15^4)</f>
        <v>0.59417231443529095</v>
      </c>
      <c r="G15" s="31"/>
      <c r="H15" s="31"/>
      <c r="I15" s="31"/>
      <c r="J15" s="31">
        <f t="shared" ref="J15:J24" si="1">C15^4/(0.4+C15^4)</f>
        <v>0.78541923716538808</v>
      </c>
      <c r="K15" s="31"/>
      <c r="L15" s="31"/>
      <c r="M15" s="31"/>
      <c r="N15" s="31">
        <f t="shared" ref="N15:N24" si="2">C15^4/(2.5+C15^4)</f>
        <v>0.36933982492873546</v>
      </c>
      <c r="O15" s="31"/>
      <c r="P15" s="31"/>
      <c r="Q15" s="31"/>
      <c r="R15" s="31">
        <f t="shared" ref="R15:R24" si="3">C15^4/(1+C15^4)</f>
        <v>0.59417231443529095</v>
      </c>
      <c r="S15" s="31"/>
      <c r="T15" s="31"/>
      <c r="U15" s="31"/>
      <c r="V15" s="31">
        <f t="shared" ref="V15:V24" si="4">C15^4/(0.2+C15^4)</f>
        <v>0.8798149149690524</v>
      </c>
      <c r="W15" s="31"/>
      <c r="X15" s="31"/>
      <c r="Y15" s="31"/>
      <c r="Z15" s="31">
        <f t="shared" ref="Z15:Z24" si="5">C15^4/(5+C15^4)</f>
        <v>0.2264971148342384</v>
      </c>
      <c r="AA15" s="31"/>
      <c r="AB15" s="31"/>
      <c r="AC15" s="31"/>
      <c r="AD15" s="31">
        <f t="shared" ref="AD15:AD24" si="6">C15^4/(0.5+C15^4)</f>
        <v>0.74543047706328602</v>
      </c>
      <c r="AE15" s="31"/>
      <c r="AF15" s="31"/>
      <c r="AG15" s="31"/>
      <c r="AH15" s="31">
        <f t="shared" ref="AH15:AH24" si="7">C15^4/(2+C15^4)</f>
        <v>0.42264946162062306</v>
      </c>
      <c r="AI15" s="31"/>
      <c r="AJ15" s="31"/>
      <c r="AK15" s="31"/>
      <c r="AL15" s="31">
        <f t="shared" ref="AL15:AL24" si="8">C15^4/(1+C15^4)</f>
        <v>0.59417231443529095</v>
      </c>
      <c r="AM15" s="31"/>
      <c r="AN15" s="31"/>
      <c r="AO15" s="31"/>
      <c r="AR15" s="14"/>
      <c r="AS15" s="1"/>
    </row>
    <row r="16" spans="2:46" x14ac:dyDescent="0.25">
      <c r="B16" s="19"/>
      <c r="C16" s="34">
        <v>1.2</v>
      </c>
      <c r="D16" s="34"/>
      <c r="E16" s="34"/>
      <c r="F16" s="31">
        <f t="shared" si="0"/>
        <v>0.67464862051015095</v>
      </c>
      <c r="G16" s="31"/>
      <c r="H16" s="31"/>
      <c r="I16" s="31"/>
      <c r="J16" s="31">
        <f t="shared" si="1"/>
        <v>0.83829236739974133</v>
      </c>
      <c r="K16" s="31"/>
      <c r="L16" s="31"/>
      <c r="M16" s="31"/>
      <c r="N16" s="31">
        <f t="shared" si="2"/>
        <v>0.45338464229490988</v>
      </c>
      <c r="O16" s="31"/>
      <c r="P16" s="31"/>
      <c r="Q16" s="31"/>
      <c r="R16" s="31">
        <f t="shared" si="3"/>
        <v>0.67464862051015095</v>
      </c>
      <c r="S16" s="31"/>
      <c r="T16" s="31"/>
      <c r="U16" s="31"/>
      <c r="V16" s="31">
        <f t="shared" si="4"/>
        <v>0.91203377902885285</v>
      </c>
      <c r="W16" s="31"/>
      <c r="X16" s="31"/>
      <c r="Y16" s="31"/>
      <c r="Z16" s="31">
        <f t="shared" si="5"/>
        <v>0.29314634698032116</v>
      </c>
      <c r="AA16" s="31"/>
      <c r="AB16" s="31"/>
      <c r="AC16" s="31"/>
      <c r="AD16" s="31">
        <f t="shared" si="6"/>
        <v>0.80571961454771523</v>
      </c>
      <c r="AE16" s="31"/>
      <c r="AF16" s="31"/>
      <c r="AG16" s="31"/>
      <c r="AH16" s="31">
        <f t="shared" si="7"/>
        <v>0.50903377847604081</v>
      </c>
      <c r="AI16" s="31"/>
      <c r="AJ16" s="31"/>
      <c r="AK16" s="31"/>
      <c r="AL16" s="31">
        <f t="shared" si="8"/>
        <v>0.67464862051015095</v>
      </c>
      <c r="AM16" s="31"/>
      <c r="AN16" s="31"/>
      <c r="AO16" s="31"/>
      <c r="AR16" s="14"/>
      <c r="AS16" s="1"/>
    </row>
    <row r="17" spans="2:45" x14ac:dyDescent="0.25">
      <c r="B17" s="19"/>
      <c r="C17" s="34">
        <v>1.3</v>
      </c>
      <c r="D17" s="34"/>
      <c r="E17" s="34"/>
      <c r="F17" s="31">
        <f t="shared" si="0"/>
        <v>0.74067062576178011</v>
      </c>
      <c r="G17" s="31"/>
      <c r="H17" s="31"/>
      <c r="I17" s="31"/>
      <c r="J17" s="31">
        <f t="shared" si="1"/>
        <v>0.87715365007217228</v>
      </c>
      <c r="K17" s="31"/>
      <c r="L17" s="31"/>
      <c r="M17" s="31"/>
      <c r="N17" s="31">
        <f t="shared" si="2"/>
        <v>0.5332424712010605</v>
      </c>
      <c r="O17" s="31"/>
      <c r="P17" s="31"/>
      <c r="Q17" s="31"/>
      <c r="R17" s="31">
        <f t="shared" si="3"/>
        <v>0.74067062576178011</v>
      </c>
      <c r="S17" s="31"/>
      <c r="T17" s="31"/>
      <c r="U17" s="31"/>
      <c r="V17" s="31">
        <f t="shared" si="4"/>
        <v>0.9345571152776414</v>
      </c>
      <c r="W17" s="31"/>
      <c r="X17" s="31"/>
      <c r="Y17" s="31"/>
      <c r="Z17" s="31">
        <f t="shared" si="5"/>
        <v>0.36355188961443979</v>
      </c>
      <c r="AA17" s="31"/>
      <c r="AB17" s="31"/>
      <c r="AC17" s="31"/>
      <c r="AD17" s="31">
        <f t="shared" si="6"/>
        <v>0.85101755013259439</v>
      </c>
      <c r="AE17" s="31"/>
      <c r="AF17" s="31"/>
      <c r="AG17" s="31"/>
      <c r="AH17" s="31">
        <f t="shared" si="7"/>
        <v>0.58814686682728945</v>
      </c>
      <c r="AI17" s="31"/>
      <c r="AJ17" s="31"/>
      <c r="AK17" s="31"/>
      <c r="AL17" s="31">
        <f t="shared" si="8"/>
        <v>0.74067062576178011</v>
      </c>
      <c r="AM17" s="31"/>
      <c r="AN17" s="31"/>
      <c r="AO17" s="31"/>
      <c r="AR17" s="14"/>
      <c r="AS17" s="1"/>
    </row>
    <row r="18" spans="2:45" x14ac:dyDescent="0.25">
      <c r="B18" s="19"/>
      <c r="C18" s="34">
        <v>1.4</v>
      </c>
      <c r="D18" s="34"/>
      <c r="E18" s="34"/>
      <c r="F18" s="31">
        <f t="shared" si="0"/>
        <v>0.79345670852610706</v>
      </c>
      <c r="G18" s="31"/>
      <c r="H18" s="31"/>
      <c r="I18" s="31"/>
      <c r="J18" s="31">
        <f t="shared" si="1"/>
        <v>0.90569596378725004</v>
      </c>
      <c r="K18" s="31"/>
      <c r="L18" s="31"/>
      <c r="M18" s="31"/>
      <c r="N18" s="31">
        <f t="shared" si="2"/>
        <v>0.60577772171060928</v>
      </c>
      <c r="O18" s="31"/>
      <c r="P18" s="31"/>
      <c r="Q18" s="31"/>
      <c r="R18" s="31">
        <f t="shared" si="3"/>
        <v>0.79345670852610706</v>
      </c>
      <c r="S18" s="31"/>
      <c r="T18" s="31"/>
      <c r="U18" s="31"/>
      <c r="V18" s="31">
        <f t="shared" si="4"/>
        <v>0.95051464766429128</v>
      </c>
      <c r="W18" s="31"/>
      <c r="X18" s="31"/>
      <c r="Y18" s="31"/>
      <c r="Z18" s="31">
        <f t="shared" si="5"/>
        <v>0.43449149475208093</v>
      </c>
      <c r="AA18" s="31"/>
      <c r="AB18" s="31"/>
      <c r="AC18" s="31"/>
      <c r="AD18" s="31">
        <f t="shared" si="6"/>
        <v>0.88483508384005893</v>
      </c>
      <c r="AE18" s="31"/>
      <c r="AF18" s="31"/>
      <c r="AG18" s="31"/>
      <c r="AH18" s="31">
        <f t="shared" si="7"/>
        <v>0.6576280471103807</v>
      </c>
      <c r="AI18" s="31"/>
      <c r="AJ18" s="31"/>
      <c r="AK18" s="31"/>
      <c r="AL18" s="31">
        <f t="shared" si="8"/>
        <v>0.79345670852610706</v>
      </c>
      <c r="AM18" s="31"/>
      <c r="AN18" s="31"/>
      <c r="AO18" s="31"/>
      <c r="AR18" s="14"/>
      <c r="AS18" s="1"/>
    </row>
    <row r="19" spans="2:45" x14ac:dyDescent="0.25">
      <c r="B19" s="19"/>
      <c r="C19" s="34">
        <v>1.5</v>
      </c>
      <c r="D19" s="34"/>
      <c r="E19" s="34"/>
      <c r="F19" s="31">
        <f t="shared" si="0"/>
        <v>0.83505154639175261</v>
      </c>
      <c r="G19" s="31"/>
      <c r="H19" s="31"/>
      <c r="I19" s="31"/>
      <c r="J19" s="31">
        <f t="shared" si="1"/>
        <v>0.92677345537757427</v>
      </c>
      <c r="K19" s="31"/>
      <c r="L19" s="31"/>
      <c r="M19" s="31"/>
      <c r="N19" s="31">
        <f t="shared" si="2"/>
        <v>0.66942148760330578</v>
      </c>
      <c r="O19" s="31"/>
      <c r="P19" s="31"/>
      <c r="Q19" s="31"/>
      <c r="R19" s="31">
        <f t="shared" si="3"/>
        <v>0.83505154639175261</v>
      </c>
      <c r="S19" s="31"/>
      <c r="T19" s="31"/>
      <c r="U19" s="31"/>
      <c r="V19" s="31">
        <f t="shared" si="4"/>
        <v>0.96199524940617576</v>
      </c>
      <c r="W19" s="31"/>
      <c r="X19" s="31"/>
      <c r="Y19" s="31"/>
      <c r="Z19" s="31">
        <f t="shared" si="5"/>
        <v>0.50310559006211175</v>
      </c>
      <c r="AA19" s="31"/>
      <c r="AB19" s="31"/>
      <c r="AC19" s="31"/>
      <c r="AD19" s="31">
        <f t="shared" si="6"/>
        <v>0.9101123595505618</v>
      </c>
      <c r="AE19" s="31"/>
      <c r="AF19" s="31"/>
      <c r="AG19" s="31"/>
      <c r="AH19" s="31">
        <f t="shared" si="7"/>
        <v>0.7168141592920354</v>
      </c>
      <c r="AI19" s="31"/>
      <c r="AJ19" s="31"/>
      <c r="AK19" s="31"/>
      <c r="AL19" s="31">
        <f t="shared" si="8"/>
        <v>0.83505154639175261</v>
      </c>
      <c r="AM19" s="31"/>
      <c r="AN19" s="31"/>
      <c r="AO19" s="31"/>
      <c r="AR19" s="14"/>
      <c r="AS19" s="1"/>
    </row>
    <row r="20" spans="2:45" x14ac:dyDescent="0.25">
      <c r="B20" s="19"/>
      <c r="C20" s="34">
        <v>1.6</v>
      </c>
      <c r="D20" s="34"/>
      <c r="E20" s="34"/>
      <c r="F20" s="31">
        <f t="shared" si="0"/>
        <v>0.86761279389959756</v>
      </c>
      <c r="G20" s="31"/>
      <c r="H20" s="31"/>
      <c r="I20" s="31"/>
      <c r="J20" s="31">
        <f t="shared" si="1"/>
        <v>0.94247583985273808</v>
      </c>
      <c r="K20" s="31"/>
      <c r="L20" s="31"/>
      <c r="M20" s="31"/>
      <c r="N20" s="31">
        <f t="shared" si="2"/>
        <v>0.72386674913846438</v>
      </c>
      <c r="O20" s="31"/>
      <c r="P20" s="31"/>
      <c r="Q20" s="31"/>
      <c r="R20" s="31">
        <f t="shared" si="3"/>
        <v>0.86761279389959756</v>
      </c>
      <c r="S20" s="31"/>
      <c r="T20" s="31"/>
      <c r="U20" s="31"/>
      <c r="V20" s="31">
        <f t="shared" si="4"/>
        <v>0.97038616441601511</v>
      </c>
      <c r="W20" s="31"/>
      <c r="X20" s="31"/>
      <c r="Y20" s="31"/>
      <c r="Z20" s="31">
        <f t="shared" si="5"/>
        <v>0.56723445506162595</v>
      </c>
      <c r="AA20" s="31"/>
      <c r="AB20" s="31"/>
      <c r="AC20" s="31"/>
      <c r="AD20" s="31">
        <f t="shared" si="6"/>
        <v>0.92911421118294213</v>
      </c>
      <c r="AE20" s="31"/>
      <c r="AF20" s="31"/>
      <c r="AG20" s="31"/>
      <c r="AH20" s="31">
        <f t="shared" si="7"/>
        <v>0.76618032173587736</v>
      </c>
      <c r="AI20" s="31"/>
      <c r="AJ20" s="31"/>
      <c r="AK20" s="31"/>
      <c r="AL20" s="31">
        <f t="shared" si="8"/>
        <v>0.86761279389959756</v>
      </c>
      <c r="AM20" s="31"/>
      <c r="AN20" s="31"/>
      <c r="AO20" s="31"/>
      <c r="AR20" s="14"/>
      <c r="AS20" s="1"/>
    </row>
    <row r="21" spans="2:45" x14ac:dyDescent="0.25">
      <c r="B21" s="19"/>
      <c r="C21" s="34">
        <v>1.7</v>
      </c>
      <c r="D21" s="34"/>
      <c r="E21" s="34"/>
      <c r="F21" s="31">
        <f t="shared" si="0"/>
        <v>0.89307214422429182</v>
      </c>
      <c r="G21" s="31"/>
      <c r="H21" s="31"/>
      <c r="I21" s="31"/>
      <c r="J21" s="31">
        <f t="shared" si="1"/>
        <v>0.95429668308177462</v>
      </c>
      <c r="K21" s="31"/>
      <c r="L21" s="31"/>
      <c r="M21" s="31"/>
      <c r="N21" s="31">
        <f t="shared" si="2"/>
        <v>0.76962984122888656</v>
      </c>
      <c r="O21" s="31"/>
      <c r="P21" s="31"/>
      <c r="Q21" s="31"/>
      <c r="R21" s="31">
        <f t="shared" si="3"/>
        <v>0.89307214422429182</v>
      </c>
      <c r="S21" s="31"/>
      <c r="T21" s="31"/>
      <c r="U21" s="31"/>
      <c r="V21" s="31">
        <f t="shared" si="4"/>
        <v>0.97661393108125494</v>
      </c>
      <c r="W21" s="31"/>
      <c r="X21" s="31"/>
      <c r="Y21" s="31"/>
      <c r="Z21" s="31">
        <f t="shared" si="5"/>
        <v>0.62552707064806279</v>
      </c>
      <c r="AA21" s="31"/>
      <c r="AB21" s="31"/>
      <c r="AC21" s="31"/>
      <c r="AD21" s="31">
        <f t="shared" si="6"/>
        <v>0.94351622778775657</v>
      </c>
      <c r="AE21" s="31"/>
      <c r="AF21" s="31"/>
      <c r="AG21" s="31"/>
      <c r="AH21" s="31">
        <f t="shared" si="7"/>
        <v>0.80680248452004899</v>
      </c>
      <c r="AI21" s="31"/>
      <c r="AJ21" s="31"/>
      <c r="AK21" s="31"/>
      <c r="AL21" s="31">
        <f t="shared" si="8"/>
        <v>0.89307214422429182</v>
      </c>
      <c r="AM21" s="31"/>
      <c r="AN21" s="31"/>
      <c r="AO21" s="31"/>
      <c r="AR21" s="14"/>
      <c r="AS21" s="1"/>
    </row>
    <row r="22" spans="2:45" x14ac:dyDescent="0.25">
      <c r="B22" s="19"/>
      <c r="C22" s="34">
        <v>1.8</v>
      </c>
      <c r="D22" s="34"/>
      <c r="E22" s="34"/>
      <c r="F22" s="31">
        <f t="shared" si="0"/>
        <v>0.91302532702477035</v>
      </c>
      <c r="G22" s="31"/>
      <c r="H22" s="31"/>
      <c r="I22" s="31"/>
      <c r="J22" s="31">
        <f t="shared" si="1"/>
        <v>0.96329467038614003</v>
      </c>
      <c r="K22" s="31"/>
      <c r="L22" s="31"/>
      <c r="M22" s="31"/>
      <c r="N22" s="31">
        <f t="shared" si="2"/>
        <v>0.80765679817812519</v>
      </c>
      <c r="O22" s="31"/>
      <c r="P22" s="31"/>
      <c r="Q22" s="31"/>
      <c r="R22" s="31">
        <f t="shared" si="3"/>
        <v>0.91302532702477035</v>
      </c>
      <c r="S22" s="31"/>
      <c r="T22" s="31"/>
      <c r="U22" s="31"/>
      <c r="V22" s="31">
        <f t="shared" si="4"/>
        <v>0.98130421776847154</v>
      </c>
      <c r="W22" s="31"/>
      <c r="X22" s="31"/>
      <c r="Y22" s="31"/>
      <c r="Z22" s="31">
        <f t="shared" si="5"/>
        <v>0.67736939913276895</v>
      </c>
      <c r="AA22" s="31"/>
      <c r="AB22" s="31"/>
      <c r="AC22" s="31"/>
      <c r="AD22" s="31">
        <f t="shared" si="6"/>
        <v>0.95453553502582378</v>
      </c>
      <c r="AE22" s="31"/>
      <c r="AF22" s="31"/>
      <c r="AG22" s="31"/>
      <c r="AH22" s="31">
        <f t="shared" si="7"/>
        <v>0.83996927410062738</v>
      </c>
      <c r="AI22" s="31"/>
      <c r="AJ22" s="31"/>
      <c r="AK22" s="31"/>
      <c r="AL22" s="31">
        <f t="shared" si="8"/>
        <v>0.91302532702477035</v>
      </c>
      <c r="AM22" s="31"/>
      <c r="AN22" s="31"/>
      <c r="AO22" s="31"/>
      <c r="AR22" s="14"/>
      <c r="AS22" s="1"/>
    </row>
    <row r="23" spans="2:45" x14ac:dyDescent="0.25">
      <c r="B23" s="19"/>
      <c r="C23" s="34">
        <v>1.9</v>
      </c>
      <c r="D23" s="34"/>
      <c r="E23" s="34"/>
      <c r="F23" s="31">
        <f t="shared" si="0"/>
        <v>0.92873482942681418</v>
      </c>
      <c r="G23" s="31"/>
      <c r="H23" s="31"/>
      <c r="I23" s="31"/>
      <c r="J23" s="31">
        <f t="shared" si="1"/>
        <v>0.97022059097237212</v>
      </c>
      <c r="K23" s="31"/>
      <c r="L23" s="31"/>
      <c r="M23" s="31"/>
      <c r="N23" s="31">
        <f t="shared" si="2"/>
        <v>0.8390430141448999</v>
      </c>
      <c r="O23" s="31"/>
      <c r="P23" s="31"/>
      <c r="Q23" s="31"/>
      <c r="R23" s="31">
        <f t="shared" si="3"/>
        <v>0.92873482942681418</v>
      </c>
      <c r="S23" s="31"/>
      <c r="T23" s="31"/>
      <c r="U23" s="31"/>
      <c r="V23" s="31">
        <f t="shared" si="4"/>
        <v>0.98488524119376375</v>
      </c>
      <c r="W23" s="31"/>
      <c r="X23" s="31"/>
      <c r="Y23" s="31"/>
      <c r="Z23" s="31">
        <f t="shared" si="5"/>
        <v>0.72271671075470967</v>
      </c>
      <c r="AA23" s="31"/>
      <c r="AB23" s="31"/>
      <c r="AC23" s="31"/>
      <c r="AD23" s="31">
        <f t="shared" si="6"/>
        <v>0.96305081990230634</v>
      </c>
      <c r="AE23" s="31"/>
      <c r="AF23" s="31"/>
      <c r="AG23" s="31"/>
      <c r="AH23" s="31">
        <f t="shared" si="7"/>
        <v>0.8669513906905888</v>
      </c>
      <c r="AI23" s="31"/>
      <c r="AJ23" s="31"/>
      <c r="AK23" s="31"/>
      <c r="AL23" s="31">
        <f t="shared" si="8"/>
        <v>0.92873482942681418</v>
      </c>
      <c r="AM23" s="31"/>
      <c r="AN23" s="31"/>
      <c r="AO23" s="31"/>
      <c r="AR23" s="14"/>
      <c r="AS23" s="1"/>
    </row>
    <row r="24" spans="2:45" x14ac:dyDescent="0.25">
      <c r="B24" s="19"/>
      <c r="C24" s="34">
        <v>2</v>
      </c>
      <c r="D24" s="34"/>
      <c r="E24" s="34"/>
      <c r="F24" s="31">
        <f t="shared" si="0"/>
        <v>0.94117647058823528</v>
      </c>
      <c r="G24" s="31"/>
      <c r="H24" s="31"/>
      <c r="I24" s="31"/>
      <c r="J24" s="31">
        <f t="shared" si="1"/>
        <v>0.97560975609756106</v>
      </c>
      <c r="K24" s="31"/>
      <c r="L24" s="31"/>
      <c r="M24" s="31"/>
      <c r="N24" s="31">
        <f t="shared" si="2"/>
        <v>0.86486486486486491</v>
      </c>
      <c r="O24" s="31"/>
      <c r="P24" s="31"/>
      <c r="Q24" s="31"/>
      <c r="R24" s="31">
        <f t="shared" si="3"/>
        <v>0.94117647058823528</v>
      </c>
      <c r="S24" s="31"/>
      <c r="T24" s="31"/>
      <c r="U24" s="31"/>
      <c r="V24" s="31">
        <f t="shared" si="4"/>
        <v>0.98765432098765438</v>
      </c>
      <c r="W24" s="31"/>
      <c r="X24" s="31"/>
      <c r="Y24" s="31"/>
      <c r="Z24" s="31">
        <f t="shared" si="5"/>
        <v>0.76190476190476186</v>
      </c>
      <c r="AA24" s="31"/>
      <c r="AB24" s="31"/>
      <c r="AC24" s="31"/>
      <c r="AD24" s="31">
        <f t="shared" si="6"/>
        <v>0.96969696969696972</v>
      </c>
      <c r="AE24" s="31"/>
      <c r="AF24" s="31"/>
      <c r="AG24" s="31"/>
      <c r="AH24" s="31">
        <f t="shared" si="7"/>
        <v>0.88888888888888884</v>
      </c>
      <c r="AI24" s="31"/>
      <c r="AJ24" s="31"/>
      <c r="AK24" s="31"/>
      <c r="AL24" s="31">
        <f t="shared" si="8"/>
        <v>0.94117647058823528</v>
      </c>
      <c r="AM24" s="31"/>
      <c r="AN24" s="31"/>
      <c r="AO24" s="31"/>
      <c r="AR24" s="14"/>
      <c r="AS24" s="1"/>
    </row>
    <row r="25" spans="2:45" x14ac:dyDescent="0.25">
      <c r="B25" s="19"/>
      <c r="C25" s="1" t="s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  <c r="Y25" s="11"/>
      <c r="Z25" s="11"/>
      <c r="AA25" s="11" t="s">
        <v>70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"/>
      <c r="AP25" s="1"/>
      <c r="AQ25" s="1"/>
      <c r="AR25" s="14"/>
      <c r="AS25" s="1"/>
    </row>
    <row r="26" spans="2:45" x14ac:dyDescent="0.25">
      <c r="B26" s="19"/>
      <c r="C26" s="1" t="s">
        <v>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4"/>
      <c r="AS26" s="1"/>
    </row>
    <row r="27" spans="2:45" x14ac:dyDescent="0.25">
      <c r="B27" s="19"/>
      <c r="C27" s="1" t="s">
        <v>14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4"/>
      <c r="AS27" s="1"/>
    </row>
    <row r="28" spans="2:45" x14ac:dyDescent="0.25">
      <c r="B28" s="19"/>
      <c r="C28" s="10" t="s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20"/>
    </row>
    <row r="29" spans="2:45" x14ac:dyDescent="0.25">
      <c r="B29" s="19"/>
      <c r="C29" s="1" t="s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0" t="s">
        <v>16</v>
      </c>
      <c r="R29" s="1"/>
      <c r="S29" s="1"/>
      <c r="T29" s="1"/>
      <c r="U29" s="1"/>
      <c r="V29" s="1"/>
      <c r="W29" s="1"/>
      <c r="X29" s="10" t="s">
        <v>17</v>
      </c>
      <c r="Y29" s="11"/>
      <c r="Z29" s="1"/>
      <c r="AA29" s="1"/>
      <c r="AB29" s="1"/>
      <c r="AC29" s="1"/>
      <c r="AD29" s="1"/>
      <c r="AE29" s="10" t="s">
        <v>18</v>
      </c>
      <c r="AF29" s="1"/>
      <c r="AG29" s="11"/>
      <c r="AH29" s="1"/>
      <c r="AI29" s="1"/>
      <c r="AJ29" s="1"/>
      <c r="AK29" s="1"/>
      <c r="AL29" s="10" t="s">
        <v>19</v>
      </c>
      <c r="AM29" s="11"/>
      <c r="AN29" s="1"/>
      <c r="AO29" s="1"/>
      <c r="AP29" s="11"/>
      <c r="AQ29" s="1"/>
      <c r="AR29" s="20"/>
    </row>
    <row r="30" spans="2:45" x14ac:dyDescent="0.25">
      <c r="B30" s="19"/>
      <c r="C30" s="1" t="s">
        <v>24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21</v>
      </c>
      <c r="R30" s="1"/>
      <c r="S30" s="1"/>
      <c r="T30" s="1"/>
      <c r="U30" s="1"/>
      <c r="V30" s="1"/>
      <c r="W30" s="1"/>
      <c r="X30" s="1" t="s">
        <v>21</v>
      </c>
      <c r="Y30" s="11"/>
      <c r="Z30" s="1"/>
      <c r="AA30" s="1"/>
      <c r="AB30" s="1"/>
      <c r="AC30" s="1"/>
      <c r="AD30" s="1"/>
      <c r="AE30" s="1" t="s">
        <v>22</v>
      </c>
      <c r="AF30" s="1"/>
      <c r="AG30" s="11"/>
      <c r="AH30" s="1"/>
      <c r="AI30" s="1"/>
      <c r="AJ30" s="1"/>
      <c r="AK30" s="1"/>
      <c r="AL30" s="1" t="s">
        <v>23</v>
      </c>
      <c r="AM30" s="11"/>
      <c r="AN30" s="1"/>
      <c r="AO30" s="1"/>
      <c r="AP30" s="11"/>
      <c r="AQ30" s="1"/>
      <c r="AR30" s="20"/>
    </row>
    <row r="31" spans="2:45" x14ac:dyDescent="0.25">
      <c r="B31" s="19"/>
      <c r="C31" s="1" t="s">
        <v>29</v>
      </c>
      <c r="D31" s="1"/>
      <c r="E31" s="1"/>
      <c r="F31" s="1"/>
      <c r="G31" s="1"/>
      <c r="H31" s="1" t="s">
        <v>30</v>
      </c>
      <c r="I31" s="1"/>
      <c r="J31" s="1"/>
      <c r="K31" s="1"/>
      <c r="L31" s="1" t="s">
        <v>31</v>
      </c>
      <c r="M31" s="1"/>
      <c r="N31" s="1"/>
      <c r="O31" s="1"/>
      <c r="P31" s="1"/>
      <c r="Q31" s="1" t="s">
        <v>25</v>
      </c>
      <c r="R31" s="1"/>
      <c r="S31" s="1"/>
      <c r="T31" s="1"/>
      <c r="U31" s="1"/>
      <c r="V31" s="1"/>
      <c r="W31" s="1"/>
      <c r="X31" s="1" t="s">
        <v>26</v>
      </c>
      <c r="Y31" s="11"/>
      <c r="Z31" s="1"/>
      <c r="AA31" s="1"/>
      <c r="AB31" s="1"/>
      <c r="AC31" s="1"/>
      <c r="AD31" s="1"/>
      <c r="AE31" s="1" t="s">
        <v>27</v>
      </c>
      <c r="AF31" s="1"/>
      <c r="AG31" s="11"/>
      <c r="AH31" s="1"/>
      <c r="AI31" s="1"/>
      <c r="AJ31" s="1"/>
      <c r="AK31" s="1"/>
      <c r="AL31" s="1" t="s">
        <v>28</v>
      </c>
      <c r="AM31" s="11"/>
      <c r="AN31" s="1"/>
      <c r="AO31" s="1"/>
      <c r="AP31" s="11"/>
      <c r="AQ31" s="1"/>
      <c r="AR31" s="20"/>
    </row>
    <row r="32" spans="2:45" x14ac:dyDescent="0.25">
      <c r="B32" s="19"/>
      <c r="C32" s="1" t="s">
        <v>32</v>
      </c>
      <c r="D32" s="1"/>
      <c r="E32" s="1"/>
      <c r="F32" s="1"/>
      <c r="G32" s="1"/>
      <c r="H32" s="1" t="s">
        <v>33</v>
      </c>
      <c r="I32" s="1"/>
      <c r="J32" s="1"/>
      <c r="K32" s="1"/>
      <c r="L32" s="1" t="s">
        <v>34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/>
      <c r="Z32" s="1"/>
      <c r="AA32" s="1"/>
      <c r="AB32" s="1"/>
      <c r="AC32" s="1"/>
      <c r="AD32" s="1"/>
      <c r="AE32" s="1"/>
      <c r="AF32" s="1"/>
      <c r="AG32" s="11"/>
      <c r="AH32" s="1"/>
      <c r="AI32" s="1"/>
      <c r="AJ32" s="1"/>
      <c r="AK32" s="1"/>
      <c r="AL32" s="1"/>
      <c r="AM32" s="11"/>
      <c r="AN32" s="1"/>
      <c r="AO32" s="1"/>
      <c r="AP32" s="1"/>
      <c r="AQ32" s="1"/>
      <c r="AR32" s="20"/>
    </row>
    <row r="33" spans="2:44" x14ac:dyDescent="0.25">
      <c r="B33" s="19"/>
      <c r="C33" s="1" t="s">
        <v>39</v>
      </c>
      <c r="D33" s="1"/>
      <c r="E33" s="1"/>
      <c r="F33" s="1"/>
      <c r="G33" s="11"/>
      <c r="H33" s="11"/>
      <c r="I33" s="1" t="s">
        <v>40</v>
      </c>
      <c r="J33" s="1"/>
      <c r="K33" s="1"/>
      <c r="L33" s="1"/>
      <c r="M33" s="1"/>
      <c r="N33" s="1"/>
      <c r="O33" s="1"/>
      <c r="P33" s="1"/>
      <c r="Q33" s="10" t="s">
        <v>35</v>
      </c>
      <c r="R33" s="1"/>
      <c r="S33" s="1"/>
      <c r="T33" s="1"/>
      <c r="U33" s="1"/>
      <c r="V33" s="1"/>
      <c r="W33" s="1"/>
      <c r="X33" s="10" t="s">
        <v>36</v>
      </c>
      <c r="Y33" s="11"/>
      <c r="Z33" s="1"/>
      <c r="AA33" s="1"/>
      <c r="AB33" s="1"/>
      <c r="AC33" s="1"/>
      <c r="AD33" s="1"/>
      <c r="AE33" s="10" t="s">
        <v>37</v>
      </c>
      <c r="AF33" s="1"/>
      <c r="AG33" s="11"/>
      <c r="AH33" s="1"/>
      <c r="AI33" s="1"/>
      <c r="AJ33" s="1"/>
      <c r="AK33" s="1"/>
      <c r="AL33" s="10" t="s">
        <v>38</v>
      </c>
      <c r="AM33" s="11"/>
      <c r="AN33" s="1"/>
      <c r="AO33" s="1"/>
      <c r="AP33" s="1"/>
      <c r="AQ33" s="1"/>
      <c r="AR33" s="20"/>
    </row>
    <row r="34" spans="2:44" x14ac:dyDescent="0.25">
      <c r="B34" s="19"/>
      <c r="C34" s="1" t="s">
        <v>43</v>
      </c>
      <c r="D34" s="1"/>
      <c r="E34" s="1"/>
      <c r="F34" s="1"/>
      <c r="G34" s="1"/>
      <c r="H34" s="1"/>
      <c r="I34" s="1" t="s">
        <v>44</v>
      </c>
      <c r="J34" s="1"/>
      <c r="K34" s="1"/>
      <c r="L34" s="1"/>
      <c r="M34" s="1"/>
      <c r="N34" s="1"/>
      <c r="O34" s="1"/>
      <c r="P34" s="1"/>
      <c r="Q34" s="1" t="s">
        <v>23</v>
      </c>
      <c r="R34" s="1"/>
      <c r="S34" s="1"/>
      <c r="T34" s="1"/>
      <c r="U34" s="1"/>
      <c r="V34" s="1"/>
      <c r="W34" s="1"/>
      <c r="X34" s="1" t="s">
        <v>41</v>
      </c>
      <c r="Y34" s="11"/>
      <c r="Z34" s="1"/>
      <c r="AA34" s="1"/>
      <c r="AB34" s="1"/>
      <c r="AC34" s="1"/>
      <c r="AD34" s="1"/>
      <c r="AE34" s="1" t="s">
        <v>41</v>
      </c>
      <c r="AF34" s="1"/>
      <c r="AG34" s="11"/>
      <c r="AH34" s="1"/>
      <c r="AI34" s="1"/>
      <c r="AJ34" s="1"/>
      <c r="AK34" s="1"/>
      <c r="AL34" s="1" t="s">
        <v>42</v>
      </c>
      <c r="AM34" s="11"/>
      <c r="AN34" s="1"/>
      <c r="AO34" s="1"/>
      <c r="AP34" s="1"/>
      <c r="AQ34" s="1"/>
      <c r="AR34" s="20"/>
    </row>
    <row r="35" spans="2:44" x14ac:dyDescent="0.25"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" t="s">
        <v>45</v>
      </c>
      <c r="R35" s="1"/>
      <c r="S35" s="1"/>
      <c r="T35" s="1"/>
      <c r="U35" s="1"/>
      <c r="V35" s="1"/>
      <c r="W35" s="1"/>
      <c r="X35" s="1" t="s">
        <v>46</v>
      </c>
      <c r="Y35" s="11"/>
      <c r="Z35" s="1"/>
      <c r="AA35" s="1"/>
      <c r="AB35" s="1"/>
      <c r="AC35" s="1"/>
      <c r="AD35" s="1"/>
      <c r="AE35" s="1" t="s">
        <v>47</v>
      </c>
      <c r="AF35" s="1"/>
      <c r="AG35" s="11"/>
      <c r="AH35" s="1"/>
      <c r="AI35" s="1"/>
      <c r="AJ35" s="1"/>
      <c r="AK35" s="1"/>
      <c r="AL35" s="1" t="s">
        <v>27</v>
      </c>
      <c r="AM35" s="11"/>
      <c r="AN35" s="1"/>
      <c r="AO35" s="1"/>
      <c r="AP35" s="1"/>
      <c r="AQ35" s="1"/>
      <c r="AR35" s="20"/>
    </row>
    <row r="36" spans="2:44" x14ac:dyDescent="0.25">
      <c r="B36" s="19"/>
      <c r="C36" s="11" t="s">
        <v>56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35">
        <v>15.56</v>
      </c>
      <c r="P36" s="35"/>
      <c r="Q36" s="11" t="s">
        <v>57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20"/>
    </row>
    <row r="37" spans="2:44" x14ac:dyDescent="0.25">
      <c r="B37" s="19"/>
      <c r="C37" s="11" t="s">
        <v>48</v>
      </c>
      <c r="D37" s="11"/>
      <c r="E37" s="11"/>
      <c r="F37" s="11"/>
      <c r="G37" s="11"/>
      <c r="H37" s="11"/>
      <c r="J37" s="35">
        <v>5</v>
      </c>
      <c r="K37" s="35"/>
      <c r="L37" s="11" t="s">
        <v>49</v>
      </c>
      <c r="M37" s="11" t="s">
        <v>50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20"/>
    </row>
    <row r="38" spans="2:44" x14ac:dyDescent="0.25">
      <c r="B38" s="19"/>
      <c r="C38" s="11" t="s">
        <v>73</v>
      </c>
      <c r="D38" s="11"/>
      <c r="E38" s="11"/>
      <c r="F38" s="11"/>
      <c r="G38" s="11"/>
      <c r="H38" s="11"/>
      <c r="J38" s="35">
        <v>6</v>
      </c>
      <c r="K38" s="35"/>
      <c r="L38" s="11" t="s">
        <v>49</v>
      </c>
      <c r="M38" s="11" t="s">
        <v>50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20"/>
    </row>
    <row r="39" spans="2:44" x14ac:dyDescent="0.25">
      <c r="B39" s="19"/>
      <c r="C39" s="11" t="s">
        <v>52</v>
      </c>
      <c r="D39" s="11"/>
      <c r="E39" s="11"/>
      <c r="F39" s="25">
        <v>3</v>
      </c>
      <c r="G39" s="11" t="s">
        <v>51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20"/>
    </row>
    <row r="40" spans="2:44" x14ac:dyDescent="0.25">
      <c r="B40" s="19"/>
      <c r="C40" s="11" t="s">
        <v>53</v>
      </c>
      <c r="D40" s="11"/>
      <c r="E40" s="11"/>
      <c r="F40" s="11"/>
      <c r="G40" s="11"/>
      <c r="H40" s="38">
        <f>MAX(J37,J38)</f>
        <v>6</v>
      </c>
      <c r="I40" s="38"/>
      <c r="J40" s="11" t="s">
        <v>54</v>
      </c>
      <c r="K40" s="38">
        <f>MIN(J37,J38)</f>
        <v>5</v>
      </c>
      <c r="L40" s="38"/>
      <c r="M40" s="21" t="s">
        <v>55</v>
      </c>
      <c r="N40" s="38">
        <f>+H40/K40</f>
        <v>1.2</v>
      </c>
      <c r="O40" s="38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20"/>
    </row>
    <row r="41" spans="2:44" x14ac:dyDescent="0.25">
      <c r="B41" s="19"/>
      <c r="C41" s="11" t="str">
        <f>IF(F39=1,"xk = m4 / ( 1 + m4 ) =",IF(F39=2,"xk = m4 / ( 0,4 + m4 ) =",IF(F39=3,"xk = m4 / ( 2,5 + m4 ) =",IF(F39=4,"xk = m4 / ( 1 + m4 ) =",IF(F39=5,"xk = m4 / ( 0,2 + m4 ) =",IF(F39=6,"xk = m4 / ( 5 + m4 ) =",IF(F39=7,"xk = m4 / ( 0,5 + m4 ) =",IF(F39=8,"xk = m4 / ( 2 + m4 ) =",IF(F39=9,"xk = m4 / ( 1 + m4 ) =","hatalı")))))))))</f>
        <v>xk = m4 / ( 2,5 + m4 ) =</v>
      </c>
      <c r="D41" s="11"/>
      <c r="E41" s="11"/>
      <c r="F41" s="11"/>
      <c r="G41" s="11"/>
      <c r="H41" s="11"/>
      <c r="I41" s="36">
        <f>+N40</f>
        <v>1.2</v>
      </c>
      <c r="J41" s="36"/>
      <c r="K41" s="12" t="s">
        <v>58</v>
      </c>
      <c r="L41" s="36">
        <f>IF(F39=1,1,IF(F39=2,0.4,IF(F39=3,2.5,IF(F39=4,1,IF(F39=5,0.2,IF(F39=6,5,IF(F39=7,0.5,IF(F39=8,2,IF(F39=9,1,"hatalı")))))))))</f>
        <v>2.5</v>
      </c>
      <c r="M41" s="36"/>
      <c r="N41" s="13" t="s">
        <v>59</v>
      </c>
      <c r="O41" s="36">
        <f>+I41</f>
        <v>1.2</v>
      </c>
      <c r="P41" s="36"/>
      <c r="Q41" s="12" t="s">
        <v>60</v>
      </c>
      <c r="R41" s="1"/>
      <c r="S41" s="36">
        <f>+I41^4/(L41+O41^4)</f>
        <v>0.45338464229490988</v>
      </c>
      <c r="T41" s="36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20"/>
    </row>
    <row r="42" spans="2:44" x14ac:dyDescent="0.25">
      <c r="B42" s="19"/>
      <c r="C42" s="1" t="s">
        <v>61</v>
      </c>
      <c r="D42" s="1"/>
      <c r="E42" s="1"/>
      <c r="F42" s="1"/>
      <c r="G42" s="36">
        <f>+O36</f>
        <v>15.56</v>
      </c>
      <c r="H42" s="36"/>
      <c r="I42" s="13" t="s">
        <v>62</v>
      </c>
      <c r="J42" s="36">
        <f>+S41</f>
        <v>0.45338464229490988</v>
      </c>
      <c r="K42" s="36"/>
      <c r="L42" s="13" t="s">
        <v>55</v>
      </c>
      <c r="M42" s="37">
        <f>+G42*J42</f>
        <v>7.0546650341087975</v>
      </c>
      <c r="N42" s="37"/>
      <c r="O42" s="11" t="s">
        <v>57</v>
      </c>
      <c r="P42" s="1"/>
      <c r="Q42" s="1"/>
      <c r="R42" s="1" t="s">
        <v>67</v>
      </c>
      <c r="S42" s="1"/>
      <c r="T42" s="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20"/>
    </row>
    <row r="43" spans="2:44" x14ac:dyDescent="0.25">
      <c r="B43" s="19"/>
      <c r="C43" s="1" t="s">
        <v>63</v>
      </c>
      <c r="D43" s="1"/>
      <c r="E43" s="1"/>
      <c r="F43" s="1"/>
      <c r="G43" s="1"/>
      <c r="H43" s="1"/>
      <c r="I43" s="36">
        <f>+G42</f>
        <v>15.56</v>
      </c>
      <c r="J43" s="36"/>
      <c r="K43" s="13" t="s">
        <v>64</v>
      </c>
      <c r="L43" s="1">
        <v>1</v>
      </c>
      <c r="M43" s="13" t="s">
        <v>65</v>
      </c>
      <c r="N43" s="36">
        <f>+S41</f>
        <v>0.45338464229490988</v>
      </c>
      <c r="O43" s="36"/>
      <c r="P43" s="1" t="s">
        <v>66</v>
      </c>
      <c r="Q43" s="37">
        <f>+I43*(L43-N43)</f>
        <v>8.5053349658912012</v>
      </c>
      <c r="R43" s="37"/>
      <c r="S43" s="11" t="s">
        <v>57</v>
      </c>
      <c r="T43" s="1"/>
      <c r="U43" s="11"/>
      <c r="V43" s="1" t="s">
        <v>68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20"/>
    </row>
    <row r="44" spans="2:44" ht="12" thickBot="1" x14ac:dyDescent="0.3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4"/>
    </row>
  </sheetData>
  <sheetProtection algorithmName="SHA-512" hashValue="W/hg4TIPyZxp3/JSgdlYELvfgjM7NvRnbxBJDWzTWKr3zeA1jJLXgLdUcnSYEmaIYtgDrnHu/oerMYoVkZ+WXg==" saltValue="f3Bnw/2XzI0gik5jy82+Ww==" spinCount="100000" sheet="1" objects="1" scenarios="1"/>
  <mergeCells count="137">
    <mergeCell ref="G42:H42"/>
    <mergeCell ref="J42:K42"/>
    <mergeCell ref="M42:N42"/>
    <mergeCell ref="I43:J43"/>
    <mergeCell ref="N43:O43"/>
    <mergeCell ref="Q43:R43"/>
    <mergeCell ref="H40:I40"/>
    <mergeCell ref="K40:L40"/>
    <mergeCell ref="N40:O40"/>
    <mergeCell ref="Z24:AC24"/>
    <mergeCell ref="AD24:AG24"/>
    <mergeCell ref="AH24:AK24"/>
    <mergeCell ref="AL24:AO24"/>
    <mergeCell ref="J37:K37"/>
    <mergeCell ref="J38:K38"/>
    <mergeCell ref="S41:T41"/>
    <mergeCell ref="C23:E23"/>
    <mergeCell ref="F23:I23"/>
    <mergeCell ref="J23:M23"/>
    <mergeCell ref="N23:Q23"/>
    <mergeCell ref="R23:U23"/>
    <mergeCell ref="V23:Y23"/>
    <mergeCell ref="C24:E24"/>
    <mergeCell ref="F24:I24"/>
    <mergeCell ref="J24:M24"/>
    <mergeCell ref="N24:Q24"/>
    <mergeCell ref="R24:U24"/>
    <mergeCell ref="V24:Y24"/>
    <mergeCell ref="O36:P36"/>
    <mergeCell ref="I41:J41"/>
    <mergeCell ref="L41:M41"/>
    <mergeCell ref="O41:P41"/>
    <mergeCell ref="Z23:AC23"/>
    <mergeCell ref="AD23:AG23"/>
    <mergeCell ref="AH23:AK23"/>
    <mergeCell ref="AL21:AO21"/>
    <mergeCell ref="C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C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3:AO23"/>
    <mergeCell ref="AL19:AO19"/>
    <mergeCell ref="C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C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7:AO17"/>
    <mergeCell ref="C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C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L15:AO15"/>
    <mergeCell ref="C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C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B2:AR2"/>
    <mergeCell ref="Z7:AC7"/>
    <mergeCell ref="AD7:AG7"/>
    <mergeCell ref="AH7:AK7"/>
    <mergeCell ref="AL7:AO7"/>
    <mergeCell ref="C14:E14"/>
    <mergeCell ref="F14:I14"/>
    <mergeCell ref="J14:M14"/>
    <mergeCell ref="N14:Q14"/>
    <mergeCell ref="R14:U14"/>
    <mergeCell ref="V14:Y14"/>
    <mergeCell ref="C7:E13"/>
    <mergeCell ref="F7:I7"/>
    <mergeCell ref="J7:M7"/>
    <mergeCell ref="N7:Q7"/>
    <mergeCell ref="R7:U7"/>
    <mergeCell ref="V7:Y7"/>
    <mergeCell ref="Z14:AC14"/>
    <mergeCell ref="AD14:AG14"/>
    <mergeCell ref="AH14:AK14"/>
    <mergeCell ref="AL14:AO14"/>
  </mergeCells>
  <dataValidations disablePrompts="1" count="1">
    <dataValidation type="list" allowBlank="1" showInputMessage="1" showErrorMessage="1" sqref="F39" xr:uid="{00000000-0002-0000-0000-000000000000}">
      <formula1>"1,2,3,4,5,6,7,8,9"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2016-07-23T04:49:09Z</dcterms:created>
  <dcterms:modified xsi:type="dcterms:W3CDTF">2021-02-21T11:33:12Z</dcterms:modified>
</cp:coreProperties>
</file>