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<sst xmlns="http://schemas.openxmlformats.org/spreadsheetml/2006/main" count="44" uniqueCount="26">
  <si>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°</t>
  </si>
  <si>
    <t>mm</t>
  </si>
  <si>
    <t>Ø=</t>
  </si>
  <si>
    <t>Nervürlü demir için max( L2 &gt;= 6 * Ø  ; L2 &gt;= 80 mm )  olmalı.</t>
  </si>
  <si>
    <t>L2 = 6 * Ø  =</t>
  </si>
  <si>
    <t>L2 = 80 mm</t>
  </si>
  <si>
    <t>*</t>
  </si>
  <si>
    <t>=</t>
  </si>
  <si>
    <t>seçilen L2 =</t>
  </si>
  <si>
    <t>cm</t>
  </si>
  <si>
    <t>L2 =</t>
  </si>
  <si>
    <t>L2 = 10 * Ø  =</t>
  </si>
  <si>
    <t>L2 = 100 mm</t>
  </si>
  <si>
    <t>Düz yüzeyli demir için max( L2 &gt;= 10 * Ø  ; L2 &gt;= 100 mm )  olmalı.</t>
  </si>
  <si>
    <t>nervürlü demir</t>
  </si>
  <si>
    <t>D= 5 * Ø etr.=</t>
  </si>
  <si>
    <r>
      <t>*</t>
    </r>
    <r>
      <rPr>
        <sz val="8"/>
        <rFont val="Symbol"/>
        <family val="1"/>
      </rPr>
      <t>p</t>
    </r>
    <r>
      <rPr>
        <sz val="8"/>
        <rFont val="Arial"/>
        <family val="0"/>
      </rPr>
      <t>*</t>
    </r>
  </si>
  <si>
    <t>dönme çapı en az ( D &gt;= 5 * Øetr. )    olmalı</t>
  </si>
  <si>
    <t>L1 =</t>
  </si>
  <si>
    <t>(deprem yönetmeliği madde 3.2.8.1)</t>
  </si>
  <si>
    <t>135 / 360 =</t>
  </si>
  <si>
    <r>
      <t xml:space="preserve">L1 = 2 * </t>
    </r>
    <r>
      <rPr>
        <sz val="8"/>
        <rFont val="Symbol"/>
        <family val="1"/>
      </rPr>
      <t>p</t>
    </r>
    <r>
      <rPr>
        <sz val="8"/>
        <rFont val="Arial"/>
        <family val="0"/>
      </rPr>
      <t xml:space="preserve"> * ( D / 2 + Ø / 2 ) * 135 / 360 =</t>
    </r>
  </si>
  <si>
    <t>mm = ~</t>
  </si>
  <si>
    <t>D=</t>
  </si>
  <si>
    <t>dikkat sadece sarı hücrelere rakam giriniz.</t>
  </si>
  <si>
    <r>
      <t>ÖZEL DEPREM ETRİYELERİ VE ÇİROZLAR İÇİN KANCA BOYU HESABI</t>
    </r>
    <r>
      <rPr>
        <b/>
        <sz val="8"/>
        <color indexed="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(inş.müh. Gürcan BERBEROĞLU tel: 0532 366 02 04   www.betoncelik.com )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</si>
</sst>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8">
    <font>
      <sz val="10"/>
      <name val="Arial"/>
      <family val="0"/>
    </font>
    <font>
      <sz val="8"/>
      <name val="Arial"/>
      <family val="0"/>
    </font>
    <font>
      <sz val="8"/>
      <name val="Symbol"/>
      <family val="1"/>
    </font>
    <font>
      <b/>
      <sz val="8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12"/>
      <color indexed="60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10</xdr:row>
      <xdr:rowOff>133350</xdr:rowOff>
    </xdr:from>
    <xdr:to>
      <xdr:col>13</xdr:col>
      <xdr:colOff>28575</xdr:colOff>
      <xdr:row>15</xdr:row>
      <xdr:rowOff>0</xdr:rowOff>
    </xdr:to>
    <xdr:sp>
      <xdr:nvSpPr>
        <xdr:cNvPr id="1" name="Line 12"/>
        <xdr:cNvSpPr>
          <a:spLocks/>
        </xdr:cNvSpPr>
      </xdr:nvSpPr>
      <xdr:spPr>
        <a:xfrm flipH="1">
          <a:off x="1885950" y="1857375"/>
          <a:ext cx="495300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10</xdr:row>
      <xdr:rowOff>38100</xdr:rowOff>
    </xdr:from>
    <xdr:to>
      <xdr:col>12</xdr:col>
      <xdr:colOff>66675</xdr:colOff>
      <xdr:row>14</xdr:row>
      <xdr:rowOff>38100</xdr:rowOff>
    </xdr:to>
    <xdr:sp>
      <xdr:nvSpPr>
        <xdr:cNvPr id="2" name="Line 14"/>
        <xdr:cNvSpPr>
          <a:spLocks/>
        </xdr:cNvSpPr>
      </xdr:nvSpPr>
      <xdr:spPr>
        <a:xfrm flipH="1">
          <a:off x="1752600" y="1762125"/>
          <a:ext cx="48577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57150</xdr:rowOff>
    </xdr:from>
    <xdr:to>
      <xdr:col>13</xdr:col>
      <xdr:colOff>95250</xdr:colOff>
      <xdr:row>11</xdr:row>
      <xdr:rowOff>28575</xdr:rowOff>
    </xdr:to>
    <xdr:sp>
      <xdr:nvSpPr>
        <xdr:cNvPr id="3" name="Arc 15"/>
        <xdr:cNvSpPr>
          <a:spLocks/>
        </xdr:cNvSpPr>
      </xdr:nvSpPr>
      <xdr:spPr>
        <a:xfrm>
          <a:off x="2133600" y="1352550"/>
          <a:ext cx="314325" cy="542925"/>
        </a:xfrm>
        <a:prstGeom prst="arc">
          <a:avLst>
            <a:gd name="adj" fmla="val 14323828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57150</xdr:rowOff>
    </xdr:from>
    <xdr:to>
      <xdr:col>11</xdr:col>
      <xdr:colOff>152400</xdr:colOff>
      <xdr:row>7</xdr:row>
      <xdr:rowOff>57150</xdr:rowOff>
    </xdr:to>
    <xdr:sp>
      <xdr:nvSpPr>
        <xdr:cNvPr id="4" name="Line 16"/>
        <xdr:cNvSpPr>
          <a:spLocks/>
        </xdr:cNvSpPr>
      </xdr:nvSpPr>
      <xdr:spPr>
        <a:xfrm flipH="1">
          <a:off x="552450" y="1352550"/>
          <a:ext cx="1590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8</xdr:row>
      <xdr:rowOff>47625</xdr:rowOff>
    </xdr:from>
    <xdr:to>
      <xdr:col>12</xdr:col>
      <xdr:colOff>95250</xdr:colOff>
      <xdr:row>10</xdr:row>
      <xdr:rowOff>114300</xdr:rowOff>
    </xdr:to>
    <xdr:sp>
      <xdr:nvSpPr>
        <xdr:cNvPr id="5" name="Oval 17"/>
        <xdr:cNvSpPr>
          <a:spLocks/>
        </xdr:cNvSpPr>
      </xdr:nvSpPr>
      <xdr:spPr>
        <a:xfrm>
          <a:off x="1914525" y="1485900"/>
          <a:ext cx="352425" cy="352425"/>
        </a:xfrm>
        <a:prstGeom prst="ellipse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47625</xdr:rowOff>
    </xdr:from>
    <xdr:to>
      <xdr:col>11</xdr:col>
      <xdr:colOff>104775</xdr:colOff>
      <xdr:row>8</xdr:row>
      <xdr:rowOff>47625</xdr:rowOff>
    </xdr:to>
    <xdr:sp>
      <xdr:nvSpPr>
        <xdr:cNvPr id="6" name="Line 18"/>
        <xdr:cNvSpPr>
          <a:spLocks/>
        </xdr:cNvSpPr>
      </xdr:nvSpPr>
      <xdr:spPr>
        <a:xfrm flipH="1">
          <a:off x="552450" y="1485900"/>
          <a:ext cx="1543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95250</xdr:rowOff>
    </xdr:from>
    <xdr:to>
      <xdr:col>3</xdr:col>
      <xdr:colOff>0</xdr:colOff>
      <xdr:row>9</xdr:row>
      <xdr:rowOff>66675</xdr:rowOff>
    </xdr:to>
    <xdr:sp>
      <xdr:nvSpPr>
        <xdr:cNvPr id="7" name="Line 19"/>
        <xdr:cNvSpPr>
          <a:spLocks/>
        </xdr:cNvSpPr>
      </xdr:nvSpPr>
      <xdr:spPr>
        <a:xfrm>
          <a:off x="542925" y="1247775"/>
          <a:ext cx="0" cy="4000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14</xdr:row>
      <xdr:rowOff>28575</xdr:rowOff>
    </xdr:from>
    <xdr:to>
      <xdr:col>10</xdr:col>
      <xdr:colOff>85725</xdr:colOff>
      <xdr:row>15</xdr:row>
      <xdr:rowOff>0</xdr:rowOff>
    </xdr:to>
    <xdr:sp>
      <xdr:nvSpPr>
        <xdr:cNvPr id="8" name="Line 20"/>
        <xdr:cNvSpPr>
          <a:spLocks/>
        </xdr:cNvSpPr>
      </xdr:nvSpPr>
      <xdr:spPr>
        <a:xfrm>
          <a:off x="1752600" y="2324100"/>
          <a:ext cx="1428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9</xdr:row>
      <xdr:rowOff>85725</xdr:rowOff>
    </xdr:from>
    <xdr:to>
      <xdr:col>12</xdr:col>
      <xdr:colOff>85725</xdr:colOff>
      <xdr:row>9</xdr:row>
      <xdr:rowOff>85725</xdr:rowOff>
    </xdr:to>
    <xdr:sp>
      <xdr:nvSpPr>
        <xdr:cNvPr id="9" name="Line 21"/>
        <xdr:cNvSpPr>
          <a:spLocks/>
        </xdr:cNvSpPr>
      </xdr:nvSpPr>
      <xdr:spPr>
        <a:xfrm>
          <a:off x="1924050" y="16668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10</xdr:row>
      <xdr:rowOff>123825</xdr:rowOff>
    </xdr:from>
    <xdr:to>
      <xdr:col>14</xdr:col>
      <xdr:colOff>57150</xdr:colOff>
      <xdr:row>12</xdr:row>
      <xdr:rowOff>85725</xdr:rowOff>
    </xdr:to>
    <xdr:sp>
      <xdr:nvSpPr>
        <xdr:cNvPr id="10" name="Line 22"/>
        <xdr:cNvSpPr>
          <a:spLocks/>
        </xdr:cNvSpPr>
      </xdr:nvSpPr>
      <xdr:spPr>
        <a:xfrm>
          <a:off x="2266950" y="1847850"/>
          <a:ext cx="323850" cy="24765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5</xdr:row>
      <xdr:rowOff>0</xdr:rowOff>
    </xdr:from>
    <xdr:to>
      <xdr:col>11</xdr:col>
      <xdr:colOff>104775</xdr:colOff>
      <xdr:row>7</xdr:row>
      <xdr:rowOff>123825</xdr:rowOff>
    </xdr:to>
    <xdr:sp>
      <xdr:nvSpPr>
        <xdr:cNvPr id="11" name="Line 23"/>
        <xdr:cNvSpPr>
          <a:spLocks/>
        </xdr:cNvSpPr>
      </xdr:nvSpPr>
      <xdr:spPr>
        <a:xfrm flipV="1">
          <a:off x="2095500" y="1009650"/>
          <a:ext cx="0" cy="40957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5</xdr:row>
      <xdr:rowOff>66675</xdr:rowOff>
    </xdr:from>
    <xdr:to>
      <xdr:col>14</xdr:col>
      <xdr:colOff>161925</xdr:colOff>
      <xdr:row>12</xdr:row>
      <xdr:rowOff>57150</xdr:rowOff>
    </xdr:to>
    <xdr:sp>
      <xdr:nvSpPr>
        <xdr:cNvPr id="12" name="Arc 24"/>
        <xdr:cNvSpPr>
          <a:spLocks/>
        </xdr:cNvSpPr>
      </xdr:nvSpPr>
      <xdr:spPr>
        <a:xfrm>
          <a:off x="2095500" y="1076325"/>
          <a:ext cx="600075" cy="990600"/>
        </a:xfrm>
        <a:prstGeom prst="arc">
          <a:avLst>
            <a:gd name="adj" fmla="val 12149250"/>
          </a:avLst>
        </a:prstGeom>
        <a:noFill/>
        <a:ln w="9525" cmpd="sng">
          <a:solidFill>
            <a:srgbClr val="339966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12</xdr:row>
      <xdr:rowOff>57150</xdr:rowOff>
    </xdr:from>
    <xdr:to>
      <xdr:col>14</xdr:col>
      <xdr:colOff>19050</xdr:colOff>
      <xdr:row>16</xdr:row>
      <xdr:rowOff>19050</xdr:rowOff>
    </xdr:to>
    <xdr:sp>
      <xdr:nvSpPr>
        <xdr:cNvPr id="13" name="Line 25"/>
        <xdr:cNvSpPr>
          <a:spLocks/>
        </xdr:cNvSpPr>
      </xdr:nvSpPr>
      <xdr:spPr>
        <a:xfrm flipH="1">
          <a:off x="2095500" y="2066925"/>
          <a:ext cx="457200" cy="533400"/>
        </a:xfrm>
        <a:prstGeom prst="line">
          <a:avLst/>
        </a:prstGeom>
        <a:noFill/>
        <a:ln w="9525" cmpd="sng">
          <a:solidFill>
            <a:srgbClr val="339966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15</xdr:row>
      <xdr:rowOff>19050</xdr:rowOff>
    </xdr:from>
    <xdr:to>
      <xdr:col>11</xdr:col>
      <xdr:colOff>152400</xdr:colOff>
      <xdr:row>16</xdr:row>
      <xdr:rowOff>57150</xdr:rowOff>
    </xdr:to>
    <xdr:sp>
      <xdr:nvSpPr>
        <xdr:cNvPr id="14" name="Line 26"/>
        <xdr:cNvSpPr>
          <a:spLocks/>
        </xdr:cNvSpPr>
      </xdr:nvSpPr>
      <xdr:spPr>
        <a:xfrm>
          <a:off x="1905000" y="2457450"/>
          <a:ext cx="238125" cy="18097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8</xdr:row>
      <xdr:rowOff>104775</xdr:rowOff>
    </xdr:to>
    <xdr:sp>
      <xdr:nvSpPr>
        <xdr:cNvPr id="15" name="Line 28"/>
        <xdr:cNvSpPr>
          <a:spLocks/>
        </xdr:cNvSpPr>
      </xdr:nvSpPr>
      <xdr:spPr>
        <a:xfrm>
          <a:off x="904875" y="1304925"/>
          <a:ext cx="0" cy="2381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7</xdr:row>
      <xdr:rowOff>28575</xdr:rowOff>
    </xdr:from>
    <xdr:to>
      <xdr:col>5</xdr:col>
      <xdr:colOff>28575</xdr:colOff>
      <xdr:row>7</xdr:row>
      <xdr:rowOff>95250</xdr:rowOff>
    </xdr:to>
    <xdr:sp>
      <xdr:nvSpPr>
        <xdr:cNvPr id="16" name="Line 29"/>
        <xdr:cNvSpPr>
          <a:spLocks/>
        </xdr:cNvSpPr>
      </xdr:nvSpPr>
      <xdr:spPr>
        <a:xfrm flipH="1">
          <a:off x="866775" y="1323975"/>
          <a:ext cx="66675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8</xdr:row>
      <xdr:rowOff>19050</xdr:rowOff>
    </xdr:from>
    <xdr:to>
      <xdr:col>5</xdr:col>
      <xdr:colOff>28575</xdr:colOff>
      <xdr:row>8</xdr:row>
      <xdr:rowOff>85725</xdr:rowOff>
    </xdr:to>
    <xdr:sp>
      <xdr:nvSpPr>
        <xdr:cNvPr id="17" name="Line 30"/>
        <xdr:cNvSpPr>
          <a:spLocks/>
        </xdr:cNvSpPr>
      </xdr:nvSpPr>
      <xdr:spPr>
        <a:xfrm flipH="1">
          <a:off x="866775" y="1457325"/>
          <a:ext cx="66675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66675</xdr:rowOff>
    </xdr:from>
    <xdr:to>
      <xdr:col>12</xdr:col>
      <xdr:colOff>38100</xdr:colOff>
      <xdr:row>9</xdr:row>
      <xdr:rowOff>114300</xdr:rowOff>
    </xdr:to>
    <xdr:sp>
      <xdr:nvSpPr>
        <xdr:cNvPr id="18" name="TextBox 32"/>
        <xdr:cNvSpPr txBox="1">
          <a:spLocks noChangeArrowheads="1"/>
        </xdr:cNvSpPr>
      </xdr:nvSpPr>
      <xdr:spPr>
        <a:xfrm>
          <a:off x="1990725" y="150495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11</xdr:col>
      <xdr:colOff>114300</xdr:colOff>
      <xdr:row>7</xdr:row>
      <xdr:rowOff>123825</xdr:rowOff>
    </xdr:to>
    <xdr:sp>
      <xdr:nvSpPr>
        <xdr:cNvPr id="19" name="Line 34"/>
        <xdr:cNvSpPr>
          <a:spLocks/>
        </xdr:cNvSpPr>
      </xdr:nvSpPr>
      <xdr:spPr>
        <a:xfrm>
          <a:off x="542925" y="1419225"/>
          <a:ext cx="1562100" cy="0"/>
        </a:xfrm>
        <a:prstGeom prst="line">
          <a:avLst/>
        </a:prstGeom>
        <a:noFill/>
        <a:ln w="9525" cmpd="sng">
          <a:solidFill>
            <a:srgbClr val="0000FF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85725</xdr:rowOff>
    </xdr:from>
    <xdr:to>
      <xdr:col>12</xdr:col>
      <xdr:colOff>133350</xdr:colOff>
      <xdr:row>14</xdr:row>
      <xdr:rowOff>85725</xdr:rowOff>
    </xdr:to>
    <xdr:sp>
      <xdr:nvSpPr>
        <xdr:cNvPr id="20" name="Line 35"/>
        <xdr:cNvSpPr>
          <a:spLocks/>
        </xdr:cNvSpPr>
      </xdr:nvSpPr>
      <xdr:spPr>
        <a:xfrm flipH="1">
          <a:off x="1819275" y="1809750"/>
          <a:ext cx="485775" cy="571500"/>
        </a:xfrm>
        <a:prstGeom prst="line">
          <a:avLst/>
        </a:prstGeom>
        <a:noFill/>
        <a:ln w="9525" cmpd="sng">
          <a:solidFill>
            <a:srgbClr val="0000FF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7</xdr:row>
      <xdr:rowOff>123825</xdr:rowOff>
    </xdr:from>
    <xdr:to>
      <xdr:col>13</xdr:col>
      <xdr:colOff>0</xdr:colOff>
      <xdr:row>10</xdr:row>
      <xdr:rowOff>66675</xdr:rowOff>
    </xdr:to>
    <xdr:sp>
      <xdr:nvSpPr>
        <xdr:cNvPr id="21" name="Arc 36"/>
        <xdr:cNvSpPr>
          <a:spLocks/>
        </xdr:cNvSpPr>
      </xdr:nvSpPr>
      <xdr:spPr>
        <a:xfrm>
          <a:off x="2105025" y="1419225"/>
          <a:ext cx="247650" cy="371475"/>
        </a:xfrm>
        <a:prstGeom prst="arc">
          <a:avLst>
            <a:gd name="adj" fmla="val 9444157"/>
          </a:avLst>
        </a:prstGeom>
        <a:noFill/>
        <a:ln w="9525" cmpd="sng">
          <a:solidFill>
            <a:srgbClr val="0000FF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10</xdr:row>
      <xdr:rowOff>104775</xdr:rowOff>
    </xdr:from>
    <xdr:to>
      <xdr:col>12</xdr:col>
      <xdr:colOff>114300</xdr:colOff>
      <xdr:row>11</xdr:row>
      <xdr:rowOff>0</xdr:rowOff>
    </xdr:to>
    <xdr:sp>
      <xdr:nvSpPr>
        <xdr:cNvPr id="22" name="Oval 42"/>
        <xdr:cNvSpPr>
          <a:spLocks/>
        </xdr:cNvSpPr>
      </xdr:nvSpPr>
      <xdr:spPr>
        <a:xfrm flipV="1">
          <a:off x="2247900" y="1828800"/>
          <a:ext cx="38100" cy="381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7</xdr:row>
      <xdr:rowOff>104775</xdr:rowOff>
    </xdr:from>
    <xdr:to>
      <xdr:col>11</xdr:col>
      <xdr:colOff>123825</xdr:colOff>
      <xdr:row>8</xdr:row>
      <xdr:rowOff>0</xdr:rowOff>
    </xdr:to>
    <xdr:sp>
      <xdr:nvSpPr>
        <xdr:cNvPr id="23" name="Oval 43"/>
        <xdr:cNvSpPr>
          <a:spLocks/>
        </xdr:cNvSpPr>
      </xdr:nvSpPr>
      <xdr:spPr>
        <a:xfrm flipV="1">
          <a:off x="2076450" y="1400175"/>
          <a:ext cx="38100" cy="381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5</xdr:row>
      <xdr:rowOff>38100</xdr:rowOff>
    </xdr:from>
    <xdr:to>
      <xdr:col>9</xdr:col>
      <xdr:colOff>19050</xdr:colOff>
      <xdr:row>7</xdr:row>
      <xdr:rowOff>95250</xdr:rowOff>
    </xdr:to>
    <xdr:sp>
      <xdr:nvSpPr>
        <xdr:cNvPr id="24" name="Line 51"/>
        <xdr:cNvSpPr>
          <a:spLocks/>
        </xdr:cNvSpPr>
      </xdr:nvSpPr>
      <xdr:spPr>
        <a:xfrm flipH="1" flipV="1">
          <a:off x="1428750" y="1047750"/>
          <a:ext cx="219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3"/>
  <sheetViews>
    <sheetView showGridLines="0" tabSelected="1" workbookViewId="0" topLeftCell="A1">
      <selection activeCell="X5" sqref="X5"/>
    </sheetView>
  </sheetViews>
  <sheetFormatPr defaultColWidth="9.140625" defaultRowHeight="12.75"/>
  <cols>
    <col min="1" max="16384" width="2.7109375" style="2" customWidth="1"/>
  </cols>
  <sheetData>
    <row r="1" ht="12" thickBot="1"/>
    <row r="2" spans="2:30" ht="33.75" customHeight="1">
      <c r="B2" s="18" t="s">
        <v>25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20"/>
    </row>
    <row r="3" spans="2:30" ht="11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 t="s">
        <v>24</v>
      </c>
      <c r="R3" s="4"/>
      <c r="S3" s="4"/>
      <c r="U3" s="4"/>
      <c r="V3" s="4"/>
      <c r="W3" s="4"/>
      <c r="X3" s="4"/>
      <c r="Y3" s="4"/>
      <c r="Z3" s="4"/>
      <c r="AA3" s="4"/>
      <c r="AB3" s="4"/>
      <c r="AC3" s="4"/>
      <c r="AD3" s="5"/>
    </row>
    <row r="4" spans="2:30" ht="11.2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5"/>
    </row>
    <row r="5" spans="2:30" ht="11.25">
      <c r="B5" s="3"/>
      <c r="C5" s="4"/>
      <c r="D5" s="4"/>
      <c r="E5" s="21" t="s">
        <v>14</v>
      </c>
      <c r="F5" s="21"/>
      <c r="G5" s="21"/>
      <c r="H5" s="21"/>
      <c r="I5" s="21"/>
      <c r="J5" s="2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</row>
    <row r="6" spans="2:30" ht="11.2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5"/>
    </row>
    <row r="7" spans="2:30" ht="11.25">
      <c r="B7" s="3"/>
      <c r="C7" s="4"/>
      <c r="D7" s="4"/>
      <c r="E7" s="4" t="s">
        <v>2</v>
      </c>
      <c r="F7" s="13">
        <v>8</v>
      </c>
      <c r="G7" s="4" t="s">
        <v>1</v>
      </c>
      <c r="H7" s="4"/>
      <c r="I7" s="4"/>
      <c r="J7" s="4"/>
      <c r="K7" s="4"/>
      <c r="L7" s="4"/>
      <c r="M7" s="4"/>
      <c r="N7" s="4"/>
      <c r="O7" s="4"/>
      <c r="P7" s="22">
        <v>135</v>
      </c>
      <c r="Q7" s="22"/>
      <c r="R7" s="14" t="s">
        <v>0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5"/>
    </row>
    <row r="8" spans="2:30" ht="11.25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 t="s">
        <v>18</v>
      </c>
      <c r="Q8" s="4"/>
      <c r="R8" s="15">
        <f>+Z21</f>
        <v>5.654866776461627</v>
      </c>
      <c r="S8" s="15"/>
      <c r="T8" s="8" t="s">
        <v>9</v>
      </c>
      <c r="U8" s="4"/>
      <c r="V8" s="4"/>
      <c r="W8" s="4"/>
      <c r="X8" s="4"/>
      <c r="Y8" s="4"/>
      <c r="Z8" s="4"/>
      <c r="AA8" s="4"/>
      <c r="AB8" s="4"/>
      <c r="AC8" s="4"/>
      <c r="AD8" s="5"/>
    </row>
    <row r="9" spans="2:30" ht="11.25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5"/>
    </row>
    <row r="10" spans="2:30" ht="11.25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5"/>
    </row>
    <row r="11" spans="2:30" ht="11.25" customHeight="1">
      <c r="B11" s="3"/>
      <c r="C11" s="4"/>
      <c r="D11" s="4"/>
      <c r="E11" s="4"/>
      <c r="F11" s="4"/>
      <c r="G11" s="4" t="s">
        <v>23</v>
      </c>
      <c r="H11" s="17">
        <f>+K20</f>
        <v>40</v>
      </c>
      <c r="I11" s="17"/>
      <c r="J11" s="4" t="s">
        <v>1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5"/>
    </row>
    <row r="12" spans="2:30" ht="11.25">
      <c r="B12" s="3"/>
      <c r="C12" s="4"/>
      <c r="D12" s="4"/>
      <c r="E12" s="4"/>
      <c r="F12" s="4"/>
      <c r="G12" s="4"/>
      <c r="H12" s="4"/>
      <c r="I12" s="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5"/>
    </row>
    <row r="13" spans="2:30" ht="11.25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5"/>
    </row>
    <row r="14" spans="2:30" ht="11.25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5"/>
    </row>
    <row r="15" spans="2:30" ht="11.25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 t="s">
        <v>10</v>
      </c>
      <c r="O15" s="4"/>
      <c r="P15" s="15">
        <f>IF(E5="nervürlü demir",+K26,K31)</f>
        <v>8</v>
      </c>
      <c r="Q15" s="15"/>
      <c r="R15" s="8" t="s">
        <v>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5"/>
    </row>
    <row r="16" spans="2:30" ht="11.25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5"/>
    </row>
    <row r="17" spans="2:30" ht="11.25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5"/>
    </row>
    <row r="18" spans="2:30" ht="11.25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"/>
    </row>
    <row r="19" spans="2:30" ht="11.25">
      <c r="B19" s="3"/>
      <c r="C19" s="4" t="s">
        <v>17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19</v>
      </c>
      <c r="P19" s="4"/>
      <c r="Q19" s="4"/>
      <c r="R19" s="4"/>
      <c r="S19" s="4"/>
      <c r="T19" s="4"/>
      <c r="V19" s="4"/>
      <c r="W19" s="4"/>
      <c r="X19" s="4"/>
      <c r="Y19" s="4"/>
      <c r="Z19" s="4"/>
      <c r="AA19" s="4"/>
      <c r="AB19" s="4"/>
      <c r="AC19" s="4"/>
      <c r="AD19" s="5"/>
    </row>
    <row r="20" spans="2:30" ht="11.25">
      <c r="B20" s="3"/>
      <c r="C20" s="4" t="s">
        <v>15</v>
      </c>
      <c r="D20" s="4"/>
      <c r="E20" s="4"/>
      <c r="F20" s="4"/>
      <c r="G20" s="4">
        <v>5</v>
      </c>
      <c r="H20" s="6" t="s">
        <v>6</v>
      </c>
      <c r="I20" s="4">
        <f>+F7</f>
        <v>8</v>
      </c>
      <c r="J20" s="6" t="s">
        <v>7</v>
      </c>
      <c r="K20" s="17">
        <f>+G20*I20</f>
        <v>40</v>
      </c>
      <c r="L20" s="17"/>
      <c r="M20" s="4" t="s">
        <v>1</v>
      </c>
      <c r="Y20" s="4"/>
      <c r="Z20" s="4"/>
      <c r="AA20" s="4"/>
      <c r="AB20" s="4"/>
      <c r="AC20" s="4"/>
      <c r="AD20" s="5"/>
    </row>
    <row r="21" spans="2:30" ht="11.25">
      <c r="B21" s="3"/>
      <c r="C21" s="4" t="s">
        <v>21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2</v>
      </c>
      <c r="O21" s="4" t="s">
        <v>16</v>
      </c>
      <c r="P21" s="17">
        <f>K20/2+F7/2</f>
        <v>24</v>
      </c>
      <c r="Q21" s="17"/>
      <c r="R21" s="6" t="s">
        <v>6</v>
      </c>
      <c r="S21" s="4" t="s">
        <v>20</v>
      </c>
      <c r="U21" s="4"/>
      <c r="V21" s="17">
        <f>N21*PI()*P21*135/360</f>
        <v>56.54866776461627</v>
      </c>
      <c r="W21" s="17"/>
      <c r="X21" s="4" t="s">
        <v>22</v>
      </c>
      <c r="Z21" s="16">
        <f>+V21/10</f>
        <v>5.654866776461627</v>
      </c>
      <c r="AA21" s="16"/>
      <c r="AB21" s="4" t="s">
        <v>9</v>
      </c>
      <c r="AC21" s="4"/>
      <c r="AD21" s="5"/>
    </row>
    <row r="22" spans="2:30" ht="11.25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6"/>
      <c r="Q22" s="6"/>
      <c r="R22" s="6"/>
      <c r="S22" s="4"/>
      <c r="U22" s="4"/>
      <c r="V22" s="6"/>
      <c r="W22" s="6"/>
      <c r="X22" s="4"/>
      <c r="Z22" s="9"/>
      <c r="AA22" s="9"/>
      <c r="AB22" s="4"/>
      <c r="AC22" s="4"/>
      <c r="AD22" s="5"/>
    </row>
    <row r="23" spans="2:30" ht="11.25">
      <c r="B23" s="3"/>
      <c r="C23" s="4" t="s">
        <v>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 t="s">
        <v>19</v>
      </c>
      <c r="T23" s="4"/>
      <c r="V23" s="4"/>
      <c r="W23" s="4"/>
      <c r="X23" s="4"/>
      <c r="Y23" s="4"/>
      <c r="Z23" s="4"/>
      <c r="AA23" s="4"/>
      <c r="AB23" s="4"/>
      <c r="AC23" s="4"/>
      <c r="AD23" s="5"/>
    </row>
    <row r="24" spans="2:30" ht="11.25">
      <c r="B24" s="3"/>
      <c r="C24" s="4" t="s">
        <v>4</v>
      </c>
      <c r="D24" s="4"/>
      <c r="E24" s="4"/>
      <c r="F24" s="4"/>
      <c r="G24" s="4">
        <v>6</v>
      </c>
      <c r="H24" s="6" t="s">
        <v>6</v>
      </c>
      <c r="I24" s="4">
        <f>+F7</f>
        <v>8</v>
      </c>
      <c r="J24" s="6" t="s">
        <v>7</v>
      </c>
      <c r="K24" s="17">
        <f>+G24*I24</f>
        <v>48</v>
      </c>
      <c r="L24" s="17"/>
      <c r="M24" s="4" t="s">
        <v>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5"/>
    </row>
    <row r="25" spans="2:30" ht="11.25">
      <c r="B25" s="3"/>
      <c r="C25" s="4" t="s">
        <v>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5"/>
    </row>
    <row r="26" spans="2:30" ht="11.25">
      <c r="B26" s="3"/>
      <c r="C26" s="4" t="s">
        <v>8</v>
      </c>
      <c r="D26" s="4"/>
      <c r="E26" s="4"/>
      <c r="F26" s="4"/>
      <c r="G26" s="17">
        <f>MAX(K24,80)</f>
        <v>80</v>
      </c>
      <c r="H26" s="17"/>
      <c r="I26" s="4" t="s">
        <v>22</v>
      </c>
      <c r="J26" s="4"/>
      <c r="K26" s="17">
        <f>ROUNDUP(G26/10,0)</f>
        <v>8</v>
      </c>
      <c r="L26" s="17"/>
      <c r="M26" s="4" t="s">
        <v>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5"/>
    </row>
    <row r="27" spans="2:30" ht="11.25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5"/>
    </row>
    <row r="28" spans="2:30" ht="11.25">
      <c r="B28" s="3"/>
      <c r="C28" s="4" t="s">
        <v>13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 t="s">
        <v>19</v>
      </c>
      <c r="V28" s="4"/>
      <c r="W28" s="4"/>
      <c r="X28" s="4"/>
      <c r="Y28" s="4"/>
      <c r="Z28" s="4"/>
      <c r="AA28" s="4"/>
      <c r="AB28" s="4"/>
      <c r="AC28" s="4"/>
      <c r="AD28" s="5"/>
    </row>
    <row r="29" spans="2:30" ht="11.25">
      <c r="B29" s="3"/>
      <c r="C29" s="4" t="s">
        <v>11</v>
      </c>
      <c r="D29" s="4"/>
      <c r="E29" s="4"/>
      <c r="F29" s="4"/>
      <c r="G29" s="4">
        <v>10</v>
      </c>
      <c r="H29" s="6" t="s">
        <v>6</v>
      </c>
      <c r="I29" s="4">
        <f>+F7</f>
        <v>8</v>
      </c>
      <c r="J29" s="6" t="s">
        <v>7</v>
      </c>
      <c r="K29" s="17">
        <f>+G29*I29</f>
        <v>80</v>
      </c>
      <c r="L29" s="17"/>
      <c r="M29" s="4" t="s">
        <v>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5"/>
    </row>
    <row r="30" spans="2:30" ht="11.25">
      <c r="B30" s="3"/>
      <c r="C30" s="4" t="s">
        <v>12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5"/>
    </row>
    <row r="31" spans="2:30" ht="11.25">
      <c r="B31" s="3"/>
      <c r="C31" s="4" t="s">
        <v>8</v>
      </c>
      <c r="D31" s="4"/>
      <c r="E31" s="4"/>
      <c r="F31" s="4"/>
      <c r="G31" s="17">
        <f>MAX(K29,100)</f>
        <v>100</v>
      </c>
      <c r="H31" s="17"/>
      <c r="I31" s="4" t="s">
        <v>22</v>
      </c>
      <c r="J31" s="4"/>
      <c r="K31" s="17">
        <f>ROUNDUP(G31/10,0)</f>
        <v>10</v>
      </c>
      <c r="L31" s="17"/>
      <c r="M31" s="4" t="s">
        <v>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5"/>
    </row>
    <row r="32" spans="2:30" ht="11.25"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5"/>
    </row>
    <row r="33" spans="2:30" ht="12" thickBot="1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2"/>
    </row>
  </sheetData>
  <sheetProtection password="E57D" sheet="1" objects="1" scenarios="1"/>
  <mergeCells count="16">
    <mergeCell ref="G31:H31"/>
    <mergeCell ref="K20:L20"/>
    <mergeCell ref="B2:AD2"/>
    <mergeCell ref="H11:I11"/>
    <mergeCell ref="E5:J5"/>
    <mergeCell ref="K24:L24"/>
    <mergeCell ref="G26:H26"/>
    <mergeCell ref="K29:L29"/>
    <mergeCell ref="P7:Q7"/>
    <mergeCell ref="K26:L26"/>
    <mergeCell ref="R8:S8"/>
    <mergeCell ref="P15:Q15"/>
    <mergeCell ref="Z21:AA21"/>
    <mergeCell ref="K31:L31"/>
    <mergeCell ref="V21:W21"/>
    <mergeCell ref="P21:Q21"/>
  </mergeCells>
  <dataValidations count="2">
    <dataValidation type="list" allowBlank="1" showInputMessage="1" showErrorMessage="1" sqref="E5">
      <formula1>"nervürlü demir,düz yüzeyli demir"</formula1>
    </dataValidation>
    <dataValidation type="list" allowBlank="1" showInputMessage="1" showErrorMessage="1" sqref="F7">
      <formula1>"6,8,10,12,14,16,18,20,22,24,26,28,30,32,34,36,38,40"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anadoluray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gurcanb</dc:creator>
  <cp:keywords/>
  <dc:description/>
  <cp:lastModifiedBy>gurcanb</cp:lastModifiedBy>
  <dcterms:created xsi:type="dcterms:W3CDTF">2013-03-27T07:24:30Z</dcterms:created>
  <dcterms:modified xsi:type="dcterms:W3CDTF">2013-03-27T11:20:38Z</dcterms:modified>
  <cp:category/>
  <cp:version/>
  <cp:contentType/>
  <cp:contentStatus/>
</cp:coreProperties>
</file>