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5" windowWidth="15195" windowHeight="84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<sst xmlns="http://schemas.openxmlformats.org/spreadsheetml/2006/main" count="37" uniqueCount="37">
  <si>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d'</t>
  </si>
  <si>
    <t>d</t>
  </si>
  <si>
    <t>h</t>
  </si>
  <si>
    <t>bw</t>
  </si>
  <si>
    <t>As (düz+pilye)</t>
  </si>
  <si>
    <t>veya</t>
  </si>
  <si>
    <t>+</t>
  </si>
  <si>
    <t>Dikkat sadece sarı hücrelere rakam giriniz.</t>
  </si>
  <si>
    <r>
      <t xml:space="preserve"> C</t>
    </r>
    <r>
      <rPr>
        <sz val="9"/>
        <rFont val="Arial"/>
        <family val="0"/>
      </rPr>
      <t xml:space="preserve"> = fck (N/mm².;Mpa.) (beton sınıfı)</t>
    </r>
  </si>
  <si>
    <r>
      <t xml:space="preserve"> S</t>
    </r>
    <r>
      <rPr>
        <sz val="9"/>
        <rFont val="Arial"/>
        <family val="0"/>
      </rPr>
      <t xml:space="preserve"> = fyk (N/mm².Mpa.) (donatı sınıfı)</t>
    </r>
  </si>
  <si>
    <r>
      <t xml:space="preserve"> g</t>
    </r>
    <r>
      <rPr>
        <b/>
        <sz val="9"/>
        <rFont val="Arial"/>
        <family val="0"/>
      </rPr>
      <t>mc</t>
    </r>
    <r>
      <rPr>
        <sz val="9"/>
        <rFont val="Arial"/>
        <family val="0"/>
      </rPr>
      <t xml:space="preserve">  (beton malzeme katsayısı)</t>
    </r>
  </si>
  <si>
    <r>
      <t xml:space="preserve"> g</t>
    </r>
    <r>
      <rPr>
        <b/>
        <sz val="9"/>
        <rFont val="Arial"/>
        <family val="0"/>
      </rPr>
      <t>ms</t>
    </r>
    <r>
      <rPr>
        <sz val="9"/>
        <rFont val="Arial"/>
        <family val="0"/>
      </rPr>
      <t xml:space="preserve">  (donatı malzeme katsayısı)</t>
    </r>
  </si>
  <si>
    <r>
      <t xml:space="preserve"> bw</t>
    </r>
    <r>
      <rPr>
        <sz val="9"/>
        <rFont val="Arial"/>
        <family val="0"/>
      </rPr>
      <t xml:space="preserve">  (cm.) (kiriş genişliği)</t>
    </r>
  </si>
  <si>
    <r>
      <t xml:space="preserve"> h</t>
    </r>
    <r>
      <rPr>
        <sz val="9"/>
        <rFont val="Arial"/>
        <family val="0"/>
      </rPr>
      <t xml:space="preserve"> (cm.) (kiriş yüksekliği)</t>
    </r>
  </si>
  <si>
    <r>
      <t xml:space="preserve"> (pas payı + Øetriye + tevzi Ø/2) = </t>
    </r>
    <r>
      <rPr>
        <b/>
        <sz val="9"/>
        <rFont val="Arial"/>
        <family val="2"/>
      </rPr>
      <t xml:space="preserve">d' </t>
    </r>
    <r>
      <rPr>
        <sz val="9"/>
        <rFont val="Arial"/>
        <family val="0"/>
      </rPr>
      <t xml:space="preserve"> (cm.)</t>
    </r>
  </si>
  <si>
    <r>
      <t xml:space="preserve"> d</t>
    </r>
    <r>
      <rPr>
        <sz val="9"/>
        <rFont val="Arial"/>
        <family val="0"/>
      </rPr>
      <t xml:space="preserve"> = h - d' (cm)</t>
    </r>
  </si>
  <si>
    <r>
      <t xml:space="preserve"> 1.deprem bölgesinde  </t>
    </r>
    <r>
      <rPr>
        <b/>
        <sz val="9"/>
        <rFont val="Symbol"/>
        <family val="1"/>
      </rPr>
      <t>r</t>
    </r>
    <r>
      <rPr>
        <b/>
        <sz val="9"/>
        <rFont val="Arial"/>
        <family val="0"/>
      </rPr>
      <t>min = 0.8 * fctd / fyd</t>
    </r>
  </si>
  <si>
    <r>
      <t xml:space="preserve"> minimum donatı alanı  </t>
    </r>
    <r>
      <rPr>
        <b/>
        <sz val="9"/>
        <rFont val="Arial"/>
        <family val="0"/>
      </rPr>
      <t xml:space="preserve">As = </t>
    </r>
    <r>
      <rPr>
        <b/>
        <sz val="9"/>
        <rFont val="Symbol"/>
        <family val="1"/>
      </rPr>
      <t>r</t>
    </r>
    <r>
      <rPr>
        <b/>
        <sz val="9"/>
        <rFont val="Arial"/>
        <family val="0"/>
      </rPr>
      <t>min * bw * d</t>
    </r>
    <r>
      <rPr>
        <sz val="9"/>
        <rFont val="Arial"/>
        <family val="2"/>
      </rPr>
      <t xml:space="preserve">  (cm².)</t>
    </r>
  </si>
  <si>
    <r>
      <t xml:space="preserve"> fyd</t>
    </r>
    <r>
      <rPr>
        <sz val="9"/>
        <rFont val="Arial"/>
        <family val="0"/>
      </rPr>
      <t xml:space="preserve"> = S / </t>
    </r>
    <r>
      <rPr>
        <sz val="9"/>
        <rFont val="Symbol"/>
        <family val="1"/>
      </rPr>
      <t>g</t>
    </r>
    <r>
      <rPr>
        <sz val="9"/>
        <rFont val="Arial"/>
        <family val="0"/>
      </rPr>
      <t>ms (N/mm²)</t>
    </r>
  </si>
  <si>
    <r>
      <t xml:space="preserve"> fcd</t>
    </r>
    <r>
      <rPr>
        <sz val="9"/>
        <rFont val="Arial"/>
        <family val="0"/>
      </rPr>
      <t xml:space="preserve"> = C / </t>
    </r>
    <r>
      <rPr>
        <sz val="9"/>
        <rFont val="Symbol"/>
        <family val="1"/>
      </rPr>
      <t>g</t>
    </r>
    <r>
      <rPr>
        <sz val="9"/>
        <rFont val="Arial"/>
        <family val="0"/>
      </rPr>
      <t>mc (N/mm²)</t>
    </r>
  </si>
  <si>
    <r>
      <t xml:space="preserve"> fctk </t>
    </r>
    <r>
      <rPr>
        <sz val="9"/>
        <rFont val="Arial"/>
        <family val="0"/>
      </rPr>
      <t xml:space="preserve">= 0.35 * </t>
    </r>
    <r>
      <rPr>
        <sz val="9"/>
        <rFont val="Symbol"/>
        <family val="1"/>
      </rPr>
      <t xml:space="preserve">Ö </t>
    </r>
    <r>
      <rPr>
        <sz val="9"/>
        <rFont val="Arial"/>
        <family val="0"/>
      </rPr>
      <t>(fck) (N/mm²)</t>
    </r>
  </si>
  <si>
    <r>
      <t xml:space="preserve"> fctd</t>
    </r>
    <r>
      <rPr>
        <sz val="9"/>
        <rFont val="Arial"/>
        <family val="0"/>
      </rPr>
      <t xml:space="preserve"> = fctk / </t>
    </r>
    <r>
      <rPr>
        <sz val="9"/>
        <rFont val="Symbol"/>
        <family val="1"/>
      </rPr>
      <t>g</t>
    </r>
    <r>
      <rPr>
        <sz val="9"/>
        <rFont val="Arial"/>
        <family val="0"/>
      </rPr>
      <t>mc (N/mm²)</t>
    </r>
  </si>
  <si>
    <t>Kiriş</t>
  </si>
  <si>
    <t>Not:</t>
  </si>
  <si>
    <t>tevzi 2Ø12</t>
  </si>
  <si>
    <t xml:space="preserve"> As Ø (pilye+düz) veya iki çeşit donatı</t>
  </si>
  <si>
    <t xml:space="preserve"> As Ø (düz) tek çeşit donatı</t>
  </si>
  <si>
    <t>As gövde = 0,001 * bw * d (cm²)</t>
  </si>
  <si>
    <t>As Ø (düz) gövde tek çeşit donatı</t>
  </si>
  <si>
    <r>
      <t xml:space="preserve">KİRİŞ İÇİN MİNİMUM ÇEKME DONATISI HESABI                                                         (deprem bölgesinde)                                                                                                            </t>
    </r>
    <r>
      <rPr>
        <b/>
        <sz val="8"/>
        <color indexed="16"/>
        <rFont val="Arial"/>
        <family val="2"/>
      </rPr>
      <t>(inş.müh.Gürcan BERBEROĞLU tel: 0532 366 02 04 www.betoncelik.com )</t>
    </r>
  </si>
  <si>
    <t>2-) Donatı B420C ev B500C nervürlü çeliği kullanılacaktır. (TBDY-2018 yönetmeliği madde 7.2.5.3.b)</t>
  </si>
  <si>
    <t>3-) Kiriş gövde genişliği en az 250 mm olacaktır. (TBDY-2018 yönetmeliği madde 7.4.1.1.a)</t>
  </si>
  <si>
    <t>4-) Kiriş yüksekliği, döşeme kalınlığının 3 katından ve 300 mm’den daha az, kiriş
gövde genişliğinin 3.5 katından daha fazla olmamaz.(TBDY-2018 madde 7.4.1.1.b)</t>
  </si>
  <si>
    <t>5-) Minimum donatı oranı 0,8*fctd/fyd olmalı. (TBDY-2018 madde 7.4.2.1)</t>
  </si>
  <si>
    <t>6-) Boyuna donatıların çapı 12 mm’den az olmayacaktır.(TBDY-2018  madde 7.4.1.1.c)</t>
  </si>
  <si>
    <t>7-) Yüksekliği 600mm yi geçen kirişlerde gövde donatısı miktarı (Asgövde=0,001*bw*d)  olmalı.Aralığı ise 300mm yi geçmemeli ve çapı en az Ø10 olmalı.(TS500 madde 7.3)</t>
  </si>
  <si>
    <t>1-) Deprem bölgelerinde yapılacak tüm betonarme binalarda C25’den daha düşük
dayanımlı beton kullanılamaz.(TBDY-2018 madde 7.2.5.3.a)</t>
  </si>
</sst>
</file>

<file path=xl/styles.xml><?xml version="1.0" encoding="utf-8"?>
<styleSheet xmlns="http://schemas.openxmlformats.org/spreadsheetml/2006/main">
  <numFmts count="2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0.000000"/>
    <numFmt numFmtId="173" formatCode="0.0000"/>
    <numFmt numFmtId="174" formatCode="\ #,##0\ "/>
    <numFmt numFmtId="175" formatCode="\Ø\ #,##0"/>
    <numFmt numFmtId="176" formatCode="\ #,##0"/>
    <numFmt numFmtId="177" formatCode="\ #,##0.0\ "/>
    <numFmt numFmtId="178" formatCode="\ #,##0.00\ "/>
    <numFmt numFmtId="179" formatCode="\ #,##0.000\ "/>
    <numFmt numFmtId="180" formatCode="\ #,##0.0000\ "/>
    <numFmt numFmtId="181" formatCode="\ #,##0.00000\ "/>
    <numFmt numFmtId="182" formatCode="\ #,##0.000000\ "/>
    <numFmt numFmtId="183" formatCode="\ #,##0.0000000\ "/>
    <numFmt numFmtId="184" formatCode="\ #,##0.00000000\ 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2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8"/>
      <color indexed="16"/>
      <name val="Arial"/>
      <family val="2"/>
    </font>
    <font>
      <b/>
      <sz val="12"/>
      <color indexed="16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b/>
      <sz val="9"/>
      <name val="Symbol"/>
      <family val="1"/>
    </font>
    <font>
      <sz val="9"/>
      <name val="Symbol"/>
      <family val="1"/>
    </font>
    <font>
      <b/>
      <sz val="9"/>
      <color indexed="10"/>
      <name val="Arial"/>
      <family val="2"/>
    </font>
    <font>
      <sz val="9"/>
      <color indexed="10"/>
      <name val="Arial"/>
      <family val="0"/>
    </font>
    <font>
      <sz val="8"/>
      <color indexed="12"/>
      <name val="Arial"/>
      <family val="0"/>
    </font>
    <font>
      <sz val="9"/>
      <color indexed="12"/>
      <name val="Arial"/>
      <family val="0"/>
    </font>
    <font>
      <b/>
      <sz val="9"/>
      <color indexed="12"/>
      <name val="Arial"/>
      <family val="0"/>
    </font>
    <font>
      <b/>
      <sz val="8"/>
      <color indexed="10"/>
      <name val="Arial"/>
      <family val="2"/>
    </font>
    <font>
      <b/>
      <sz val="8"/>
      <color rgb="FFFF0000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ck"/>
      <top style="thin"/>
      <bottom style="thick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thin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2" borderId="1" applyNumberFormat="0" applyAlignment="0" applyProtection="0"/>
    <xf numFmtId="0" fontId="5" fillId="1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3" borderId="1" applyNumberFormat="0" applyAlignment="0" applyProtection="0"/>
    <xf numFmtId="0" fontId="14" fillId="0" borderId="6" applyNumberFormat="0" applyFill="0" applyAlignment="0" applyProtection="0"/>
    <xf numFmtId="0" fontId="15" fillId="8" borderId="0" applyNumberFormat="0" applyBorder="0" applyAlignment="0" applyProtection="0"/>
    <xf numFmtId="0" fontId="0" fillId="4" borderId="7" applyNumberFormat="0" applyFont="0" applyAlignment="0" applyProtection="0"/>
    <xf numFmtId="0" fontId="16" fillId="2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24" fillId="0" borderId="10" xfId="0" applyFont="1" applyBorder="1" applyAlignment="1" applyProtection="1">
      <alignment vertical="center"/>
      <protection hidden="1"/>
    </xf>
    <xf numFmtId="0" fontId="23" fillId="0" borderId="11" xfId="0" applyFont="1" applyBorder="1" applyAlignment="1" applyProtection="1">
      <alignment vertical="center"/>
      <protection hidden="1"/>
    </xf>
    <xf numFmtId="0" fontId="23" fillId="0" borderId="11" xfId="0" applyFont="1" applyBorder="1" applyAlignment="1" applyProtection="1">
      <alignment/>
      <protection hidden="1"/>
    </xf>
    <xf numFmtId="0" fontId="24" fillId="0" borderId="12" xfId="0" applyFont="1" applyBorder="1" applyAlignment="1" applyProtection="1">
      <alignment vertical="center"/>
      <protection hidden="1"/>
    </xf>
    <xf numFmtId="0" fontId="23" fillId="0" borderId="13" xfId="0" applyFont="1" applyBorder="1" applyAlignment="1" applyProtection="1">
      <alignment vertical="center"/>
      <protection hidden="1"/>
    </xf>
    <xf numFmtId="0" fontId="23" fillId="0" borderId="13" xfId="0" applyFont="1" applyBorder="1" applyAlignment="1" applyProtection="1">
      <alignment horizontal="center" vertical="center"/>
      <protection hidden="1"/>
    </xf>
    <xf numFmtId="0" fontId="25" fillId="0" borderId="12" xfId="0" applyFont="1" applyBorder="1" applyAlignment="1" applyProtection="1">
      <alignment vertical="center"/>
      <protection hidden="1"/>
    </xf>
    <xf numFmtId="0" fontId="26" fillId="0" borderId="13" xfId="0" applyFont="1" applyBorder="1" applyAlignment="1" applyProtection="1">
      <alignment vertical="center"/>
      <protection hidden="1"/>
    </xf>
    <xf numFmtId="0" fontId="23" fillId="0" borderId="12" xfId="0" applyFont="1" applyBorder="1" applyAlignment="1" applyProtection="1">
      <alignment vertical="center"/>
      <protection hidden="1"/>
    </xf>
    <xf numFmtId="0" fontId="23" fillId="0" borderId="12" xfId="0" applyFont="1" applyBorder="1" applyAlignment="1" applyProtection="1">
      <alignment vertical="center"/>
      <protection hidden="1"/>
    </xf>
    <xf numFmtId="0" fontId="23" fillId="0" borderId="13" xfId="0" applyFont="1" applyBorder="1" applyAlignment="1" applyProtection="1">
      <alignment vertical="center"/>
      <protection hidden="1"/>
    </xf>
    <xf numFmtId="0" fontId="23" fillId="0" borderId="14" xfId="0" applyFont="1" applyBorder="1" applyAlignment="1" applyProtection="1">
      <alignment vertical="center"/>
      <protection hidden="1"/>
    </xf>
    <xf numFmtId="0" fontId="23" fillId="0" borderId="15" xfId="0" applyFont="1" applyBorder="1" applyAlignment="1" applyProtection="1">
      <alignment vertical="center"/>
      <protection hidden="1"/>
    </xf>
    <xf numFmtId="0" fontId="24" fillId="0" borderId="16" xfId="0" applyFont="1" applyFill="1" applyBorder="1" applyAlignment="1" applyProtection="1">
      <alignment horizontal="center" vertical="center"/>
      <protection hidden="1"/>
    </xf>
    <xf numFmtId="0" fontId="23" fillId="0" borderId="17" xfId="0" applyFont="1" applyBorder="1" applyAlignment="1" applyProtection="1">
      <alignment vertical="center"/>
      <protection hidden="1"/>
    </xf>
    <xf numFmtId="0" fontId="23" fillId="0" borderId="0" xfId="0" applyFont="1" applyAlignment="1" applyProtection="1">
      <alignment vertical="center"/>
      <protection hidden="1"/>
    </xf>
    <xf numFmtId="0" fontId="27" fillId="0" borderId="0" xfId="0" applyFont="1" applyAlignment="1" applyProtection="1">
      <alignment vertical="center"/>
      <protection hidden="1"/>
    </xf>
    <xf numFmtId="0" fontId="28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/>
    </xf>
    <xf numFmtId="0" fontId="23" fillId="0" borderId="11" xfId="0" applyFont="1" applyBorder="1" applyAlignment="1" applyProtection="1">
      <alignment vertical="center"/>
      <protection/>
    </xf>
    <xf numFmtId="0" fontId="23" fillId="0" borderId="18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vertical="center"/>
      <protection/>
    </xf>
    <xf numFmtId="0" fontId="23" fillId="0" borderId="13" xfId="0" applyFont="1" applyBorder="1" applyAlignment="1" applyProtection="1">
      <alignment vertical="center"/>
      <protection/>
    </xf>
    <xf numFmtId="0" fontId="23" fillId="0" borderId="19" xfId="0" applyFont="1" applyBorder="1" applyAlignment="1" applyProtection="1">
      <alignment vertical="center"/>
      <protection/>
    </xf>
    <xf numFmtId="0" fontId="23" fillId="0" borderId="15" xfId="0" applyFont="1" applyBorder="1" applyAlignment="1" applyProtection="1">
      <alignment vertical="center"/>
      <protection/>
    </xf>
    <xf numFmtId="0" fontId="23" fillId="0" borderId="20" xfId="0" applyFont="1" applyBorder="1" applyAlignment="1" applyProtection="1">
      <alignment vertical="center"/>
      <protection/>
    </xf>
    <xf numFmtId="0" fontId="20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0" fillId="0" borderId="0" xfId="0" applyFont="1" applyAlignment="1">
      <alignment vertical="center" wrapText="1"/>
    </xf>
    <xf numFmtId="0" fontId="23" fillId="0" borderId="16" xfId="0" applyFont="1" applyBorder="1" applyAlignment="1" applyProtection="1">
      <alignment vertical="center" wrapText="1"/>
      <protection hidden="1"/>
    </xf>
    <xf numFmtId="0" fontId="20" fillId="0" borderId="0" xfId="0" applyFont="1" applyAlignment="1" applyProtection="1">
      <alignment vertical="center"/>
      <protection hidden="1"/>
    </xf>
    <xf numFmtId="184" fontId="20" fillId="0" borderId="0" xfId="0" applyNumberFormat="1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30" fillId="0" borderId="21" xfId="0" applyFont="1" applyBorder="1" applyAlignment="1" applyProtection="1">
      <alignment vertical="center"/>
      <protection hidden="1"/>
    </xf>
    <xf numFmtId="0" fontId="30" fillId="0" borderId="22" xfId="0" applyFont="1" applyBorder="1" applyAlignment="1" applyProtection="1">
      <alignment vertical="center"/>
      <protection hidden="1"/>
    </xf>
    <xf numFmtId="0" fontId="30" fillId="0" borderId="23" xfId="0" applyFont="1" applyBorder="1" applyAlignment="1" applyProtection="1">
      <alignment vertical="center"/>
      <protection hidden="1"/>
    </xf>
    <xf numFmtId="0" fontId="30" fillId="0" borderId="24" xfId="0" applyFont="1" applyBorder="1" applyAlignment="1" applyProtection="1">
      <alignment vertical="center"/>
      <protection hidden="1"/>
    </xf>
    <xf numFmtId="0" fontId="30" fillId="0" borderId="25" xfId="0" applyFont="1" applyBorder="1" applyAlignment="1" applyProtection="1">
      <alignment vertical="center"/>
      <protection hidden="1"/>
    </xf>
    <xf numFmtId="0" fontId="20" fillId="0" borderId="0" xfId="0" applyFont="1" applyAlignment="1">
      <alignment horizontal="left" vertical="center" wrapText="1"/>
    </xf>
    <xf numFmtId="0" fontId="33" fillId="0" borderId="0" xfId="0" applyFont="1" applyAlignment="1" applyProtection="1">
      <alignment vertical="center"/>
      <protection hidden="1"/>
    </xf>
    <xf numFmtId="0" fontId="20" fillId="0" borderId="0" xfId="0" applyFont="1" applyAlignment="1">
      <alignment vertical="center"/>
    </xf>
    <xf numFmtId="174" fontId="29" fillId="0" borderId="0" xfId="0" applyNumberFormat="1" applyFont="1" applyBorder="1" applyAlignment="1" applyProtection="1">
      <alignment horizontal="right" vertical="center"/>
      <protection hidden="1"/>
    </xf>
    <xf numFmtId="175" fontId="29" fillId="0" borderId="0" xfId="0" applyNumberFormat="1" applyFont="1" applyBorder="1" applyAlignment="1" applyProtection="1">
      <alignment horizontal="left" vertical="center"/>
      <protection/>
    </xf>
    <xf numFmtId="0" fontId="29" fillId="0" borderId="0" xfId="0" applyFont="1" applyBorder="1" applyAlignment="1" applyProtection="1">
      <alignment horizontal="left" vertical="center"/>
      <protection/>
    </xf>
    <xf numFmtId="175" fontId="31" fillId="18" borderId="24" xfId="0" applyNumberFormat="1" applyFont="1" applyFill="1" applyBorder="1" applyAlignment="1" applyProtection="1">
      <alignment horizontal="left" vertical="center"/>
      <protection locked="0"/>
    </xf>
    <xf numFmtId="175" fontId="31" fillId="18" borderId="26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Alignment="1" applyProtection="1">
      <alignment horizontal="center" vertical="center"/>
      <protection/>
    </xf>
    <xf numFmtId="0" fontId="27" fillId="0" borderId="17" xfId="0" applyFont="1" applyFill="1" applyBorder="1" applyAlignment="1" applyProtection="1">
      <alignment horizontal="center" vertical="center"/>
      <protection hidden="1"/>
    </xf>
    <xf numFmtId="0" fontId="27" fillId="0" borderId="16" xfId="0" applyFont="1" applyFill="1" applyBorder="1" applyAlignment="1" applyProtection="1">
      <alignment horizontal="center" vertical="center"/>
      <protection hidden="1"/>
    </xf>
    <xf numFmtId="0" fontId="27" fillId="0" borderId="27" xfId="0" applyFont="1" applyFill="1" applyBorder="1" applyAlignment="1" applyProtection="1">
      <alignment horizontal="center" vertical="center"/>
      <protection hidden="1"/>
    </xf>
    <xf numFmtId="0" fontId="29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176" fontId="24" fillId="18" borderId="16" xfId="0" applyNumberFormat="1" applyFont="1" applyFill="1" applyBorder="1" applyAlignment="1" applyProtection="1">
      <alignment horizontal="right" vertical="center"/>
      <protection locked="0"/>
    </xf>
    <xf numFmtId="175" fontId="24" fillId="18" borderId="16" xfId="0" applyNumberFormat="1" applyFont="1" applyFill="1" applyBorder="1" applyAlignment="1" applyProtection="1">
      <alignment horizontal="center" vertical="center"/>
      <protection locked="0"/>
    </xf>
    <xf numFmtId="176" fontId="24" fillId="0" borderId="16" xfId="0" applyNumberFormat="1" applyFont="1" applyFill="1" applyBorder="1" applyAlignment="1" applyProtection="1">
      <alignment horizontal="right" vertical="center"/>
      <protection hidden="1"/>
    </xf>
    <xf numFmtId="175" fontId="24" fillId="18" borderId="15" xfId="0" applyNumberFormat="1" applyFont="1" applyFill="1" applyBorder="1" applyAlignment="1" applyProtection="1">
      <alignment horizontal="center" vertical="center"/>
      <protection locked="0"/>
    </xf>
    <xf numFmtId="175" fontId="24" fillId="18" borderId="28" xfId="0" applyNumberFormat="1" applyFont="1" applyFill="1" applyBorder="1" applyAlignment="1" applyProtection="1">
      <alignment horizontal="center" vertical="center"/>
      <protection locked="0"/>
    </xf>
    <xf numFmtId="0" fontId="30" fillId="0" borderId="29" xfId="0" applyFont="1" applyBorder="1" applyAlignment="1" applyProtection="1">
      <alignment horizontal="center" vertical="center"/>
      <protection hidden="1"/>
    </xf>
    <xf numFmtId="0" fontId="30" fillId="0" borderId="22" xfId="0" applyFont="1" applyBorder="1" applyAlignment="1" applyProtection="1">
      <alignment horizontal="center" vertical="center"/>
      <protection hidden="1"/>
    </xf>
    <xf numFmtId="0" fontId="30" fillId="0" borderId="30" xfId="0" applyFont="1" applyBorder="1" applyAlignment="1" applyProtection="1">
      <alignment horizontal="center" vertical="center"/>
      <protection hidden="1"/>
    </xf>
    <xf numFmtId="174" fontId="31" fillId="0" borderId="31" xfId="0" applyNumberFormat="1" applyFont="1" applyBorder="1" applyAlignment="1" applyProtection="1">
      <alignment horizontal="right" vertical="center"/>
      <protection hidden="1"/>
    </xf>
    <xf numFmtId="174" fontId="31" fillId="0" borderId="24" xfId="0" applyNumberFormat="1" applyFont="1" applyBorder="1" applyAlignment="1" applyProtection="1">
      <alignment horizontal="right" vertical="center"/>
      <protection hidden="1"/>
    </xf>
    <xf numFmtId="0" fontId="24" fillId="18" borderId="32" xfId="0" applyFont="1" applyFill="1" applyBorder="1" applyAlignment="1" applyProtection="1">
      <alignment horizontal="center" vertical="center"/>
      <protection locked="0"/>
    </xf>
    <xf numFmtId="0" fontId="24" fillId="18" borderId="11" xfId="0" applyFont="1" applyFill="1" applyBorder="1" applyAlignment="1" applyProtection="1">
      <alignment horizontal="center" vertical="center"/>
      <protection locked="0"/>
    </xf>
    <xf numFmtId="0" fontId="24" fillId="18" borderId="33" xfId="0" applyFont="1" applyFill="1" applyBorder="1" applyAlignment="1" applyProtection="1">
      <alignment horizontal="center" vertical="center"/>
      <protection locked="0"/>
    </xf>
    <xf numFmtId="0" fontId="24" fillId="18" borderId="34" xfId="0" applyFont="1" applyFill="1" applyBorder="1" applyAlignment="1" applyProtection="1">
      <alignment horizontal="center" vertical="center"/>
      <protection locked="0"/>
    </xf>
    <xf numFmtId="0" fontId="24" fillId="18" borderId="13" xfId="0" applyFont="1" applyFill="1" applyBorder="1" applyAlignment="1" applyProtection="1">
      <alignment horizontal="center" vertical="center"/>
      <protection locked="0"/>
    </xf>
    <xf numFmtId="0" fontId="24" fillId="18" borderId="35" xfId="0" applyFont="1" applyFill="1" applyBorder="1" applyAlignment="1" applyProtection="1">
      <alignment horizontal="center" vertical="center"/>
      <protection locked="0"/>
    </xf>
    <xf numFmtId="0" fontId="22" fillId="19" borderId="17" xfId="0" applyFont="1" applyFill="1" applyBorder="1" applyAlignment="1" applyProtection="1">
      <alignment horizontal="center" vertical="center" wrapText="1"/>
      <protection hidden="1"/>
    </xf>
    <xf numFmtId="0" fontId="22" fillId="19" borderId="16" xfId="0" applyFont="1" applyFill="1" applyBorder="1" applyAlignment="1" applyProtection="1">
      <alignment horizontal="center" vertical="center" wrapText="1"/>
      <protection hidden="1"/>
    </xf>
    <xf numFmtId="0" fontId="22" fillId="19" borderId="27" xfId="0" applyFont="1" applyFill="1" applyBorder="1" applyAlignment="1" applyProtection="1">
      <alignment horizontal="center" vertical="center" wrapText="1"/>
      <protection hidden="1"/>
    </xf>
    <xf numFmtId="172" fontId="23" fillId="0" borderId="34" xfId="0" applyNumberFormat="1" applyFont="1" applyBorder="1" applyAlignment="1" applyProtection="1">
      <alignment horizontal="center" vertical="center"/>
      <protection hidden="1"/>
    </xf>
    <xf numFmtId="172" fontId="23" fillId="0" borderId="13" xfId="0" applyNumberFormat="1" applyFont="1" applyBorder="1" applyAlignment="1" applyProtection="1">
      <alignment horizontal="center" vertical="center"/>
      <protection hidden="1"/>
    </xf>
    <xf numFmtId="172" fontId="23" fillId="0" borderId="35" xfId="0" applyNumberFormat="1" applyFont="1" applyBorder="1" applyAlignment="1" applyProtection="1">
      <alignment horizontal="center" vertical="center"/>
      <protection hidden="1"/>
    </xf>
    <xf numFmtId="0" fontId="23" fillId="0" borderId="34" xfId="0" applyFont="1" applyFill="1" applyBorder="1" applyAlignment="1" applyProtection="1">
      <alignment horizontal="center" vertical="center"/>
      <protection hidden="1"/>
    </xf>
    <xf numFmtId="0" fontId="23" fillId="0" borderId="13" xfId="0" applyFont="1" applyFill="1" applyBorder="1" applyAlignment="1" applyProtection="1">
      <alignment horizontal="center" vertical="center"/>
      <protection hidden="1"/>
    </xf>
    <xf numFmtId="0" fontId="23" fillId="0" borderId="35" xfId="0" applyFont="1" applyFill="1" applyBorder="1" applyAlignment="1" applyProtection="1">
      <alignment horizontal="center" vertical="center"/>
      <protection hidden="1"/>
    </xf>
    <xf numFmtId="0" fontId="23" fillId="0" borderId="34" xfId="0" applyNumberFormat="1" applyFont="1" applyBorder="1" applyAlignment="1" applyProtection="1">
      <alignment horizontal="center" vertical="center"/>
      <protection hidden="1"/>
    </xf>
    <xf numFmtId="0" fontId="23" fillId="0" borderId="13" xfId="0" applyNumberFormat="1" applyFont="1" applyBorder="1" applyAlignment="1" applyProtection="1">
      <alignment horizontal="center" vertical="center"/>
      <protection hidden="1"/>
    </xf>
    <xf numFmtId="0" fontId="23" fillId="0" borderId="35" xfId="0" applyNumberFormat="1" applyFont="1" applyBorder="1" applyAlignment="1" applyProtection="1">
      <alignment horizontal="center" vertical="center"/>
      <protection hidden="1"/>
    </xf>
    <xf numFmtId="173" fontId="27" fillId="0" borderId="34" xfId="0" applyNumberFormat="1" applyFont="1" applyBorder="1" applyAlignment="1" applyProtection="1">
      <alignment horizontal="center" vertical="center"/>
      <protection hidden="1"/>
    </xf>
    <xf numFmtId="173" fontId="27" fillId="0" borderId="13" xfId="0" applyNumberFormat="1" applyFont="1" applyBorder="1" applyAlignment="1" applyProtection="1">
      <alignment horizontal="center" vertical="center"/>
      <protection hidden="1"/>
    </xf>
    <xf numFmtId="173" fontId="27" fillId="0" borderId="35" xfId="0" applyNumberFormat="1" applyFont="1" applyBorder="1" applyAlignment="1" applyProtection="1">
      <alignment horizontal="center" vertical="center"/>
      <protection hidden="1"/>
    </xf>
    <xf numFmtId="174" fontId="24" fillId="0" borderId="36" xfId="0" applyNumberFormat="1" applyFont="1" applyBorder="1" applyAlignment="1" applyProtection="1">
      <alignment horizontal="right" vertical="center"/>
      <protection hidden="1"/>
    </xf>
    <xf numFmtId="174" fontId="24" fillId="0" borderId="15" xfId="0" applyNumberFormat="1" applyFont="1" applyBorder="1" applyAlignment="1" applyProtection="1">
      <alignment horizontal="right" vertical="center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85725</xdr:colOff>
      <xdr:row>5</xdr:row>
      <xdr:rowOff>0</xdr:rowOff>
    </xdr:from>
    <xdr:to>
      <xdr:col>29</xdr:col>
      <xdr:colOff>123825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4791075" y="137160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85725</xdr:colOff>
      <xdr:row>5</xdr:row>
      <xdr:rowOff>0</xdr:rowOff>
    </xdr:from>
    <xdr:to>
      <xdr:col>26</xdr:col>
      <xdr:colOff>85725</xdr:colOff>
      <xdr:row>12</xdr:row>
      <xdr:rowOff>9525</xdr:rowOff>
    </xdr:to>
    <xdr:sp>
      <xdr:nvSpPr>
        <xdr:cNvPr id="2" name="Line 2"/>
        <xdr:cNvSpPr>
          <a:spLocks/>
        </xdr:cNvSpPr>
      </xdr:nvSpPr>
      <xdr:spPr>
        <a:xfrm>
          <a:off x="4791075" y="1371600"/>
          <a:ext cx="0" cy="1076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85725</xdr:colOff>
      <xdr:row>12</xdr:row>
      <xdr:rowOff>9525</xdr:rowOff>
    </xdr:from>
    <xdr:to>
      <xdr:col>29</xdr:col>
      <xdr:colOff>123825</xdr:colOff>
      <xdr:row>12</xdr:row>
      <xdr:rowOff>9525</xdr:rowOff>
    </xdr:to>
    <xdr:sp>
      <xdr:nvSpPr>
        <xdr:cNvPr id="3" name="Line 3"/>
        <xdr:cNvSpPr>
          <a:spLocks/>
        </xdr:cNvSpPr>
      </xdr:nvSpPr>
      <xdr:spPr>
        <a:xfrm>
          <a:off x="4791075" y="2447925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123825</xdr:colOff>
      <xdr:row>5</xdr:row>
      <xdr:rowOff>0</xdr:rowOff>
    </xdr:from>
    <xdr:to>
      <xdr:col>29</xdr:col>
      <xdr:colOff>123825</xdr:colOff>
      <xdr:row>12</xdr:row>
      <xdr:rowOff>9525</xdr:rowOff>
    </xdr:to>
    <xdr:sp>
      <xdr:nvSpPr>
        <xdr:cNvPr id="4" name="Line 4"/>
        <xdr:cNvSpPr>
          <a:spLocks/>
        </xdr:cNvSpPr>
      </xdr:nvSpPr>
      <xdr:spPr>
        <a:xfrm flipV="1">
          <a:off x="5372100" y="1371600"/>
          <a:ext cx="0" cy="1076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161925</xdr:colOff>
      <xdr:row>5</xdr:row>
      <xdr:rowOff>57150</xdr:rowOff>
    </xdr:from>
    <xdr:to>
      <xdr:col>29</xdr:col>
      <xdr:colOff>57150</xdr:colOff>
      <xdr:row>11</xdr:row>
      <xdr:rowOff>104775</xdr:rowOff>
    </xdr:to>
    <xdr:sp>
      <xdr:nvSpPr>
        <xdr:cNvPr id="5" name="Rectangle 5"/>
        <xdr:cNvSpPr>
          <a:spLocks/>
        </xdr:cNvSpPr>
      </xdr:nvSpPr>
      <xdr:spPr>
        <a:xfrm>
          <a:off x="4867275" y="1428750"/>
          <a:ext cx="438150" cy="9620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11</xdr:row>
      <xdr:rowOff>19050</xdr:rowOff>
    </xdr:from>
    <xdr:to>
      <xdr:col>27</xdr:col>
      <xdr:colOff>66675</xdr:colOff>
      <xdr:row>11</xdr:row>
      <xdr:rowOff>85725</xdr:rowOff>
    </xdr:to>
    <xdr:sp>
      <xdr:nvSpPr>
        <xdr:cNvPr id="6" name="Oval 6"/>
        <xdr:cNvSpPr>
          <a:spLocks/>
        </xdr:cNvSpPr>
      </xdr:nvSpPr>
      <xdr:spPr>
        <a:xfrm>
          <a:off x="4886325" y="2305050"/>
          <a:ext cx="66675" cy="666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104775</xdr:colOff>
      <xdr:row>11</xdr:row>
      <xdr:rowOff>19050</xdr:rowOff>
    </xdr:from>
    <xdr:to>
      <xdr:col>27</xdr:col>
      <xdr:colOff>171450</xdr:colOff>
      <xdr:row>11</xdr:row>
      <xdr:rowOff>85725</xdr:rowOff>
    </xdr:to>
    <xdr:sp>
      <xdr:nvSpPr>
        <xdr:cNvPr id="7" name="Oval 7"/>
        <xdr:cNvSpPr>
          <a:spLocks/>
        </xdr:cNvSpPr>
      </xdr:nvSpPr>
      <xdr:spPr>
        <a:xfrm>
          <a:off x="4991100" y="2305050"/>
          <a:ext cx="66675" cy="666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38100</xdr:colOff>
      <xdr:row>11</xdr:row>
      <xdr:rowOff>19050</xdr:rowOff>
    </xdr:from>
    <xdr:to>
      <xdr:col>28</xdr:col>
      <xdr:colOff>104775</xdr:colOff>
      <xdr:row>11</xdr:row>
      <xdr:rowOff>85725</xdr:rowOff>
    </xdr:to>
    <xdr:sp>
      <xdr:nvSpPr>
        <xdr:cNvPr id="8" name="Oval 8"/>
        <xdr:cNvSpPr>
          <a:spLocks/>
        </xdr:cNvSpPr>
      </xdr:nvSpPr>
      <xdr:spPr>
        <a:xfrm>
          <a:off x="5105400" y="2305050"/>
          <a:ext cx="66675" cy="666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11</xdr:row>
      <xdr:rowOff>19050</xdr:rowOff>
    </xdr:from>
    <xdr:to>
      <xdr:col>29</xdr:col>
      <xdr:colOff>38100</xdr:colOff>
      <xdr:row>11</xdr:row>
      <xdr:rowOff>85725</xdr:rowOff>
    </xdr:to>
    <xdr:sp>
      <xdr:nvSpPr>
        <xdr:cNvPr id="9" name="Oval 9"/>
        <xdr:cNvSpPr>
          <a:spLocks/>
        </xdr:cNvSpPr>
      </xdr:nvSpPr>
      <xdr:spPr>
        <a:xfrm>
          <a:off x="5219700" y="2305050"/>
          <a:ext cx="66675" cy="666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5</xdr:row>
      <xdr:rowOff>76200</xdr:rowOff>
    </xdr:from>
    <xdr:to>
      <xdr:col>27</xdr:col>
      <xdr:colOff>66675</xdr:colOff>
      <xdr:row>5</xdr:row>
      <xdr:rowOff>142875</xdr:rowOff>
    </xdr:to>
    <xdr:sp>
      <xdr:nvSpPr>
        <xdr:cNvPr id="10" name="Oval 10"/>
        <xdr:cNvSpPr>
          <a:spLocks/>
        </xdr:cNvSpPr>
      </xdr:nvSpPr>
      <xdr:spPr>
        <a:xfrm>
          <a:off x="4886325" y="1447800"/>
          <a:ext cx="66675" cy="666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5</xdr:row>
      <xdr:rowOff>76200</xdr:rowOff>
    </xdr:from>
    <xdr:to>
      <xdr:col>29</xdr:col>
      <xdr:colOff>38100</xdr:colOff>
      <xdr:row>5</xdr:row>
      <xdr:rowOff>142875</xdr:rowOff>
    </xdr:to>
    <xdr:sp>
      <xdr:nvSpPr>
        <xdr:cNvPr id="11" name="Oval 11"/>
        <xdr:cNvSpPr>
          <a:spLocks/>
        </xdr:cNvSpPr>
      </xdr:nvSpPr>
      <xdr:spPr>
        <a:xfrm>
          <a:off x="5219700" y="1447800"/>
          <a:ext cx="66675" cy="666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11</xdr:row>
      <xdr:rowOff>57150</xdr:rowOff>
    </xdr:from>
    <xdr:to>
      <xdr:col>30</xdr:col>
      <xdr:colOff>133350</xdr:colOff>
      <xdr:row>13</xdr:row>
      <xdr:rowOff>28575</xdr:rowOff>
    </xdr:to>
    <xdr:sp>
      <xdr:nvSpPr>
        <xdr:cNvPr id="12" name="Line 12"/>
        <xdr:cNvSpPr>
          <a:spLocks/>
        </xdr:cNvSpPr>
      </xdr:nvSpPr>
      <xdr:spPr>
        <a:xfrm>
          <a:off x="5038725" y="2343150"/>
          <a:ext cx="52387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114300</xdr:colOff>
      <xdr:row>5</xdr:row>
      <xdr:rowOff>0</xdr:rowOff>
    </xdr:from>
    <xdr:to>
      <xdr:col>26</xdr:col>
      <xdr:colOff>28575</xdr:colOff>
      <xdr:row>5</xdr:row>
      <xdr:rowOff>0</xdr:rowOff>
    </xdr:to>
    <xdr:sp>
      <xdr:nvSpPr>
        <xdr:cNvPr id="13" name="Line 13"/>
        <xdr:cNvSpPr>
          <a:spLocks/>
        </xdr:cNvSpPr>
      </xdr:nvSpPr>
      <xdr:spPr>
        <a:xfrm flipH="1">
          <a:off x="4276725" y="13716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4</xdr:row>
      <xdr:rowOff>104775</xdr:rowOff>
    </xdr:from>
    <xdr:to>
      <xdr:col>24</xdr:col>
      <xdr:colOff>0</xdr:colOff>
      <xdr:row>12</xdr:row>
      <xdr:rowOff>57150</xdr:rowOff>
    </xdr:to>
    <xdr:sp>
      <xdr:nvSpPr>
        <xdr:cNvPr id="14" name="Line 14"/>
        <xdr:cNvSpPr>
          <a:spLocks/>
        </xdr:cNvSpPr>
      </xdr:nvSpPr>
      <xdr:spPr>
        <a:xfrm>
          <a:off x="4343400" y="1323975"/>
          <a:ext cx="0" cy="1171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114300</xdr:colOff>
      <xdr:row>12</xdr:row>
      <xdr:rowOff>9525</xdr:rowOff>
    </xdr:from>
    <xdr:to>
      <xdr:col>26</xdr:col>
      <xdr:colOff>47625</xdr:colOff>
      <xdr:row>12</xdr:row>
      <xdr:rowOff>9525</xdr:rowOff>
    </xdr:to>
    <xdr:sp>
      <xdr:nvSpPr>
        <xdr:cNvPr id="15" name="Line 15"/>
        <xdr:cNvSpPr>
          <a:spLocks/>
        </xdr:cNvSpPr>
      </xdr:nvSpPr>
      <xdr:spPr>
        <a:xfrm flipH="1">
          <a:off x="4276725" y="244792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114300</xdr:colOff>
      <xdr:row>11</xdr:row>
      <xdr:rowOff>57150</xdr:rowOff>
    </xdr:from>
    <xdr:to>
      <xdr:col>26</xdr:col>
      <xdr:colOff>123825</xdr:colOff>
      <xdr:row>11</xdr:row>
      <xdr:rowOff>57150</xdr:rowOff>
    </xdr:to>
    <xdr:sp>
      <xdr:nvSpPr>
        <xdr:cNvPr id="16" name="Line 16"/>
        <xdr:cNvSpPr>
          <a:spLocks/>
        </xdr:cNvSpPr>
      </xdr:nvSpPr>
      <xdr:spPr>
        <a:xfrm flipH="1">
          <a:off x="4276725" y="2343150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4</xdr:row>
      <xdr:rowOff>123825</xdr:rowOff>
    </xdr:from>
    <xdr:to>
      <xdr:col>24</xdr:col>
      <xdr:colOff>28575</xdr:colOff>
      <xdr:row>5</xdr:row>
      <xdr:rowOff>28575</xdr:rowOff>
    </xdr:to>
    <xdr:sp>
      <xdr:nvSpPr>
        <xdr:cNvPr id="17" name="Line 17"/>
        <xdr:cNvSpPr>
          <a:spLocks/>
        </xdr:cNvSpPr>
      </xdr:nvSpPr>
      <xdr:spPr>
        <a:xfrm flipH="1">
          <a:off x="4314825" y="1343025"/>
          <a:ext cx="571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11</xdr:row>
      <xdr:rowOff>133350</xdr:rowOff>
    </xdr:from>
    <xdr:to>
      <xdr:col>24</xdr:col>
      <xdr:colOff>28575</xdr:colOff>
      <xdr:row>12</xdr:row>
      <xdr:rowOff>38100</xdr:rowOff>
    </xdr:to>
    <xdr:sp>
      <xdr:nvSpPr>
        <xdr:cNvPr id="18" name="Line 18"/>
        <xdr:cNvSpPr>
          <a:spLocks/>
        </xdr:cNvSpPr>
      </xdr:nvSpPr>
      <xdr:spPr>
        <a:xfrm flipH="1">
          <a:off x="4314825" y="2419350"/>
          <a:ext cx="571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11</xdr:row>
      <xdr:rowOff>28575</xdr:rowOff>
    </xdr:from>
    <xdr:to>
      <xdr:col>24</xdr:col>
      <xdr:colOff>28575</xdr:colOff>
      <xdr:row>11</xdr:row>
      <xdr:rowOff>85725</xdr:rowOff>
    </xdr:to>
    <xdr:sp>
      <xdr:nvSpPr>
        <xdr:cNvPr id="19" name="Line 19"/>
        <xdr:cNvSpPr>
          <a:spLocks/>
        </xdr:cNvSpPr>
      </xdr:nvSpPr>
      <xdr:spPr>
        <a:xfrm flipH="1">
          <a:off x="4314825" y="2314575"/>
          <a:ext cx="571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38100</xdr:colOff>
      <xdr:row>5</xdr:row>
      <xdr:rowOff>0</xdr:rowOff>
    </xdr:from>
    <xdr:to>
      <xdr:col>32</xdr:col>
      <xdr:colOff>57150</xdr:colOff>
      <xdr:row>5</xdr:row>
      <xdr:rowOff>0</xdr:rowOff>
    </xdr:to>
    <xdr:sp>
      <xdr:nvSpPr>
        <xdr:cNvPr id="20" name="Line 20"/>
        <xdr:cNvSpPr>
          <a:spLocks/>
        </xdr:cNvSpPr>
      </xdr:nvSpPr>
      <xdr:spPr>
        <a:xfrm>
          <a:off x="5467350" y="13716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</xdr:row>
      <xdr:rowOff>95250</xdr:rowOff>
    </xdr:from>
    <xdr:to>
      <xdr:col>32</xdr:col>
      <xdr:colOff>0</xdr:colOff>
      <xdr:row>12</xdr:row>
      <xdr:rowOff>47625</xdr:rowOff>
    </xdr:to>
    <xdr:sp>
      <xdr:nvSpPr>
        <xdr:cNvPr id="21" name="Line 21"/>
        <xdr:cNvSpPr>
          <a:spLocks/>
        </xdr:cNvSpPr>
      </xdr:nvSpPr>
      <xdr:spPr>
        <a:xfrm>
          <a:off x="5791200" y="1314450"/>
          <a:ext cx="0" cy="1171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57150</xdr:colOff>
      <xdr:row>12</xdr:row>
      <xdr:rowOff>0</xdr:rowOff>
    </xdr:from>
    <xdr:to>
      <xdr:col>32</xdr:col>
      <xdr:colOff>47625</xdr:colOff>
      <xdr:row>12</xdr:row>
      <xdr:rowOff>0</xdr:rowOff>
    </xdr:to>
    <xdr:sp>
      <xdr:nvSpPr>
        <xdr:cNvPr id="22" name="Line 22"/>
        <xdr:cNvSpPr>
          <a:spLocks/>
        </xdr:cNvSpPr>
      </xdr:nvSpPr>
      <xdr:spPr>
        <a:xfrm>
          <a:off x="5486400" y="243840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4</xdr:row>
      <xdr:rowOff>123825</xdr:rowOff>
    </xdr:from>
    <xdr:to>
      <xdr:col>32</xdr:col>
      <xdr:colOff>28575</xdr:colOff>
      <xdr:row>5</xdr:row>
      <xdr:rowOff>28575</xdr:rowOff>
    </xdr:to>
    <xdr:sp>
      <xdr:nvSpPr>
        <xdr:cNvPr id="23" name="Line 23"/>
        <xdr:cNvSpPr>
          <a:spLocks/>
        </xdr:cNvSpPr>
      </xdr:nvSpPr>
      <xdr:spPr>
        <a:xfrm flipH="1">
          <a:off x="5762625" y="1343025"/>
          <a:ext cx="571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11</xdr:row>
      <xdr:rowOff>123825</xdr:rowOff>
    </xdr:from>
    <xdr:to>
      <xdr:col>32</xdr:col>
      <xdr:colOff>28575</xdr:colOff>
      <xdr:row>12</xdr:row>
      <xdr:rowOff>28575</xdr:rowOff>
    </xdr:to>
    <xdr:sp>
      <xdr:nvSpPr>
        <xdr:cNvPr id="24" name="Line 24"/>
        <xdr:cNvSpPr>
          <a:spLocks/>
        </xdr:cNvSpPr>
      </xdr:nvSpPr>
      <xdr:spPr>
        <a:xfrm flipH="1">
          <a:off x="5762625" y="2409825"/>
          <a:ext cx="571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85725</xdr:colOff>
      <xdr:row>12</xdr:row>
      <xdr:rowOff>57150</xdr:rowOff>
    </xdr:from>
    <xdr:to>
      <xdr:col>26</xdr:col>
      <xdr:colOff>85725</xdr:colOff>
      <xdr:row>14</xdr:row>
      <xdr:rowOff>57150</xdr:rowOff>
    </xdr:to>
    <xdr:sp>
      <xdr:nvSpPr>
        <xdr:cNvPr id="25" name="Line 25"/>
        <xdr:cNvSpPr>
          <a:spLocks/>
        </xdr:cNvSpPr>
      </xdr:nvSpPr>
      <xdr:spPr>
        <a:xfrm>
          <a:off x="4791075" y="24955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28575</xdr:colOff>
      <xdr:row>14</xdr:row>
      <xdr:rowOff>0</xdr:rowOff>
    </xdr:from>
    <xdr:to>
      <xdr:col>29</xdr:col>
      <xdr:colOff>171450</xdr:colOff>
      <xdr:row>14</xdr:row>
      <xdr:rowOff>0</xdr:rowOff>
    </xdr:to>
    <xdr:sp>
      <xdr:nvSpPr>
        <xdr:cNvPr id="26" name="Line 26"/>
        <xdr:cNvSpPr>
          <a:spLocks/>
        </xdr:cNvSpPr>
      </xdr:nvSpPr>
      <xdr:spPr>
        <a:xfrm>
          <a:off x="4733925" y="2743200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123825</xdr:colOff>
      <xdr:row>12</xdr:row>
      <xdr:rowOff>47625</xdr:rowOff>
    </xdr:from>
    <xdr:to>
      <xdr:col>29</xdr:col>
      <xdr:colOff>123825</xdr:colOff>
      <xdr:row>14</xdr:row>
      <xdr:rowOff>57150</xdr:rowOff>
    </xdr:to>
    <xdr:sp>
      <xdr:nvSpPr>
        <xdr:cNvPr id="27" name="Line 27"/>
        <xdr:cNvSpPr>
          <a:spLocks/>
        </xdr:cNvSpPr>
      </xdr:nvSpPr>
      <xdr:spPr>
        <a:xfrm>
          <a:off x="5372100" y="24860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57150</xdr:colOff>
      <xdr:row>13</xdr:row>
      <xdr:rowOff>123825</xdr:rowOff>
    </xdr:from>
    <xdr:to>
      <xdr:col>26</xdr:col>
      <xdr:colOff>114300</xdr:colOff>
      <xdr:row>14</xdr:row>
      <xdr:rowOff>28575</xdr:rowOff>
    </xdr:to>
    <xdr:sp>
      <xdr:nvSpPr>
        <xdr:cNvPr id="28" name="Line 28"/>
        <xdr:cNvSpPr>
          <a:spLocks/>
        </xdr:cNvSpPr>
      </xdr:nvSpPr>
      <xdr:spPr>
        <a:xfrm flipH="1">
          <a:off x="4762500" y="2714625"/>
          <a:ext cx="571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85725</xdr:colOff>
      <xdr:row>13</xdr:row>
      <xdr:rowOff>123825</xdr:rowOff>
    </xdr:from>
    <xdr:to>
      <xdr:col>29</xdr:col>
      <xdr:colOff>152400</xdr:colOff>
      <xdr:row>14</xdr:row>
      <xdr:rowOff>38100</xdr:rowOff>
    </xdr:to>
    <xdr:sp>
      <xdr:nvSpPr>
        <xdr:cNvPr id="29" name="Line 29"/>
        <xdr:cNvSpPr>
          <a:spLocks/>
        </xdr:cNvSpPr>
      </xdr:nvSpPr>
      <xdr:spPr>
        <a:xfrm flipH="1">
          <a:off x="5334000" y="2714625"/>
          <a:ext cx="66675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28575</xdr:colOff>
      <xdr:row>3</xdr:row>
      <xdr:rowOff>19050</xdr:rowOff>
    </xdr:from>
    <xdr:to>
      <xdr:col>30</xdr:col>
      <xdr:colOff>47625</xdr:colOff>
      <xdr:row>5</xdr:row>
      <xdr:rowOff>95250</xdr:rowOff>
    </xdr:to>
    <xdr:sp>
      <xdr:nvSpPr>
        <xdr:cNvPr id="30" name="Line 30"/>
        <xdr:cNvSpPr>
          <a:spLocks/>
        </xdr:cNvSpPr>
      </xdr:nvSpPr>
      <xdr:spPr>
        <a:xfrm flipV="1">
          <a:off x="4914900" y="1085850"/>
          <a:ext cx="56197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</xdr:row>
      <xdr:rowOff>9525</xdr:rowOff>
    </xdr:from>
    <xdr:to>
      <xdr:col>30</xdr:col>
      <xdr:colOff>57150</xdr:colOff>
      <xdr:row>5</xdr:row>
      <xdr:rowOff>95250</xdr:rowOff>
    </xdr:to>
    <xdr:sp>
      <xdr:nvSpPr>
        <xdr:cNvPr id="31" name="Line 31"/>
        <xdr:cNvSpPr>
          <a:spLocks/>
        </xdr:cNvSpPr>
      </xdr:nvSpPr>
      <xdr:spPr>
        <a:xfrm flipV="1">
          <a:off x="5248275" y="1076325"/>
          <a:ext cx="23812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7</xdr:row>
      <xdr:rowOff>9525</xdr:rowOff>
    </xdr:from>
    <xdr:to>
      <xdr:col>33</xdr:col>
      <xdr:colOff>47625</xdr:colOff>
      <xdr:row>8</xdr:row>
      <xdr:rowOff>104775</xdr:rowOff>
    </xdr:to>
    <xdr:grpSp>
      <xdr:nvGrpSpPr>
        <xdr:cNvPr id="32" name="Group 240"/>
        <xdr:cNvGrpSpPr>
          <a:grpSpLocks/>
        </xdr:cNvGrpSpPr>
      </xdr:nvGrpSpPr>
      <xdr:grpSpPr>
        <a:xfrm>
          <a:off x="4886325" y="1685925"/>
          <a:ext cx="1133475" cy="247650"/>
          <a:chOff x="791" y="88"/>
          <a:chExt cx="119" cy="26"/>
        </a:xfrm>
        <a:solidFill>
          <a:srgbClr val="FFFFFF"/>
        </a:solidFill>
      </xdr:grpSpPr>
      <xdr:sp>
        <xdr:nvSpPr>
          <xdr:cNvPr id="33" name="Oval 151"/>
          <xdr:cNvSpPr>
            <a:spLocks/>
          </xdr:cNvSpPr>
        </xdr:nvSpPr>
        <xdr:spPr>
          <a:xfrm>
            <a:off x="791" y="107"/>
            <a:ext cx="7" cy="7"/>
          </a:xfrm>
          <a:prstGeom prst="ellipse">
            <a:avLst/>
          </a:prstGeom>
          <a:solidFill>
            <a:srgbClr val="0000FF"/>
          </a:solidFill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Oval 152"/>
          <xdr:cNvSpPr>
            <a:spLocks/>
          </xdr:cNvSpPr>
        </xdr:nvSpPr>
        <xdr:spPr>
          <a:xfrm>
            <a:off x="826" y="107"/>
            <a:ext cx="7" cy="7"/>
          </a:xfrm>
          <a:prstGeom prst="ellipse">
            <a:avLst/>
          </a:prstGeom>
          <a:solidFill>
            <a:srgbClr val="0000FF"/>
          </a:solidFill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Line 153"/>
          <xdr:cNvSpPr>
            <a:spLocks/>
          </xdr:cNvSpPr>
        </xdr:nvSpPr>
        <xdr:spPr>
          <a:xfrm flipV="1">
            <a:off x="795" y="88"/>
            <a:ext cx="115" cy="22"/>
          </a:xfrm>
          <a:prstGeom prst="line">
            <a:avLst/>
          </a:prstGeom>
          <a:noFill/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Line 154"/>
          <xdr:cNvSpPr>
            <a:spLocks/>
          </xdr:cNvSpPr>
        </xdr:nvSpPr>
        <xdr:spPr>
          <a:xfrm flipV="1">
            <a:off x="831" y="88"/>
            <a:ext cx="79" cy="22"/>
          </a:xfrm>
          <a:prstGeom prst="line">
            <a:avLst/>
          </a:prstGeom>
          <a:noFill/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27</xdr:col>
      <xdr:colOff>0</xdr:colOff>
      <xdr:row>7</xdr:row>
      <xdr:rowOff>9525</xdr:rowOff>
    </xdr:from>
    <xdr:to>
      <xdr:col>33</xdr:col>
      <xdr:colOff>57150</xdr:colOff>
      <xdr:row>9</xdr:row>
      <xdr:rowOff>133350</xdr:rowOff>
    </xdr:to>
    <xdr:grpSp>
      <xdr:nvGrpSpPr>
        <xdr:cNvPr id="37" name="Group 241" hidden="1"/>
        <xdr:cNvGrpSpPr>
          <a:grpSpLocks/>
        </xdr:cNvGrpSpPr>
      </xdr:nvGrpSpPr>
      <xdr:grpSpPr>
        <a:xfrm>
          <a:off x="4886325" y="1685925"/>
          <a:ext cx="1143000" cy="428625"/>
          <a:chOff x="791" y="139"/>
          <a:chExt cx="120" cy="45"/>
        </a:xfrm>
        <a:solidFill>
          <a:srgbClr val="FFFFFF"/>
        </a:solidFill>
      </xdr:grpSpPr>
      <xdr:sp>
        <xdr:nvSpPr>
          <xdr:cNvPr id="38" name="Oval 156" hidden="1"/>
          <xdr:cNvSpPr>
            <a:spLocks/>
          </xdr:cNvSpPr>
        </xdr:nvSpPr>
        <xdr:spPr>
          <a:xfrm>
            <a:off x="791" y="139"/>
            <a:ext cx="7" cy="7"/>
          </a:xfrm>
          <a:prstGeom prst="ellipse">
            <a:avLst/>
          </a:prstGeom>
          <a:solidFill>
            <a:srgbClr val="0000FF"/>
          </a:solidFill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Oval 157" hidden="1"/>
          <xdr:cNvSpPr>
            <a:spLocks/>
          </xdr:cNvSpPr>
        </xdr:nvSpPr>
        <xdr:spPr>
          <a:xfrm>
            <a:off x="826" y="139"/>
            <a:ext cx="7" cy="7"/>
          </a:xfrm>
          <a:prstGeom prst="ellipse">
            <a:avLst/>
          </a:prstGeom>
          <a:solidFill>
            <a:srgbClr val="0000FF"/>
          </a:solidFill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Oval 158" hidden="1"/>
          <xdr:cNvSpPr>
            <a:spLocks/>
          </xdr:cNvSpPr>
        </xdr:nvSpPr>
        <xdr:spPr>
          <a:xfrm>
            <a:off x="791" y="177"/>
            <a:ext cx="7" cy="7"/>
          </a:xfrm>
          <a:prstGeom prst="ellipse">
            <a:avLst/>
          </a:prstGeom>
          <a:solidFill>
            <a:srgbClr val="0000FF"/>
          </a:solidFill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Oval 159" hidden="1"/>
          <xdr:cNvSpPr>
            <a:spLocks/>
          </xdr:cNvSpPr>
        </xdr:nvSpPr>
        <xdr:spPr>
          <a:xfrm>
            <a:off x="826" y="177"/>
            <a:ext cx="7" cy="7"/>
          </a:xfrm>
          <a:prstGeom prst="ellipse">
            <a:avLst/>
          </a:prstGeom>
          <a:solidFill>
            <a:srgbClr val="0000FF"/>
          </a:solidFill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Line 160" hidden="1"/>
          <xdr:cNvSpPr>
            <a:spLocks/>
          </xdr:cNvSpPr>
        </xdr:nvSpPr>
        <xdr:spPr>
          <a:xfrm flipV="1">
            <a:off x="794" y="139"/>
            <a:ext cx="117" cy="41"/>
          </a:xfrm>
          <a:prstGeom prst="line">
            <a:avLst/>
          </a:prstGeom>
          <a:noFill/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Line 161" hidden="1"/>
          <xdr:cNvSpPr>
            <a:spLocks/>
          </xdr:cNvSpPr>
        </xdr:nvSpPr>
        <xdr:spPr>
          <a:xfrm flipV="1">
            <a:off x="832" y="140"/>
            <a:ext cx="78" cy="41"/>
          </a:xfrm>
          <a:prstGeom prst="line">
            <a:avLst/>
          </a:prstGeom>
          <a:noFill/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Line 162" hidden="1"/>
          <xdr:cNvSpPr>
            <a:spLocks/>
          </xdr:cNvSpPr>
        </xdr:nvSpPr>
        <xdr:spPr>
          <a:xfrm flipV="1">
            <a:off x="795" y="139"/>
            <a:ext cx="115" cy="3"/>
          </a:xfrm>
          <a:prstGeom prst="line">
            <a:avLst/>
          </a:prstGeom>
          <a:noFill/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Line 163" hidden="1"/>
          <xdr:cNvSpPr>
            <a:spLocks/>
          </xdr:cNvSpPr>
        </xdr:nvSpPr>
        <xdr:spPr>
          <a:xfrm flipV="1">
            <a:off x="832" y="140"/>
            <a:ext cx="77" cy="4"/>
          </a:xfrm>
          <a:prstGeom prst="line">
            <a:avLst/>
          </a:prstGeom>
          <a:noFill/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27</xdr:col>
      <xdr:colOff>0</xdr:colOff>
      <xdr:row>7</xdr:row>
      <xdr:rowOff>9525</xdr:rowOff>
    </xdr:from>
    <xdr:to>
      <xdr:col>33</xdr:col>
      <xdr:colOff>57150</xdr:colOff>
      <xdr:row>9</xdr:row>
      <xdr:rowOff>133350</xdr:rowOff>
    </xdr:to>
    <xdr:grpSp>
      <xdr:nvGrpSpPr>
        <xdr:cNvPr id="46" name="Group 242" hidden="1"/>
        <xdr:cNvGrpSpPr>
          <a:grpSpLocks/>
        </xdr:cNvGrpSpPr>
      </xdr:nvGrpSpPr>
      <xdr:grpSpPr>
        <a:xfrm>
          <a:off x="4886325" y="1685925"/>
          <a:ext cx="1143000" cy="428625"/>
          <a:chOff x="791" y="214"/>
          <a:chExt cx="120" cy="45"/>
        </a:xfrm>
        <a:solidFill>
          <a:srgbClr val="FFFFFF"/>
        </a:solidFill>
      </xdr:grpSpPr>
      <xdr:sp>
        <xdr:nvSpPr>
          <xdr:cNvPr id="47" name="Oval 165" hidden="1"/>
          <xdr:cNvSpPr>
            <a:spLocks/>
          </xdr:cNvSpPr>
        </xdr:nvSpPr>
        <xdr:spPr>
          <a:xfrm>
            <a:off x="791" y="214"/>
            <a:ext cx="7" cy="7"/>
          </a:xfrm>
          <a:prstGeom prst="ellipse">
            <a:avLst/>
          </a:prstGeom>
          <a:solidFill>
            <a:srgbClr val="0000FF"/>
          </a:solidFill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Oval 166" hidden="1"/>
          <xdr:cNvSpPr>
            <a:spLocks/>
          </xdr:cNvSpPr>
        </xdr:nvSpPr>
        <xdr:spPr>
          <a:xfrm>
            <a:off x="826" y="214"/>
            <a:ext cx="7" cy="7"/>
          </a:xfrm>
          <a:prstGeom prst="ellipse">
            <a:avLst/>
          </a:prstGeom>
          <a:solidFill>
            <a:srgbClr val="0000FF"/>
          </a:solidFill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Oval 167" hidden="1"/>
          <xdr:cNvSpPr>
            <a:spLocks/>
          </xdr:cNvSpPr>
        </xdr:nvSpPr>
        <xdr:spPr>
          <a:xfrm>
            <a:off x="791" y="252"/>
            <a:ext cx="7" cy="7"/>
          </a:xfrm>
          <a:prstGeom prst="ellipse">
            <a:avLst/>
          </a:prstGeom>
          <a:solidFill>
            <a:srgbClr val="0000FF"/>
          </a:solidFill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Oval 168" hidden="1"/>
          <xdr:cNvSpPr>
            <a:spLocks/>
          </xdr:cNvSpPr>
        </xdr:nvSpPr>
        <xdr:spPr>
          <a:xfrm>
            <a:off x="826" y="252"/>
            <a:ext cx="7" cy="7"/>
          </a:xfrm>
          <a:prstGeom prst="ellipse">
            <a:avLst/>
          </a:prstGeom>
          <a:solidFill>
            <a:srgbClr val="0000FF"/>
          </a:solidFill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Oval 169" hidden="1"/>
          <xdr:cNvSpPr>
            <a:spLocks/>
          </xdr:cNvSpPr>
        </xdr:nvSpPr>
        <xdr:spPr>
          <a:xfrm>
            <a:off x="791" y="233"/>
            <a:ext cx="7" cy="7"/>
          </a:xfrm>
          <a:prstGeom prst="ellipse">
            <a:avLst/>
          </a:prstGeom>
          <a:solidFill>
            <a:srgbClr val="0000FF"/>
          </a:solidFill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Oval 170" hidden="1"/>
          <xdr:cNvSpPr>
            <a:spLocks/>
          </xdr:cNvSpPr>
        </xdr:nvSpPr>
        <xdr:spPr>
          <a:xfrm>
            <a:off x="826" y="233"/>
            <a:ext cx="7" cy="7"/>
          </a:xfrm>
          <a:prstGeom prst="ellipse">
            <a:avLst/>
          </a:prstGeom>
          <a:solidFill>
            <a:srgbClr val="0000FF"/>
          </a:solidFill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Line 171" hidden="1"/>
          <xdr:cNvSpPr>
            <a:spLocks/>
          </xdr:cNvSpPr>
        </xdr:nvSpPr>
        <xdr:spPr>
          <a:xfrm flipV="1">
            <a:off x="795" y="214"/>
            <a:ext cx="115" cy="22"/>
          </a:xfrm>
          <a:prstGeom prst="line">
            <a:avLst/>
          </a:prstGeom>
          <a:noFill/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Line 172" hidden="1"/>
          <xdr:cNvSpPr>
            <a:spLocks/>
          </xdr:cNvSpPr>
        </xdr:nvSpPr>
        <xdr:spPr>
          <a:xfrm flipV="1">
            <a:off x="831" y="214"/>
            <a:ext cx="79" cy="22"/>
          </a:xfrm>
          <a:prstGeom prst="line">
            <a:avLst/>
          </a:prstGeom>
          <a:noFill/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Line 173" hidden="1"/>
          <xdr:cNvSpPr>
            <a:spLocks/>
          </xdr:cNvSpPr>
        </xdr:nvSpPr>
        <xdr:spPr>
          <a:xfrm flipV="1">
            <a:off x="794" y="214"/>
            <a:ext cx="117" cy="41"/>
          </a:xfrm>
          <a:prstGeom prst="line">
            <a:avLst/>
          </a:prstGeom>
          <a:noFill/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Line 174" hidden="1"/>
          <xdr:cNvSpPr>
            <a:spLocks/>
          </xdr:cNvSpPr>
        </xdr:nvSpPr>
        <xdr:spPr>
          <a:xfrm flipV="1">
            <a:off x="832" y="215"/>
            <a:ext cx="78" cy="41"/>
          </a:xfrm>
          <a:prstGeom prst="line">
            <a:avLst/>
          </a:prstGeom>
          <a:noFill/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Line 175" hidden="1"/>
          <xdr:cNvSpPr>
            <a:spLocks/>
          </xdr:cNvSpPr>
        </xdr:nvSpPr>
        <xdr:spPr>
          <a:xfrm flipV="1">
            <a:off x="795" y="214"/>
            <a:ext cx="115" cy="3"/>
          </a:xfrm>
          <a:prstGeom prst="line">
            <a:avLst/>
          </a:prstGeom>
          <a:noFill/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Line 176" hidden="1"/>
          <xdr:cNvSpPr>
            <a:spLocks/>
          </xdr:cNvSpPr>
        </xdr:nvSpPr>
        <xdr:spPr>
          <a:xfrm flipV="1">
            <a:off x="832" y="215"/>
            <a:ext cx="77" cy="4"/>
          </a:xfrm>
          <a:prstGeom prst="line">
            <a:avLst/>
          </a:prstGeom>
          <a:noFill/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27</xdr:col>
      <xdr:colOff>0</xdr:colOff>
      <xdr:row>6</xdr:row>
      <xdr:rowOff>95250</xdr:rowOff>
    </xdr:from>
    <xdr:to>
      <xdr:col>33</xdr:col>
      <xdr:colOff>66675</xdr:colOff>
      <xdr:row>10</xdr:row>
      <xdr:rowOff>38100</xdr:rowOff>
    </xdr:to>
    <xdr:grpSp>
      <xdr:nvGrpSpPr>
        <xdr:cNvPr id="59" name="Group 243" hidden="1"/>
        <xdr:cNvGrpSpPr>
          <a:grpSpLocks/>
        </xdr:cNvGrpSpPr>
      </xdr:nvGrpSpPr>
      <xdr:grpSpPr>
        <a:xfrm>
          <a:off x="4886325" y="1619250"/>
          <a:ext cx="1152525" cy="552450"/>
          <a:chOff x="791" y="274"/>
          <a:chExt cx="121" cy="58"/>
        </a:xfrm>
        <a:solidFill>
          <a:srgbClr val="FFFFFF"/>
        </a:solidFill>
      </xdr:grpSpPr>
      <xdr:sp>
        <xdr:nvSpPr>
          <xdr:cNvPr id="60" name="Oval 178" hidden="1"/>
          <xdr:cNvSpPr>
            <a:spLocks/>
          </xdr:cNvSpPr>
        </xdr:nvSpPr>
        <xdr:spPr>
          <a:xfrm>
            <a:off x="791" y="275"/>
            <a:ext cx="7" cy="7"/>
          </a:xfrm>
          <a:prstGeom prst="ellipse">
            <a:avLst/>
          </a:prstGeom>
          <a:solidFill>
            <a:srgbClr val="0000FF"/>
          </a:solidFill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Oval 179" hidden="1"/>
          <xdr:cNvSpPr>
            <a:spLocks/>
          </xdr:cNvSpPr>
        </xdr:nvSpPr>
        <xdr:spPr>
          <a:xfrm>
            <a:off x="826" y="274"/>
            <a:ext cx="7" cy="7"/>
          </a:xfrm>
          <a:prstGeom prst="ellipse">
            <a:avLst/>
          </a:prstGeom>
          <a:solidFill>
            <a:srgbClr val="0000FF"/>
          </a:solidFill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Oval 180" hidden="1"/>
          <xdr:cNvSpPr>
            <a:spLocks/>
          </xdr:cNvSpPr>
        </xdr:nvSpPr>
        <xdr:spPr>
          <a:xfrm>
            <a:off x="791" y="325"/>
            <a:ext cx="7" cy="7"/>
          </a:xfrm>
          <a:prstGeom prst="ellipse">
            <a:avLst/>
          </a:prstGeom>
          <a:solidFill>
            <a:srgbClr val="0000FF"/>
          </a:solidFill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Oval 181" hidden="1"/>
          <xdr:cNvSpPr>
            <a:spLocks/>
          </xdr:cNvSpPr>
        </xdr:nvSpPr>
        <xdr:spPr>
          <a:xfrm>
            <a:off x="826" y="324"/>
            <a:ext cx="7" cy="7"/>
          </a:xfrm>
          <a:prstGeom prst="ellipse">
            <a:avLst/>
          </a:prstGeom>
          <a:solidFill>
            <a:srgbClr val="0000FF"/>
          </a:solidFill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Oval 182" hidden="1"/>
          <xdr:cNvSpPr>
            <a:spLocks/>
          </xdr:cNvSpPr>
        </xdr:nvSpPr>
        <xdr:spPr>
          <a:xfrm>
            <a:off x="791" y="309"/>
            <a:ext cx="7" cy="7"/>
          </a:xfrm>
          <a:prstGeom prst="ellipse">
            <a:avLst/>
          </a:prstGeom>
          <a:solidFill>
            <a:srgbClr val="0000FF"/>
          </a:solidFill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" name="Oval 183" hidden="1"/>
          <xdr:cNvSpPr>
            <a:spLocks/>
          </xdr:cNvSpPr>
        </xdr:nvSpPr>
        <xdr:spPr>
          <a:xfrm>
            <a:off x="826" y="308"/>
            <a:ext cx="7" cy="7"/>
          </a:xfrm>
          <a:prstGeom prst="ellipse">
            <a:avLst/>
          </a:prstGeom>
          <a:solidFill>
            <a:srgbClr val="0000FF"/>
          </a:solidFill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" name="Line 184" hidden="1"/>
          <xdr:cNvSpPr>
            <a:spLocks/>
          </xdr:cNvSpPr>
        </xdr:nvSpPr>
        <xdr:spPr>
          <a:xfrm flipV="1">
            <a:off x="795" y="282"/>
            <a:ext cx="116" cy="30"/>
          </a:xfrm>
          <a:prstGeom prst="line">
            <a:avLst/>
          </a:prstGeom>
          <a:noFill/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" name="Line 185" hidden="1"/>
          <xdr:cNvSpPr>
            <a:spLocks/>
          </xdr:cNvSpPr>
        </xdr:nvSpPr>
        <xdr:spPr>
          <a:xfrm flipV="1">
            <a:off x="832" y="282"/>
            <a:ext cx="79" cy="28"/>
          </a:xfrm>
          <a:prstGeom prst="line">
            <a:avLst/>
          </a:prstGeom>
          <a:noFill/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Line 186" hidden="1"/>
          <xdr:cNvSpPr>
            <a:spLocks/>
          </xdr:cNvSpPr>
        </xdr:nvSpPr>
        <xdr:spPr>
          <a:xfrm flipV="1">
            <a:off x="793" y="282"/>
            <a:ext cx="119" cy="46"/>
          </a:xfrm>
          <a:prstGeom prst="line">
            <a:avLst/>
          </a:prstGeom>
          <a:noFill/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Line 187" hidden="1"/>
          <xdr:cNvSpPr>
            <a:spLocks/>
          </xdr:cNvSpPr>
        </xdr:nvSpPr>
        <xdr:spPr>
          <a:xfrm flipV="1">
            <a:off x="831" y="283"/>
            <a:ext cx="80" cy="43"/>
          </a:xfrm>
          <a:prstGeom prst="line">
            <a:avLst/>
          </a:prstGeom>
          <a:noFill/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Line 188" hidden="1"/>
          <xdr:cNvSpPr>
            <a:spLocks/>
          </xdr:cNvSpPr>
        </xdr:nvSpPr>
        <xdr:spPr>
          <a:xfrm>
            <a:off x="795" y="280"/>
            <a:ext cx="116" cy="2"/>
          </a:xfrm>
          <a:prstGeom prst="line">
            <a:avLst/>
          </a:prstGeom>
          <a:noFill/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Line 189" hidden="1"/>
          <xdr:cNvSpPr>
            <a:spLocks/>
          </xdr:cNvSpPr>
        </xdr:nvSpPr>
        <xdr:spPr>
          <a:xfrm>
            <a:off x="830" y="277"/>
            <a:ext cx="80" cy="5"/>
          </a:xfrm>
          <a:prstGeom prst="line">
            <a:avLst/>
          </a:prstGeom>
          <a:noFill/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Oval 190" hidden="1"/>
          <xdr:cNvSpPr>
            <a:spLocks/>
          </xdr:cNvSpPr>
        </xdr:nvSpPr>
        <xdr:spPr>
          <a:xfrm>
            <a:off x="791" y="292"/>
            <a:ext cx="7" cy="7"/>
          </a:xfrm>
          <a:prstGeom prst="ellipse">
            <a:avLst/>
          </a:prstGeom>
          <a:solidFill>
            <a:srgbClr val="0000FF"/>
          </a:solidFill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" name="Oval 191" hidden="1"/>
          <xdr:cNvSpPr>
            <a:spLocks/>
          </xdr:cNvSpPr>
        </xdr:nvSpPr>
        <xdr:spPr>
          <a:xfrm>
            <a:off x="826" y="291"/>
            <a:ext cx="7" cy="7"/>
          </a:xfrm>
          <a:prstGeom prst="ellipse">
            <a:avLst/>
          </a:prstGeom>
          <a:solidFill>
            <a:srgbClr val="0000FF"/>
          </a:solidFill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" name="Line 192" hidden="1"/>
          <xdr:cNvSpPr>
            <a:spLocks/>
          </xdr:cNvSpPr>
        </xdr:nvSpPr>
        <xdr:spPr>
          <a:xfrm flipV="1">
            <a:off x="794" y="282"/>
            <a:ext cx="118" cy="13"/>
          </a:xfrm>
          <a:prstGeom prst="line">
            <a:avLst/>
          </a:prstGeom>
          <a:noFill/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Line 193" hidden="1"/>
          <xdr:cNvSpPr>
            <a:spLocks/>
          </xdr:cNvSpPr>
        </xdr:nvSpPr>
        <xdr:spPr>
          <a:xfrm flipV="1">
            <a:off x="831" y="282"/>
            <a:ext cx="81" cy="13"/>
          </a:xfrm>
          <a:prstGeom prst="line">
            <a:avLst/>
          </a:prstGeom>
          <a:noFill/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27</xdr:col>
      <xdr:colOff>0</xdr:colOff>
      <xdr:row>6</xdr:row>
      <xdr:rowOff>85725</xdr:rowOff>
    </xdr:from>
    <xdr:to>
      <xdr:col>33</xdr:col>
      <xdr:colOff>57150</xdr:colOff>
      <xdr:row>10</xdr:row>
      <xdr:rowOff>85725</xdr:rowOff>
    </xdr:to>
    <xdr:grpSp>
      <xdr:nvGrpSpPr>
        <xdr:cNvPr id="76" name="Group 244" hidden="1"/>
        <xdr:cNvGrpSpPr>
          <a:grpSpLocks/>
        </xdr:cNvGrpSpPr>
      </xdr:nvGrpSpPr>
      <xdr:grpSpPr>
        <a:xfrm>
          <a:off x="4886325" y="1609725"/>
          <a:ext cx="1143000" cy="609600"/>
          <a:chOff x="791" y="368"/>
          <a:chExt cx="120" cy="64"/>
        </a:xfrm>
        <a:solidFill>
          <a:srgbClr val="FFFFFF"/>
        </a:solidFill>
      </xdr:grpSpPr>
      <xdr:sp>
        <xdr:nvSpPr>
          <xdr:cNvPr id="77" name="Oval 195" hidden="1"/>
          <xdr:cNvSpPr>
            <a:spLocks/>
          </xdr:cNvSpPr>
        </xdr:nvSpPr>
        <xdr:spPr>
          <a:xfrm>
            <a:off x="791" y="369"/>
            <a:ext cx="7" cy="7"/>
          </a:xfrm>
          <a:prstGeom prst="ellipse">
            <a:avLst/>
          </a:prstGeom>
          <a:solidFill>
            <a:srgbClr val="0000FF"/>
          </a:solidFill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Oval 196" hidden="1"/>
          <xdr:cNvSpPr>
            <a:spLocks/>
          </xdr:cNvSpPr>
        </xdr:nvSpPr>
        <xdr:spPr>
          <a:xfrm>
            <a:off x="826" y="368"/>
            <a:ext cx="7" cy="7"/>
          </a:xfrm>
          <a:prstGeom prst="ellipse">
            <a:avLst/>
          </a:prstGeom>
          <a:solidFill>
            <a:srgbClr val="0000FF"/>
          </a:solidFill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Oval 197" hidden="1"/>
          <xdr:cNvSpPr>
            <a:spLocks/>
          </xdr:cNvSpPr>
        </xdr:nvSpPr>
        <xdr:spPr>
          <a:xfrm>
            <a:off x="791" y="425"/>
            <a:ext cx="7" cy="7"/>
          </a:xfrm>
          <a:prstGeom prst="ellipse">
            <a:avLst/>
          </a:prstGeom>
          <a:solidFill>
            <a:srgbClr val="0000FF"/>
          </a:solidFill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" name="Oval 198" hidden="1"/>
          <xdr:cNvSpPr>
            <a:spLocks/>
          </xdr:cNvSpPr>
        </xdr:nvSpPr>
        <xdr:spPr>
          <a:xfrm>
            <a:off x="826" y="424"/>
            <a:ext cx="7" cy="7"/>
          </a:xfrm>
          <a:prstGeom prst="ellipse">
            <a:avLst/>
          </a:prstGeom>
          <a:solidFill>
            <a:srgbClr val="0000FF"/>
          </a:solidFill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" name="Oval 199" hidden="1"/>
          <xdr:cNvSpPr>
            <a:spLocks/>
          </xdr:cNvSpPr>
        </xdr:nvSpPr>
        <xdr:spPr>
          <a:xfrm>
            <a:off x="791" y="410"/>
            <a:ext cx="7" cy="7"/>
          </a:xfrm>
          <a:prstGeom prst="ellipse">
            <a:avLst/>
          </a:prstGeom>
          <a:solidFill>
            <a:srgbClr val="0000FF"/>
          </a:solidFill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" name="Oval 200" hidden="1"/>
          <xdr:cNvSpPr>
            <a:spLocks/>
          </xdr:cNvSpPr>
        </xdr:nvSpPr>
        <xdr:spPr>
          <a:xfrm>
            <a:off x="826" y="409"/>
            <a:ext cx="7" cy="7"/>
          </a:xfrm>
          <a:prstGeom prst="ellipse">
            <a:avLst/>
          </a:prstGeom>
          <a:solidFill>
            <a:srgbClr val="0000FF"/>
          </a:solidFill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Line 201" hidden="1"/>
          <xdr:cNvSpPr>
            <a:spLocks/>
          </xdr:cNvSpPr>
        </xdr:nvSpPr>
        <xdr:spPr>
          <a:xfrm flipV="1">
            <a:off x="794" y="379"/>
            <a:ext cx="116" cy="34"/>
          </a:xfrm>
          <a:prstGeom prst="line">
            <a:avLst/>
          </a:prstGeom>
          <a:noFill/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Line 202" hidden="1"/>
          <xdr:cNvSpPr>
            <a:spLocks/>
          </xdr:cNvSpPr>
        </xdr:nvSpPr>
        <xdr:spPr>
          <a:xfrm flipV="1">
            <a:off x="831" y="379"/>
            <a:ext cx="79" cy="32"/>
          </a:xfrm>
          <a:prstGeom prst="line">
            <a:avLst/>
          </a:prstGeom>
          <a:noFill/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" name="Line 203" hidden="1"/>
          <xdr:cNvSpPr>
            <a:spLocks/>
          </xdr:cNvSpPr>
        </xdr:nvSpPr>
        <xdr:spPr>
          <a:xfrm flipV="1">
            <a:off x="793" y="379"/>
            <a:ext cx="118" cy="50"/>
          </a:xfrm>
          <a:prstGeom prst="line">
            <a:avLst/>
          </a:prstGeom>
          <a:noFill/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" name="Line 204" hidden="1"/>
          <xdr:cNvSpPr>
            <a:spLocks/>
          </xdr:cNvSpPr>
        </xdr:nvSpPr>
        <xdr:spPr>
          <a:xfrm flipV="1">
            <a:off x="830" y="380"/>
            <a:ext cx="80" cy="47"/>
          </a:xfrm>
          <a:prstGeom prst="line">
            <a:avLst/>
          </a:prstGeom>
          <a:noFill/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Line 205" hidden="1"/>
          <xdr:cNvSpPr>
            <a:spLocks/>
          </xdr:cNvSpPr>
        </xdr:nvSpPr>
        <xdr:spPr>
          <a:xfrm>
            <a:off x="794" y="373"/>
            <a:ext cx="116" cy="6"/>
          </a:xfrm>
          <a:prstGeom prst="line">
            <a:avLst/>
          </a:prstGeom>
          <a:noFill/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" name="Line 206" hidden="1"/>
          <xdr:cNvSpPr>
            <a:spLocks/>
          </xdr:cNvSpPr>
        </xdr:nvSpPr>
        <xdr:spPr>
          <a:xfrm>
            <a:off x="830" y="371"/>
            <a:ext cx="79" cy="8"/>
          </a:xfrm>
          <a:prstGeom prst="line">
            <a:avLst/>
          </a:prstGeom>
          <a:noFill/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" name="Oval 207" hidden="1"/>
          <xdr:cNvSpPr>
            <a:spLocks/>
          </xdr:cNvSpPr>
        </xdr:nvSpPr>
        <xdr:spPr>
          <a:xfrm>
            <a:off x="791" y="383"/>
            <a:ext cx="7" cy="7"/>
          </a:xfrm>
          <a:prstGeom prst="ellipse">
            <a:avLst/>
          </a:prstGeom>
          <a:solidFill>
            <a:srgbClr val="0000FF"/>
          </a:solidFill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" name="Oval 208" hidden="1"/>
          <xdr:cNvSpPr>
            <a:spLocks/>
          </xdr:cNvSpPr>
        </xdr:nvSpPr>
        <xdr:spPr>
          <a:xfrm>
            <a:off x="826" y="382"/>
            <a:ext cx="7" cy="7"/>
          </a:xfrm>
          <a:prstGeom prst="ellipse">
            <a:avLst/>
          </a:prstGeom>
          <a:solidFill>
            <a:srgbClr val="0000FF"/>
          </a:solidFill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" name="Line 209" hidden="1"/>
          <xdr:cNvSpPr>
            <a:spLocks/>
          </xdr:cNvSpPr>
        </xdr:nvSpPr>
        <xdr:spPr>
          <a:xfrm flipV="1">
            <a:off x="793" y="379"/>
            <a:ext cx="118" cy="8"/>
          </a:xfrm>
          <a:prstGeom prst="line">
            <a:avLst/>
          </a:prstGeom>
          <a:noFill/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" name="Line 210" hidden="1"/>
          <xdr:cNvSpPr>
            <a:spLocks/>
          </xdr:cNvSpPr>
        </xdr:nvSpPr>
        <xdr:spPr>
          <a:xfrm flipV="1">
            <a:off x="829" y="379"/>
            <a:ext cx="82" cy="8"/>
          </a:xfrm>
          <a:prstGeom prst="line">
            <a:avLst/>
          </a:prstGeom>
          <a:noFill/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" name="Oval 211" hidden="1"/>
          <xdr:cNvSpPr>
            <a:spLocks/>
          </xdr:cNvSpPr>
        </xdr:nvSpPr>
        <xdr:spPr>
          <a:xfrm>
            <a:off x="791" y="397"/>
            <a:ext cx="7" cy="7"/>
          </a:xfrm>
          <a:prstGeom prst="ellipse">
            <a:avLst/>
          </a:prstGeom>
          <a:solidFill>
            <a:srgbClr val="0000FF"/>
          </a:solidFill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" name="Oval 212" hidden="1"/>
          <xdr:cNvSpPr>
            <a:spLocks/>
          </xdr:cNvSpPr>
        </xdr:nvSpPr>
        <xdr:spPr>
          <a:xfrm>
            <a:off x="826" y="396"/>
            <a:ext cx="7" cy="7"/>
          </a:xfrm>
          <a:prstGeom prst="ellipse">
            <a:avLst/>
          </a:prstGeom>
          <a:solidFill>
            <a:srgbClr val="0000FF"/>
          </a:solidFill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" name="Line 213" hidden="1"/>
          <xdr:cNvSpPr>
            <a:spLocks/>
          </xdr:cNvSpPr>
        </xdr:nvSpPr>
        <xdr:spPr>
          <a:xfrm flipV="1">
            <a:off x="793" y="379"/>
            <a:ext cx="117" cy="20"/>
          </a:xfrm>
          <a:prstGeom prst="line">
            <a:avLst/>
          </a:prstGeom>
          <a:noFill/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" name="Line 214" hidden="1"/>
          <xdr:cNvSpPr>
            <a:spLocks/>
          </xdr:cNvSpPr>
        </xdr:nvSpPr>
        <xdr:spPr>
          <a:xfrm flipV="1">
            <a:off x="829" y="379"/>
            <a:ext cx="82" cy="20"/>
          </a:xfrm>
          <a:prstGeom prst="line">
            <a:avLst/>
          </a:prstGeom>
          <a:noFill/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26</xdr:col>
      <xdr:colOff>19050</xdr:colOff>
      <xdr:row>6</xdr:row>
      <xdr:rowOff>85725</xdr:rowOff>
    </xdr:from>
    <xdr:to>
      <xdr:col>33</xdr:col>
      <xdr:colOff>57150</xdr:colOff>
      <xdr:row>10</xdr:row>
      <xdr:rowOff>85725</xdr:rowOff>
    </xdr:to>
    <xdr:grpSp>
      <xdr:nvGrpSpPr>
        <xdr:cNvPr id="97" name="Group 245" hidden="1"/>
        <xdr:cNvGrpSpPr>
          <a:grpSpLocks/>
        </xdr:cNvGrpSpPr>
      </xdr:nvGrpSpPr>
      <xdr:grpSpPr>
        <a:xfrm>
          <a:off x="4724400" y="1609725"/>
          <a:ext cx="1304925" cy="609600"/>
          <a:chOff x="774" y="448"/>
          <a:chExt cx="137" cy="64"/>
        </a:xfrm>
        <a:solidFill>
          <a:srgbClr val="FFFFFF"/>
        </a:solidFill>
      </xdr:grpSpPr>
      <xdr:sp>
        <xdr:nvSpPr>
          <xdr:cNvPr id="98" name="Oval 216" hidden="1"/>
          <xdr:cNvSpPr>
            <a:spLocks/>
          </xdr:cNvSpPr>
        </xdr:nvSpPr>
        <xdr:spPr>
          <a:xfrm>
            <a:off x="791" y="449"/>
            <a:ext cx="7" cy="7"/>
          </a:xfrm>
          <a:prstGeom prst="ellipse">
            <a:avLst/>
          </a:prstGeom>
          <a:solidFill>
            <a:srgbClr val="0000FF"/>
          </a:solidFill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" name="Oval 217" hidden="1"/>
          <xdr:cNvSpPr>
            <a:spLocks/>
          </xdr:cNvSpPr>
        </xdr:nvSpPr>
        <xdr:spPr>
          <a:xfrm>
            <a:off x="826" y="448"/>
            <a:ext cx="7" cy="7"/>
          </a:xfrm>
          <a:prstGeom prst="ellipse">
            <a:avLst/>
          </a:prstGeom>
          <a:solidFill>
            <a:srgbClr val="0000FF"/>
          </a:solidFill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" name="Oval 218" hidden="1"/>
          <xdr:cNvSpPr>
            <a:spLocks/>
          </xdr:cNvSpPr>
        </xdr:nvSpPr>
        <xdr:spPr>
          <a:xfrm>
            <a:off x="791" y="505"/>
            <a:ext cx="7" cy="7"/>
          </a:xfrm>
          <a:prstGeom prst="ellipse">
            <a:avLst/>
          </a:prstGeom>
          <a:solidFill>
            <a:srgbClr val="0000FF"/>
          </a:solidFill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" name="Oval 219" hidden="1"/>
          <xdr:cNvSpPr>
            <a:spLocks/>
          </xdr:cNvSpPr>
        </xdr:nvSpPr>
        <xdr:spPr>
          <a:xfrm>
            <a:off x="826" y="504"/>
            <a:ext cx="7" cy="7"/>
          </a:xfrm>
          <a:prstGeom prst="ellipse">
            <a:avLst/>
          </a:prstGeom>
          <a:solidFill>
            <a:srgbClr val="0000FF"/>
          </a:solidFill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" name="Oval 220" hidden="1"/>
          <xdr:cNvSpPr>
            <a:spLocks/>
          </xdr:cNvSpPr>
        </xdr:nvSpPr>
        <xdr:spPr>
          <a:xfrm>
            <a:off x="791" y="490"/>
            <a:ext cx="7" cy="7"/>
          </a:xfrm>
          <a:prstGeom prst="ellipse">
            <a:avLst/>
          </a:prstGeom>
          <a:solidFill>
            <a:srgbClr val="0000FF"/>
          </a:solidFill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" name="Oval 221" hidden="1"/>
          <xdr:cNvSpPr>
            <a:spLocks/>
          </xdr:cNvSpPr>
        </xdr:nvSpPr>
        <xdr:spPr>
          <a:xfrm>
            <a:off x="826" y="489"/>
            <a:ext cx="7" cy="7"/>
          </a:xfrm>
          <a:prstGeom prst="ellipse">
            <a:avLst/>
          </a:prstGeom>
          <a:solidFill>
            <a:srgbClr val="0000FF"/>
          </a:solidFill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" name="Line 222" hidden="1"/>
          <xdr:cNvSpPr>
            <a:spLocks/>
          </xdr:cNvSpPr>
        </xdr:nvSpPr>
        <xdr:spPr>
          <a:xfrm flipV="1">
            <a:off x="794" y="459"/>
            <a:ext cx="116" cy="34"/>
          </a:xfrm>
          <a:prstGeom prst="line">
            <a:avLst/>
          </a:prstGeom>
          <a:noFill/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" name="Line 223" hidden="1"/>
          <xdr:cNvSpPr>
            <a:spLocks/>
          </xdr:cNvSpPr>
        </xdr:nvSpPr>
        <xdr:spPr>
          <a:xfrm flipV="1">
            <a:off x="831" y="459"/>
            <a:ext cx="79" cy="32"/>
          </a:xfrm>
          <a:prstGeom prst="line">
            <a:avLst/>
          </a:prstGeom>
          <a:noFill/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" name="Line 224" hidden="1"/>
          <xdr:cNvSpPr>
            <a:spLocks/>
          </xdr:cNvSpPr>
        </xdr:nvSpPr>
        <xdr:spPr>
          <a:xfrm flipV="1">
            <a:off x="793" y="459"/>
            <a:ext cx="118" cy="50"/>
          </a:xfrm>
          <a:prstGeom prst="line">
            <a:avLst/>
          </a:prstGeom>
          <a:noFill/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" name="Line 225" hidden="1"/>
          <xdr:cNvSpPr>
            <a:spLocks/>
          </xdr:cNvSpPr>
        </xdr:nvSpPr>
        <xdr:spPr>
          <a:xfrm flipV="1">
            <a:off x="830" y="460"/>
            <a:ext cx="80" cy="47"/>
          </a:xfrm>
          <a:prstGeom prst="line">
            <a:avLst/>
          </a:prstGeom>
          <a:noFill/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" name="Line 226" hidden="1"/>
          <xdr:cNvSpPr>
            <a:spLocks/>
          </xdr:cNvSpPr>
        </xdr:nvSpPr>
        <xdr:spPr>
          <a:xfrm>
            <a:off x="794" y="453"/>
            <a:ext cx="116" cy="6"/>
          </a:xfrm>
          <a:prstGeom prst="line">
            <a:avLst/>
          </a:prstGeom>
          <a:noFill/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" name="Line 227" hidden="1"/>
          <xdr:cNvSpPr>
            <a:spLocks/>
          </xdr:cNvSpPr>
        </xdr:nvSpPr>
        <xdr:spPr>
          <a:xfrm>
            <a:off x="830" y="451"/>
            <a:ext cx="79" cy="8"/>
          </a:xfrm>
          <a:prstGeom prst="line">
            <a:avLst/>
          </a:prstGeom>
          <a:noFill/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" name="Oval 228" hidden="1"/>
          <xdr:cNvSpPr>
            <a:spLocks/>
          </xdr:cNvSpPr>
        </xdr:nvSpPr>
        <xdr:spPr>
          <a:xfrm>
            <a:off x="791" y="463"/>
            <a:ext cx="7" cy="7"/>
          </a:xfrm>
          <a:prstGeom prst="ellipse">
            <a:avLst/>
          </a:prstGeom>
          <a:solidFill>
            <a:srgbClr val="0000FF"/>
          </a:solidFill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" name="Oval 229" hidden="1"/>
          <xdr:cNvSpPr>
            <a:spLocks/>
          </xdr:cNvSpPr>
        </xdr:nvSpPr>
        <xdr:spPr>
          <a:xfrm>
            <a:off x="826" y="462"/>
            <a:ext cx="7" cy="7"/>
          </a:xfrm>
          <a:prstGeom prst="ellipse">
            <a:avLst/>
          </a:prstGeom>
          <a:solidFill>
            <a:srgbClr val="0000FF"/>
          </a:solidFill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" name="Line 230" hidden="1"/>
          <xdr:cNvSpPr>
            <a:spLocks/>
          </xdr:cNvSpPr>
        </xdr:nvSpPr>
        <xdr:spPr>
          <a:xfrm flipV="1">
            <a:off x="793" y="459"/>
            <a:ext cx="118" cy="8"/>
          </a:xfrm>
          <a:prstGeom prst="line">
            <a:avLst/>
          </a:prstGeom>
          <a:noFill/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" name="Line 231" hidden="1"/>
          <xdr:cNvSpPr>
            <a:spLocks/>
          </xdr:cNvSpPr>
        </xdr:nvSpPr>
        <xdr:spPr>
          <a:xfrm flipV="1">
            <a:off x="829" y="459"/>
            <a:ext cx="82" cy="8"/>
          </a:xfrm>
          <a:prstGeom prst="line">
            <a:avLst/>
          </a:prstGeom>
          <a:noFill/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" name="Oval 232" hidden="1"/>
          <xdr:cNvSpPr>
            <a:spLocks/>
          </xdr:cNvSpPr>
        </xdr:nvSpPr>
        <xdr:spPr>
          <a:xfrm>
            <a:off x="791" y="477"/>
            <a:ext cx="7" cy="7"/>
          </a:xfrm>
          <a:prstGeom prst="ellipse">
            <a:avLst/>
          </a:prstGeom>
          <a:solidFill>
            <a:srgbClr val="0000FF"/>
          </a:solidFill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" name="Oval 233" hidden="1"/>
          <xdr:cNvSpPr>
            <a:spLocks/>
          </xdr:cNvSpPr>
        </xdr:nvSpPr>
        <xdr:spPr>
          <a:xfrm>
            <a:off x="826" y="476"/>
            <a:ext cx="7" cy="7"/>
          </a:xfrm>
          <a:prstGeom prst="ellipse">
            <a:avLst/>
          </a:prstGeom>
          <a:solidFill>
            <a:srgbClr val="0000FF"/>
          </a:solidFill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" name="Line 234" hidden="1"/>
          <xdr:cNvSpPr>
            <a:spLocks/>
          </xdr:cNvSpPr>
        </xdr:nvSpPr>
        <xdr:spPr>
          <a:xfrm flipV="1">
            <a:off x="793" y="459"/>
            <a:ext cx="117" cy="20"/>
          </a:xfrm>
          <a:prstGeom prst="line">
            <a:avLst/>
          </a:prstGeom>
          <a:noFill/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" name="Line 235" hidden="1"/>
          <xdr:cNvSpPr>
            <a:spLocks/>
          </xdr:cNvSpPr>
        </xdr:nvSpPr>
        <xdr:spPr>
          <a:xfrm flipV="1">
            <a:off x="829" y="459"/>
            <a:ext cx="82" cy="20"/>
          </a:xfrm>
          <a:prstGeom prst="line">
            <a:avLst/>
          </a:prstGeom>
          <a:noFill/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" name="Line 236" hidden="1"/>
          <xdr:cNvSpPr>
            <a:spLocks/>
          </xdr:cNvSpPr>
        </xdr:nvSpPr>
        <xdr:spPr>
          <a:xfrm>
            <a:off x="774" y="472"/>
            <a:ext cx="82" cy="0"/>
          </a:xfrm>
          <a:prstGeom prst="line">
            <a:avLst/>
          </a:prstGeom>
          <a:noFill/>
          <a:ln w="9525" cmpd="sng">
            <a:solidFill>
              <a:srgbClr val="0000FF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" name="Line 237" hidden="1"/>
          <xdr:cNvSpPr>
            <a:spLocks/>
          </xdr:cNvSpPr>
        </xdr:nvSpPr>
        <xdr:spPr>
          <a:xfrm>
            <a:off x="774" y="474"/>
            <a:ext cx="82" cy="0"/>
          </a:xfrm>
          <a:prstGeom prst="line">
            <a:avLst/>
          </a:prstGeom>
          <a:noFill/>
          <a:ln w="9525" cmpd="sng">
            <a:solidFill>
              <a:srgbClr val="0000FF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AK34"/>
  <sheetViews>
    <sheetView showGridLines="0" tabSelected="1" zoomScalePageLayoutView="0" workbookViewId="0" topLeftCell="A1">
      <selection activeCell="AQ9" sqref="AQ9"/>
    </sheetView>
  </sheetViews>
  <sheetFormatPr defaultColWidth="2.7109375" defaultRowHeight="12.75"/>
  <cols>
    <col min="1" max="16384" width="2.7109375" style="19" customWidth="1"/>
  </cols>
  <sheetData>
    <row r="1" ht="12" thickBot="1"/>
    <row r="2" spans="2:24" ht="59.25" customHeight="1" thickBot="1" thickTop="1">
      <c r="B2" s="71" t="s">
        <v>29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3"/>
      <c r="X2" s="17" t="s">
        <v>7</v>
      </c>
    </row>
    <row r="3" spans="2:33" ht="12.75" thickTop="1">
      <c r="B3" s="1" t="s">
        <v>8</v>
      </c>
      <c r="C3" s="2"/>
      <c r="D3" s="2"/>
      <c r="E3" s="2"/>
      <c r="F3" s="2"/>
      <c r="G3" s="20"/>
      <c r="H3" s="20"/>
      <c r="I3" s="3"/>
      <c r="J3" s="3"/>
      <c r="K3" s="20"/>
      <c r="L3" s="20"/>
      <c r="M3" s="20"/>
      <c r="N3" s="20"/>
      <c r="O3" s="20"/>
      <c r="P3" s="20"/>
      <c r="Q3" s="21"/>
      <c r="R3" s="65">
        <v>30</v>
      </c>
      <c r="S3" s="66"/>
      <c r="T3" s="66"/>
      <c r="U3" s="67"/>
      <c r="V3" s="22"/>
      <c r="AE3" s="27" t="s">
        <v>24</v>
      </c>
      <c r="AF3" s="27"/>
      <c r="AG3" s="27"/>
    </row>
    <row r="4" spans="2:28" ht="12">
      <c r="B4" s="4" t="s">
        <v>9</v>
      </c>
      <c r="C4" s="5"/>
      <c r="D4" s="5"/>
      <c r="E4" s="5"/>
      <c r="F4" s="5"/>
      <c r="G4" s="23"/>
      <c r="H4" s="23"/>
      <c r="I4" s="6"/>
      <c r="J4" s="5"/>
      <c r="K4" s="23"/>
      <c r="L4" s="23"/>
      <c r="M4" s="23"/>
      <c r="N4" s="23"/>
      <c r="O4" s="23"/>
      <c r="P4" s="23"/>
      <c r="Q4" s="24"/>
      <c r="R4" s="68">
        <v>420</v>
      </c>
      <c r="S4" s="69"/>
      <c r="T4" s="69"/>
      <c r="U4" s="70"/>
      <c r="V4" s="22"/>
      <c r="AB4" s="19" t="s">
        <v>22</v>
      </c>
    </row>
    <row r="5" spans="2:22" ht="12">
      <c r="B5" s="7" t="s">
        <v>10</v>
      </c>
      <c r="C5" s="8"/>
      <c r="D5" s="5"/>
      <c r="E5" s="5"/>
      <c r="F5" s="5"/>
      <c r="G5" s="23"/>
      <c r="H5" s="23"/>
      <c r="I5" s="5"/>
      <c r="J5" s="5"/>
      <c r="K5" s="23"/>
      <c r="L5" s="23"/>
      <c r="M5" s="23"/>
      <c r="N5" s="23"/>
      <c r="O5" s="23"/>
      <c r="P5" s="23"/>
      <c r="Q5" s="24"/>
      <c r="R5" s="68">
        <v>1.5</v>
      </c>
      <c r="S5" s="69"/>
      <c r="T5" s="69"/>
      <c r="U5" s="70"/>
      <c r="V5" s="22"/>
    </row>
    <row r="6" spans="2:35" ht="12">
      <c r="B6" s="7" t="s">
        <v>11</v>
      </c>
      <c r="C6" s="8"/>
      <c r="D6" s="5"/>
      <c r="E6" s="5"/>
      <c r="F6" s="5"/>
      <c r="G6" s="23"/>
      <c r="H6" s="23"/>
      <c r="I6" s="5"/>
      <c r="J6" s="5"/>
      <c r="K6" s="23"/>
      <c r="L6" s="23"/>
      <c r="M6" s="23"/>
      <c r="N6" s="23"/>
      <c r="O6" s="23"/>
      <c r="P6" s="23"/>
      <c r="Q6" s="24"/>
      <c r="R6" s="68">
        <v>1.15</v>
      </c>
      <c r="S6" s="69"/>
      <c r="T6" s="69"/>
      <c r="U6" s="70"/>
      <c r="V6" s="22"/>
      <c r="AI6" s="33" t="str">
        <f>IF(AH7="","","As gövde")</f>
        <v>As gövde</v>
      </c>
    </row>
    <row r="7" spans="2:37" ht="12" customHeight="1">
      <c r="B7" s="4" t="s">
        <v>12</v>
      </c>
      <c r="C7" s="5"/>
      <c r="D7" s="5"/>
      <c r="E7" s="5"/>
      <c r="F7" s="5"/>
      <c r="G7" s="23"/>
      <c r="H7" s="23"/>
      <c r="I7" s="5"/>
      <c r="J7" s="5"/>
      <c r="K7" s="23"/>
      <c r="L7" s="23"/>
      <c r="M7" s="23"/>
      <c r="N7" s="23"/>
      <c r="O7" s="23"/>
      <c r="P7" s="23"/>
      <c r="Q7" s="24"/>
      <c r="R7" s="68">
        <v>25</v>
      </c>
      <c r="S7" s="69"/>
      <c r="T7" s="69"/>
      <c r="U7" s="70"/>
      <c r="V7" s="22"/>
      <c r="AH7" s="42">
        <f>+R22</f>
        <v>2</v>
      </c>
      <c r="AI7" s="42"/>
      <c r="AJ7" s="43">
        <f>IF(AH7="","",+T22)</f>
        <v>12</v>
      </c>
      <c r="AK7" s="44"/>
    </row>
    <row r="8" spans="2:22" ht="12">
      <c r="B8" s="4" t="s">
        <v>13</v>
      </c>
      <c r="C8" s="5"/>
      <c r="D8" s="5"/>
      <c r="E8" s="5"/>
      <c r="F8" s="5"/>
      <c r="G8" s="23"/>
      <c r="H8" s="23"/>
      <c r="I8" s="5"/>
      <c r="J8" s="5"/>
      <c r="K8" s="23"/>
      <c r="L8" s="23"/>
      <c r="M8" s="23"/>
      <c r="N8" s="23"/>
      <c r="O8" s="23"/>
      <c r="P8" s="23"/>
      <c r="Q8" s="24"/>
      <c r="R8" s="68">
        <v>70</v>
      </c>
      <c r="S8" s="69"/>
      <c r="T8" s="69"/>
      <c r="U8" s="70"/>
      <c r="V8" s="22"/>
    </row>
    <row r="9" spans="2:33" ht="12">
      <c r="B9" s="9" t="s">
        <v>14</v>
      </c>
      <c r="C9" s="5"/>
      <c r="D9" s="5"/>
      <c r="E9" s="5"/>
      <c r="F9" s="5"/>
      <c r="G9" s="23"/>
      <c r="H9" s="23"/>
      <c r="I9" s="5"/>
      <c r="J9" s="5"/>
      <c r="K9" s="23"/>
      <c r="L9" s="23"/>
      <c r="M9" s="23"/>
      <c r="N9" s="23"/>
      <c r="O9" s="23"/>
      <c r="P9" s="23"/>
      <c r="Q9" s="24"/>
      <c r="R9" s="68">
        <v>6</v>
      </c>
      <c r="S9" s="69"/>
      <c r="T9" s="69"/>
      <c r="U9" s="70"/>
      <c r="V9" s="22"/>
      <c r="X9" s="19" t="s">
        <v>1</v>
      </c>
      <c r="AG9" s="19" t="s">
        <v>2</v>
      </c>
    </row>
    <row r="10" spans="2:22" ht="12">
      <c r="B10" s="4" t="s">
        <v>15</v>
      </c>
      <c r="C10" s="5"/>
      <c r="D10" s="5"/>
      <c r="E10" s="5"/>
      <c r="F10" s="5"/>
      <c r="G10" s="23"/>
      <c r="H10" s="23"/>
      <c r="I10" s="5"/>
      <c r="J10" s="5"/>
      <c r="K10" s="23"/>
      <c r="L10" s="23"/>
      <c r="M10" s="23"/>
      <c r="N10" s="23"/>
      <c r="O10" s="23"/>
      <c r="P10" s="23"/>
      <c r="Q10" s="24"/>
      <c r="R10" s="77">
        <f>R8-R9</f>
        <v>64</v>
      </c>
      <c r="S10" s="78"/>
      <c r="T10" s="78"/>
      <c r="U10" s="79"/>
      <c r="V10" s="22"/>
    </row>
    <row r="11" spans="2:22" ht="12">
      <c r="B11" s="4" t="s">
        <v>18</v>
      </c>
      <c r="C11" s="5"/>
      <c r="D11" s="5"/>
      <c r="E11" s="5"/>
      <c r="F11" s="5"/>
      <c r="G11" s="23"/>
      <c r="H11" s="23"/>
      <c r="I11" s="5"/>
      <c r="J11" s="5"/>
      <c r="K11" s="23"/>
      <c r="L11" s="23"/>
      <c r="M11" s="23"/>
      <c r="N11" s="23"/>
      <c r="O11" s="23"/>
      <c r="P11" s="23"/>
      <c r="Q11" s="24"/>
      <c r="R11" s="80">
        <f>R4/R6</f>
        <v>365.21739130434787</v>
      </c>
      <c r="S11" s="81"/>
      <c r="T11" s="81"/>
      <c r="U11" s="82"/>
      <c r="V11" s="22"/>
    </row>
    <row r="12" spans="2:24" ht="12">
      <c r="B12" s="4" t="s">
        <v>19</v>
      </c>
      <c r="C12" s="5"/>
      <c r="D12" s="5"/>
      <c r="E12" s="5"/>
      <c r="F12" s="5"/>
      <c r="G12" s="23"/>
      <c r="H12" s="23"/>
      <c r="I12" s="5"/>
      <c r="J12" s="5"/>
      <c r="K12" s="23"/>
      <c r="L12" s="23"/>
      <c r="M12" s="23"/>
      <c r="N12" s="23"/>
      <c r="O12" s="23"/>
      <c r="P12" s="23"/>
      <c r="Q12" s="24"/>
      <c r="R12" s="80">
        <f>R3/R5</f>
        <v>20</v>
      </c>
      <c r="S12" s="81"/>
      <c r="T12" s="81"/>
      <c r="U12" s="82"/>
      <c r="V12" s="22"/>
      <c r="X12" s="19" t="s">
        <v>0</v>
      </c>
    </row>
    <row r="13" spans="2:22" ht="12">
      <c r="B13" s="4" t="s">
        <v>20</v>
      </c>
      <c r="C13" s="5"/>
      <c r="D13" s="5"/>
      <c r="E13" s="5"/>
      <c r="F13" s="5"/>
      <c r="G13" s="23"/>
      <c r="H13" s="23"/>
      <c r="I13" s="6"/>
      <c r="J13" s="5"/>
      <c r="K13" s="23"/>
      <c r="L13" s="23"/>
      <c r="M13" s="23"/>
      <c r="N13" s="23"/>
      <c r="O13" s="23"/>
      <c r="P13" s="23"/>
      <c r="Q13" s="24"/>
      <c r="R13" s="74">
        <f>0.35*SQRT(R3)</f>
        <v>1.9170289512680814</v>
      </c>
      <c r="S13" s="75"/>
      <c r="T13" s="75"/>
      <c r="U13" s="76"/>
      <c r="V13" s="22"/>
    </row>
    <row r="14" spans="2:32" ht="12">
      <c r="B14" s="4" t="s">
        <v>21</v>
      </c>
      <c r="C14" s="5"/>
      <c r="D14" s="5"/>
      <c r="E14" s="5"/>
      <c r="F14" s="5"/>
      <c r="G14" s="23"/>
      <c r="H14" s="23"/>
      <c r="I14" s="6"/>
      <c r="J14" s="5"/>
      <c r="K14" s="23"/>
      <c r="L14" s="23"/>
      <c r="M14" s="23"/>
      <c r="N14" s="23"/>
      <c r="O14" s="23"/>
      <c r="P14" s="23"/>
      <c r="Q14" s="24"/>
      <c r="R14" s="74">
        <f>+R13/R5</f>
        <v>1.2780193008453875</v>
      </c>
      <c r="S14" s="75"/>
      <c r="T14" s="75"/>
      <c r="U14" s="76"/>
      <c r="V14" s="22"/>
      <c r="AB14" s="47" t="s">
        <v>3</v>
      </c>
      <c r="AC14" s="47"/>
      <c r="AF14" s="19" t="s">
        <v>4</v>
      </c>
    </row>
    <row r="15" spans="2:22" ht="12">
      <c r="B15" s="10" t="s">
        <v>16</v>
      </c>
      <c r="C15" s="11"/>
      <c r="D15" s="5"/>
      <c r="E15" s="5"/>
      <c r="F15" s="5"/>
      <c r="G15" s="23"/>
      <c r="H15" s="23"/>
      <c r="I15" s="5"/>
      <c r="J15" s="5"/>
      <c r="K15" s="23"/>
      <c r="L15" s="23"/>
      <c r="M15" s="23"/>
      <c r="N15" s="23"/>
      <c r="O15" s="23"/>
      <c r="P15" s="23"/>
      <c r="Q15" s="24"/>
      <c r="R15" s="74">
        <f>0.8*R14/R11</f>
        <v>0.0027994708494708483</v>
      </c>
      <c r="S15" s="75"/>
      <c r="T15" s="75"/>
      <c r="U15" s="76"/>
      <c r="V15" s="22"/>
    </row>
    <row r="16" spans="2:25" ht="12">
      <c r="B16" s="9" t="s">
        <v>17</v>
      </c>
      <c r="C16" s="5"/>
      <c r="D16" s="5"/>
      <c r="E16" s="5"/>
      <c r="F16" s="5"/>
      <c r="G16" s="23"/>
      <c r="H16" s="23"/>
      <c r="I16" s="5"/>
      <c r="J16" s="5"/>
      <c r="K16" s="23"/>
      <c r="L16" s="23"/>
      <c r="M16" s="23"/>
      <c r="N16" s="23"/>
      <c r="O16" s="23"/>
      <c r="P16" s="23"/>
      <c r="Q16" s="24"/>
      <c r="R16" s="83">
        <f>R15*R7*R10</f>
        <v>4.479153359153357</v>
      </c>
      <c r="S16" s="84"/>
      <c r="T16" s="84"/>
      <c r="U16" s="85"/>
      <c r="V16" s="22"/>
      <c r="Y16" s="17">
        <f>IF(R7&lt;25,"Kiriş genişliğ 25cm den az olamaz.","")</f>
      </c>
    </row>
    <row r="17" spans="2:25" ht="22.5" customHeight="1" thickBot="1">
      <c r="B17" s="12" t="s">
        <v>26</v>
      </c>
      <c r="C17" s="13"/>
      <c r="D17" s="13"/>
      <c r="E17" s="13"/>
      <c r="F17" s="13"/>
      <c r="G17" s="25"/>
      <c r="H17" s="25"/>
      <c r="I17" s="13"/>
      <c r="J17" s="13"/>
      <c r="K17" s="25"/>
      <c r="L17" s="25"/>
      <c r="M17" s="25"/>
      <c r="N17" s="25"/>
      <c r="O17" s="25"/>
      <c r="P17" s="25"/>
      <c r="Q17" s="26"/>
      <c r="R17" s="86">
        <f>ROUNDUP(+R16/(PI()*T17*T17/4/100),0)</f>
        <v>3</v>
      </c>
      <c r="S17" s="87"/>
      <c r="T17" s="58">
        <v>14</v>
      </c>
      <c r="U17" s="59"/>
      <c r="V17" s="22"/>
      <c r="Y17" s="17">
        <f>IF(R8&lt;30,"Kiriş yüksekliği 30cm den az olamaz.","")</f>
      </c>
    </row>
    <row r="18" spans="2:25" ht="13.5" customHeight="1" thickBot="1" thickTop="1">
      <c r="B18" s="48" t="s">
        <v>5</v>
      </c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50"/>
      <c r="V18" s="22"/>
      <c r="Y18" s="17">
        <f>IF(R8&gt;3.5*R7,"Kiriş yüksekliği kiriş genişliğinin 3,5 katından fazla olamaz.","")</f>
      </c>
    </row>
    <row r="19" spans="2:25" ht="22.5" customHeight="1" thickBot="1" thickTop="1">
      <c r="B19" s="15" t="s">
        <v>25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57">
        <f>ROUNDUP((R16-(+R19*PI()*T19*T19/4/100))/(PI()*O19*O19/4/100),0)</f>
        <v>2</v>
      </c>
      <c r="N19" s="57"/>
      <c r="O19" s="56">
        <v>12</v>
      </c>
      <c r="P19" s="56"/>
      <c r="Q19" s="14" t="s">
        <v>6</v>
      </c>
      <c r="R19" s="55">
        <v>2</v>
      </c>
      <c r="S19" s="55"/>
      <c r="T19" s="58">
        <v>14</v>
      </c>
      <c r="U19" s="59"/>
      <c r="V19" s="22"/>
      <c r="Y19" s="17">
        <f>IF(R3&lt;25,"Beton sınıfı en az C25 olmalı.","")</f>
      </c>
    </row>
    <row r="20" spans="2:25" ht="13.5" thickBot="1" thickTop="1">
      <c r="B20" s="16"/>
      <c r="C20" s="16"/>
      <c r="D20" s="16"/>
      <c r="E20" s="16"/>
      <c r="F20" s="16"/>
      <c r="G20" s="16"/>
      <c r="H20" s="16"/>
      <c r="I20" s="16"/>
      <c r="J20" s="16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Y20" s="40">
        <f>IF(R4&lt;420,"en az donatı sınıfı S420 veya S500 kullanılmalı.değiştir.","")</f>
      </c>
    </row>
    <row r="21" spans="2:31" ht="20.25" customHeight="1">
      <c r="B21" s="34" t="s">
        <v>27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60">
        <f>IF(R8&gt;60,0.001*R7*R10,"")</f>
        <v>1.6</v>
      </c>
      <c r="S21" s="61"/>
      <c r="T21" s="61"/>
      <c r="U21" s="62"/>
      <c r="V21" s="22"/>
      <c r="Y21" s="31"/>
      <c r="AB21" s="47"/>
      <c r="AC21" s="47"/>
      <c r="AD21" s="47"/>
      <c r="AE21" s="47"/>
    </row>
    <row r="22" spans="2:33" ht="18" customHeight="1" thickBot="1">
      <c r="B22" s="36" t="s">
        <v>28</v>
      </c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8"/>
      <c r="R22" s="63">
        <f>IF(R21="","",EVEN(ROUNDUP(R21/(PI()*T22*T22/4/100),0)))</f>
        <v>2</v>
      </c>
      <c r="S22" s="64"/>
      <c r="T22" s="45">
        <v>12</v>
      </c>
      <c r="U22" s="46"/>
      <c r="V22" s="22"/>
      <c r="Y22" s="31"/>
      <c r="AE22" s="32"/>
      <c r="AF22" s="32"/>
      <c r="AG22" s="32"/>
    </row>
    <row r="23" spans="2:25" ht="12">
      <c r="B23" s="16"/>
      <c r="C23" s="16"/>
      <c r="D23" s="16"/>
      <c r="E23" s="16"/>
      <c r="F23" s="16"/>
      <c r="G23" s="16"/>
      <c r="H23" s="16"/>
      <c r="I23" s="16"/>
      <c r="J23" s="16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Y23" s="31"/>
    </row>
    <row r="24" spans="2:24" ht="12">
      <c r="B24" s="27" t="s">
        <v>23</v>
      </c>
      <c r="C24" s="27"/>
      <c r="D24" s="16"/>
      <c r="E24" s="16"/>
      <c r="F24" s="16"/>
      <c r="G24" s="18"/>
      <c r="H24" s="16"/>
      <c r="I24" s="16"/>
      <c r="J24" s="16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7"/>
      <c r="X24" s="27"/>
    </row>
    <row r="25" spans="2:24" ht="11.25">
      <c r="B25" s="53" t="s">
        <v>36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</row>
    <row r="26" spans="2:24" ht="14.25" customHeight="1"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</row>
    <row r="27" spans="2:24" ht="14.25" customHeight="1">
      <c r="B27" s="27" t="s">
        <v>30</v>
      </c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</row>
    <row r="28" spans="2:24" ht="11.25">
      <c r="B28" s="41" t="s">
        <v>31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</row>
    <row r="29" spans="2:24" ht="11.25">
      <c r="B29" s="53" t="s">
        <v>32</v>
      </c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</row>
    <row r="30" spans="2:24" ht="11.25"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</row>
    <row r="31" spans="2:24" ht="11.25">
      <c r="B31" s="41" t="s">
        <v>33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</row>
    <row r="32" spans="2:24" ht="11.25">
      <c r="B32" s="41" t="s">
        <v>34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</row>
    <row r="33" spans="2:25" ht="11.25">
      <c r="B33" s="51" t="s">
        <v>35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</row>
    <row r="34" spans="2:25" ht="11.25"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</row>
  </sheetData>
  <sheetProtection password="B803" sheet="1"/>
  <mergeCells count="32">
    <mergeCell ref="R6:U6"/>
    <mergeCell ref="R16:U16"/>
    <mergeCell ref="T17:U17"/>
    <mergeCell ref="R17:S17"/>
    <mergeCell ref="R13:U13"/>
    <mergeCell ref="R14:U14"/>
    <mergeCell ref="R11:U11"/>
    <mergeCell ref="R3:U3"/>
    <mergeCell ref="R4:U4"/>
    <mergeCell ref="B2:U2"/>
    <mergeCell ref="R15:U15"/>
    <mergeCell ref="R7:U7"/>
    <mergeCell ref="R8:U8"/>
    <mergeCell ref="R5:U5"/>
    <mergeCell ref="R10:U10"/>
    <mergeCell ref="R12:U12"/>
    <mergeCell ref="R9:U9"/>
    <mergeCell ref="B33:Y34"/>
    <mergeCell ref="B25:X26"/>
    <mergeCell ref="B29:X30"/>
    <mergeCell ref="R19:S19"/>
    <mergeCell ref="O19:P19"/>
    <mergeCell ref="M19:N19"/>
    <mergeCell ref="T19:U19"/>
    <mergeCell ref="R21:U21"/>
    <mergeCell ref="R22:S22"/>
    <mergeCell ref="AH7:AI7"/>
    <mergeCell ref="AJ7:AK7"/>
    <mergeCell ref="T22:U22"/>
    <mergeCell ref="AB14:AC14"/>
    <mergeCell ref="B18:U18"/>
    <mergeCell ref="AB21:AE21"/>
  </mergeCells>
  <dataValidations count="2">
    <dataValidation type="list" allowBlank="1" showInputMessage="1" showErrorMessage="1" sqref="T17:U17 T19:U19 O19:P19">
      <formula1>"12,14,16,18,20,22,24,26,28,30,32,34,36"</formula1>
    </dataValidation>
    <dataValidation type="list" allowBlank="1" showInputMessage="1" showErrorMessage="1" sqref="T22:U22">
      <formula1>"10,12,14,16,18,20,22,24,26,28,30,32,34,36"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anadoluray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gurcanb</dc:creator>
  <cp:keywords/>
  <dc:description/>
  <cp:lastModifiedBy>Gurcan Berberoglu</cp:lastModifiedBy>
  <dcterms:created xsi:type="dcterms:W3CDTF">2012-02-23T09:11:26Z</dcterms:created>
  <dcterms:modified xsi:type="dcterms:W3CDTF">2020-12-29T08:24:41Z</dcterms:modified>
  <cp:category/>
  <cp:version/>
  <cp:contentType/>
  <cp:contentStatus/>
</cp:coreProperties>
</file>