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kiris_hesaplari\"/>
    </mc:Choice>
  </mc:AlternateContent>
  <xr:revisionPtr revIDLastSave="0" documentId="13_ncr:1_{B17F7B2A-209E-44F6-B677-EBF3D9B7D06C}" xr6:coauthVersionLast="31" xr6:coauthVersionMax="31" xr10:uidLastSave="{00000000-0000-0000-0000-000000000000}"/>
  <bookViews>
    <workbookView xWindow="0" yWindow="90" windowWidth="22980" windowHeight="948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99" i="1" l="1"/>
  <c r="Q99" i="1" s="1"/>
  <c r="G99" i="1"/>
  <c r="K73" i="1"/>
  <c r="Q73" i="1" s="1"/>
  <c r="G73" i="1"/>
  <c r="K47" i="1"/>
  <c r="Q47" i="1" s="1"/>
  <c r="G47" i="1"/>
  <c r="N100" i="1" l="1"/>
  <c r="L95" i="1"/>
  <c r="Q100" i="1"/>
  <c r="N99" i="1"/>
  <c r="W100" i="1" s="1"/>
  <c r="O95" i="1"/>
  <c r="K93" i="1"/>
  <c r="P93" i="1" s="1"/>
  <c r="M92" i="1"/>
  <c r="P92" i="1" s="1"/>
  <c r="K67" i="1"/>
  <c r="P67" i="1" s="1"/>
  <c r="M66" i="1"/>
  <c r="P66" i="1" s="1"/>
  <c r="M74" i="1"/>
  <c r="N73" i="1"/>
  <c r="S74" i="1" s="1"/>
  <c r="N69" i="1"/>
  <c r="O43" i="1"/>
  <c r="N47" i="1"/>
  <c r="S48" i="1" s="1"/>
  <c r="M48" i="1"/>
  <c r="K41" i="1"/>
  <c r="P41" i="1" s="1"/>
  <c r="M40" i="1"/>
  <c r="P40" i="1" s="1"/>
  <c r="K39" i="1"/>
  <c r="P39" i="1" s="1"/>
  <c r="M38" i="1"/>
  <c r="P38" i="1" s="1"/>
  <c r="Z100" i="1" l="1"/>
  <c r="K101" i="1" s="1"/>
  <c r="V40" i="1"/>
  <c r="R43" i="1" s="1"/>
  <c r="V48" i="1"/>
  <c r="K49" i="1" s="1"/>
  <c r="V38" i="1"/>
  <c r="L43" i="1" s="1"/>
  <c r="V92" i="1"/>
  <c r="R95" i="1" s="1"/>
  <c r="U95" i="1" s="1"/>
  <c r="G101" i="1" s="1"/>
  <c r="V66" i="1"/>
  <c r="K69" i="1" s="1"/>
  <c r="V74" i="1"/>
  <c r="K75" i="1" s="1"/>
  <c r="U43" i="1" l="1"/>
  <c r="G49" i="1" s="1"/>
  <c r="N50" i="1"/>
  <c r="L25" i="1" s="1"/>
  <c r="Q69" i="1"/>
  <c r="G75" i="1" s="1"/>
  <c r="N102" i="1"/>
  <c r="L79" i="1" s="1"/>
  <c r="J101" i="1"/>
  <c r="J49" i="1"/>
  <c r="J75" i="1" l="1"/>
  <c r="N76" i="1"/>
  <c r="M53" i="1" s="1"/>
</calcChain>
</file>

<file path=xl/sharedStrings.xml><?xml version="1.0" encoding="utf-8"?>
<sst xmlns="http://schemas.openxmlformats.org/spreadsheetml/2006/main" count="161" uniqueCount="45">
  <si>
    <t xml:space="preserve"> /</t>
  </si>
  <si>
    <t>=</t>
  </si>
  <si>
    <t>L</t>
  </si>
  <si>
    <t>tek açıklıklı basit mesnetli kiriş</t>
  </si>
  <si>
    <t>sürekli kiriş kenar açıklık</t>
  </si>
  <si>
    <t>sürekli kiriş iç açıklık</t>
  </si>
  <si>
    <t>konsol kiriş</t>
  </si>
  <si>
    <t>Lp = 1,0 * L</t>
  </si>
  <si>
    <t>Lp = 0,8 * L</t>
  </si>
  <si>
    <t>Lp = 0,6 * L</t>
  </si>
  <si>
    <t>Lp = 1,5 * L</t>
  </si>
  <si>
    <t>Lp</t>
  </si>
  <si>
    <t>kiriş mesnetlenme durumu</t>
  </si>
  <si>
    <t>an1 =</t>
  </si>
  <si>
    <t>mm</t>
  </si>
  <si>
    <t>an2 =</t>
  </si>
  <si>
    <t>hf1 =</t>
  </si>
  <si>
    <t>hf2 =</t>
  </si>
  <si>
    <t>*</t>
  </si>
  <si>
    <t>b1 =  6  *  hf1 =</t>
  </si>
  <si>
    <t>b1 =  an1 / 2 =</t>
  </si>
  <si>
    <t>b2 =  6  *  hf2 =</t>
  </si>
  <si>
    <t>b2 =  an2 / 2 =</t>
  </si>
  <si>
    <t>b =</t>
  </si>
  <si>
    <t>bw =</t>
  </si>
  <si>
    <t>b = bw + 0,20 * Lp =</t>
  </si>
  <si>
    <t>+</t>
  </si>
  <si>
    <t>kiriş açıklığı = L =</t>
  </si>
  <si>
    <t>b1=</t>
  </si>
  <si>
    <t>b2 =</t>
  </si>
  <si>
    <t>b = b1 + bw + b2 =</t>
  </si>
  <si>
    <t>b2</t>
  </si>
  <si>
    <t>b1</t>
  </si>
  <si>
    <t>b = bw + 0,10 * Lp =</t>
  </si>
  <si>
    <t>b = b1 + bw =</t>
  </si>
  <si>
    <t>b = bk + bw + b1 =</t>
  </si>
  <si>
    <t>b = bk + bw + 0,10 * Lp =</t>
  </si>
  <si>
    <t>bk=</t>
  </si>
  <si>
    <t>dikkat sadece sarı hücrelere rakam giriniz.</t>
  </si>
  <si>
    <t>h =</t>
  </si>
  <si>
    <t>seçilen   tabla genişliği   b =</t>
  </si>
  <si>
    <r>
      <rPr>
        <b/>
        <sz val="12"/>
        <color theme="9" tint="-0.499984740745262"/>
        <rFont val="Arial"/>
        <family val="2"/>
        <charset val="162"/>
      </rPr>
      <t>KİRİŞ ETKİLİ TABLA GENİŞLİĞİ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 0532 366 02 04   www.betoncelik.com )</t>
    </r>
  </si>
  <si>
    <t>ORTA DURUMUNDA KİRİŞ ETKİLİ TABLA GENİŞLİĞİ HESABI</t>
  </si>
  <si>
    <t>KENAR DURUMUNDA KİRİŞ ETKİLİ TABLA GENİŞLİĞİ HESABI</t>
  </si>
  <si>
    <t>BİR TARAFI KONSOL DURUMUNDA KİRİŞ ETKİLİ TABLA GENİŞLİĞİ HESABI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</si>
</sst>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rgb="FF0070C0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4" borderId="17" xfId="0" applyFont="1" applyFill="1" applyBorder="1" applyAlignment="1" applyProtection="1">
      <alignment vertical="center"/>
      <protection hidden="1"/>
    </xf>
    <xf numFmtId="0" fontId="2" fillId="4" borderId="10" xfId="0" applyFont="1" applyFill="1" applyBorder="1" applyAlignment="1" applyProtection="1">
      <alignment vertical="center"/>
      <protection hidden="1"/>
    </xf>
    <xf numFmtId="0" fontId="2" fillId="4" borderId="20" xfId="0" applyFont="1" applyFill="1" applyBorder="1" applyAlignment="1" applyProtection="1">
      <alignment vertical="center"/>
      <protection hidden="1"/>
    </xf>
    <xf numFmtId="0" fontId="2" fillId="4" borderId="18" xfId="0" applyFont="1" applyFill="1" applyBorder="1" applyAlignment="1" applyProtection="1">
      <alignment vertical="center"/>
      <protection hidden="1"/>
    </xf>
    <xf numFmtId="0" fontId="2" fillId="4" borderId="12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4" borderId="21" xfId="0" applyFont="1" applyFill="1" applyBorder="1" applyAlignment="1" applyProtection="1">
      <alignment vertical="center"/>
      <protection hidden="1"/>
    </xf>
    <xf numFmtId="0" fontId="2" fillId="4" borderId="14" xfId="0" applyFont="1" applyFill="1" applyBorder="1" applyAlignment="1" applyProtection="1">
      <alignment vertical="center"/>
      <protection hidden="1"/>
    </xf>
    <xf numFmtId="0" fontId="2" fillId="4" borderId="15" xfId="0" applyFont="1" applyFill="1" applyBorder="1" applyAlignment="1" applyProtection="1">
      <alignment vertical="center"/>
      <protection hidden="1"/>
    </xf>
    <xf numFmtId="0" fontId="2" fillId="4" borderId="11" xfId="0" applyFont="1" applyFill="1" applyBorder="1" applyAlignment="1" applyProtection="1">
      <alignment vertical="center"/>
      <protection hidden="1"/>
    </xf>
    <xf numFmtId="0" fontId="2" fillId="4" borderId="13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5" borderId="22" xfId="0" applyFont="1" applyFill="1" applyBorder="1" applyAlignment="1" applyProtection="1">
      <alignment vertical="center"/>
      <protection hidden="1"/>
    </xf>
    <xf numFmtId="0" fontId="2" fillId="5" borderId="23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6" borderId="24" xfId="0" applyFont="1" applyFill="1" applyBorder="1" applyAlignment="1" applyProtection="1">
      <alignment horizontal="center" vertical="center" wrapText="1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textRotation="90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textRotation="90"/>
      <protection locked="0"/>
    </xf>
    <xf numFmtId="2" fontId="2" fillId="0" borderId="0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6</xdr:row>
      <xdr:rowOff>7620</xdr:rowOff>
    </xdr:from>
    <xdr:to>
      <xdr:col>6</xdr:col>
      <xdr:colOff>68580</xdr:colOff>
      <xdr:row>6</xdr:row>
      <xdr:rowOff>114300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2040" y="2857500"/>
          <a:ext cx="129540" cy="106680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125730</xdr:colOff>
      <xdr:row>6</xdr:row>
      <xdr:rowOff>7620</xdr:rowOff>
    </xdr:from>
    <xdr:to>
      <xdr:col>11</xdr:col>
      <xdr:colOff>64770</xdr:colOff>
      <xdr:row>6</xdr:row>
      <xdr:rowOff>114300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30730" y="2857500"/>
          <a:ext cx="129540" cy="106680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0</xdr:colOff>
      <xdr:row>6</xdr:row>
      <xdr:rowOff>3810</xdr:rowOff>
    </xdr:from>
    <xdr:to>
      <xdr:col>11</xdr:col>
      <xdr:colOff>3810</xdr:colOff>
      <xdr:row>6</xdr:row>
      <xdr:rowOff>3810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143000" y="2853690"/>
          <a:ext cx="9563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30480</xdr:rowOff>
    </xdr:from>
    <xdr:to>
      <xdr:col>6</xdr:col>
      <xdr:colOff>0</xdr:colOff>
      <xdr:row>8</xdr:row>
      <xdr:rowOff>53340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143000" y="300990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8</xdr:row>
      <xdr:rowOff>0</xdr:rowOff>
    </xdr:from>
    <xdr:to>
      <xdr:col>11</xdr:col>
      <xdr:colOff>57150</xdr:colOff>
      <xdr:row>8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082040" y="3108960"/>
          <a:ext cx="10706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7</xdr:row>
      <xdr:rowOff>95250</xdr:rowOff>
    </xdr:from>
    <xdr:to>
      <xdr:col>6</xdr:col>
      <xdr:colOff>30480</xdr:colOff>
      <xdr:row>8</xdr:row>
      <xdr:rowOff>38100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108710" y="307467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</xdr:colOff>
      <xdr:row>7</xdr:row>
      <xdr:rowOff>30480</xdr:rowOff>
    </xdr:from>
    <xdr:to>
      <xdr:col>11</xdr:col>
      <xdr:colOff>3810</xdr:colOff>
      <xdr:row>8</xdr:row>
      <xdr:rowOff>53340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9310" y="300990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160020</xdr:colOff>
      <xdr:row>7</xdr:row>
      <xdr:rowOff>95250</xdr:rowOff>
    </xdr:from>
    <xdr:to>
      <xdr:col>11</xdr:col>
      <xdr:colOff>34290</xdr:colOff>
      <xdr:row>8</xdr:row>
      <xdr:rowOff>38100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2065020" y="307467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10</xdr:row>
      <xdr:rowOff>7620</xdr:rowOff>
    </xdr:from>
    <xdr:to>
      <xdr:col>5</xdr:col>
      <xdr:colOff>68580</xdr:colOff>
      <xdr:row>10</xdr:row>
      <xdr:rowOff>114300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82040" y="2857500"/>
          <a:ext cx="129540" cy="106680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125730</xdr:colOff>
      <xdr:row>10</xdr:row>
      <xdr:rowOff>7620</xdr:rowOff>
    </xdr:from>
    <xdr:to>
      <xdr:col>10</xdr:col>
      <xdr:colOff>64770</xdr:colOff>
      <xdr:row>10</xdr:row>
      <xdr:rowOff>114300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30730" y="2857500"/>
          <a:ext cx="129540" cy="106680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0</xdr:colOff>
      <xdr:row>10</xdr:row>
      <xdr:rowOff>3810</xdr:rowOff>
    </xdr:from>
    <xdr:to>
      <xdr:col>11</xdr:col>
      <xdr:colOff>167640</xdr:colOff>
      <xdr:row>10</xdr:row>
      <xdr:rowOff>3810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143000" y="3371850"/>
          <a:ext cx="13106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30480</xdr:rowOff>
    </xdr:from>
    <xdr:to>
      <xdr:col>5</xdr:col>
      <xdr:colOff>0</xdr:colOff>
      <xdr:row>12</xdr:row>
      <xdr:rowOff>53340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143000" y="300990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12</xdr:row>
      <xdr:rowOff>0</xdr:rowOff>
    </xdr:from>
    <xdr:to>
      <xdr:col>10</xdr:col>
      <xdr:colOff>57150</xdr:colOff>
      <xdr:row>12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082040" y="3108960"/>
          <a:ext cx="10706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156210</xdr:colOff>
      <xdr:row>11</xdr:row>
      <xdr:rowOff>95250</xdr:rowOff>
    </xdr:from>
    <xdr:to>
      <xdr:col>5</xdr:col>
      <xdr:colOff>30480</xdr:colOff>
      <xdr:row>12</xdr:row>
      <xdr:rowOff>38100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1108710" y="307467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</xdr:colOff>
      <xdr:row>11</xdr:row>
      <xdr:rowOff>30480</xdr:rowOff>
    </xdr:from>
    <xdr:to>
      <xdr:col>10</xdr:col>
      <xdr:colOff>3810</xdr:colOff>
      <xdr:row>12</xdr:row>
      <xdr:rowOff>53340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099310" y="300990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160020</xdr:colOff>
      <xdr:row>11</xdr:row>
      <xdr:rowOff>95250</xdr:rowOff>
    </xdr:from>
    <xdr:to>
      <xdr:col>10</xdr:col>
      <xdr:colOff>34290</xdr:colOff>
      <xdr:row>12</xdr:row>
      <xdr:rowOff>38100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2065020" y="307467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14</xdr:row>
      <xdr:rowOff>7620</xdr:rowOff>
    </xdr:from>
    <xdr:to>
      <xdr:col>6</xdr:col>
      <xdr:colOff>68580</xdr:colOff>
      <xdr:row>14</xdr:row>
      <xdr:rowOff>114300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82040" y="3375660"/>
          <a:ext cx="129540" cy="106680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10</xdr:col>
      <xdr:colOff>125730</xdr:colOff>
      <xdr:row>14</xdr:row>
      <xdr:rowOff>7620</xdr:rowOff>
    </xdr:from>
    <xdr:to>
      <xdr:col>11</xdr:col>
      <xdr:colOff>64770</xdr:colOff>
      <xdr:row>14</xdr:row>
      <xdr:rowOff>114300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030730" y="3375660"/>
          <a:ext cx="129540" cy="106680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186690</xdr:colOff>
      <xdr:row>14</xdr:row>
      <xdr:rowOff>3810</xdr:rowOff>
    </xdr:from>
    <xdr:to>
      <xdr:col>13</xdr:col>
      <xdr:colOff>0</xdr:colOff>
      <xdr:row>14</xdr:row>
      <xdr:rowOff>3810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758190" y="4019550"/>
          <a:ext cx="17183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30480</xdr:rowOff>
    </xdr:from>
    <xdr:to>
      <xdr:col>6</xdr:col>
      <xdr:colOff>0</xdr:colOff>
      <xdr:row>16</xdr:row>
      <xdr:rowOff>53340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143000" y="352806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16</xdr:row>
      <xdr:rowOff>0</xdr:rowOff>
    </xdr:from>
    <xdr:to>
      <xdr:col>11</xdr:col>
      <xdr:colOff>57150</xdr:colOff>
      <xdr:row>16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082040" y="3627120"/>
          <a:ext cx="10706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15</xdr:row>
      <xdr:rowOff>95250</xdr:rowOff>
    </xdr:from>
    <xdr:to>
      <xdr:col>6</xdr:col>
      <xdr:colOff>30480</xdr:colOff>
      <xdr:row>16</xdr:row>
      <xdr:rowOff>38100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108710" y="359283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</xdr:colOff>
      <xdr:row>15</xdr:row>
      <xdr:rowOff>30480</xdr:rowOff>
    </xdr:from>
    <xdr:to>
      <xdr:col>11</xdr:col>
      <xdr:colOff>3810</xdr:colOff>
      <xdr:row>16</xdr:row>
      <xdr:rowOff>53340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099310" y="352806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160020</xdr:colOff>
      <xdr:row>15</xdr:row>
      <xdr:rowOff>95250</xdr:rowOff>
    </xdr:from>
    <xdr:to>
      <xdr:col>11</xdr:col>
      <xdr:colOff>34290</xdr:colOff>
      <xdr:row>16</xdr:row>
      <xdr:rowOff>38100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2065020" y="359283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186690</xdr:colOff>
      <xdr:row>19</xdr:row>
      <xdr:rowOff>0</xdr:rowOff>
    </xdr:from>
    <xdr:to>
      <xdr:col>10</xdr:col>
      <xdr:colOff>7620</xdr:colOff>
      <xdr:row>19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139190" y="4663440"/>
          <a:ext cx="5829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186690</xdr:colOff>
      <xdr:row>17</xdr:row>
      <xdr:rowOff>125730</xdr:rowOff>
    </xdr:from>
    <xdr:to>
      <xdr:col>6</xdr:col>
      <xdr:colOff>186690</xdr:colOff>
      <xdr:row>20</xdr:row>
      <xdr:rowOff>7620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139190" y="4530090"/>
          <a:ext cx="0" cy="27051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186690</xdr:colOff>
      <xdr:row>20</xdr:row>
      <xdr:rowOff>34290</xdr:rowOff>
    </xdr:from>
    <xdr:to>
      <xdr:col>6</xdr:col>
      <xdr:colOff>186690</xdr:colOff>
      <xdr:row>21</xdr:row>
      <xdr:rowOff>57150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139190" y="482727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125730</xdr:colOff>
      <xdr:row>21</xdr:row>
      <xdr:rowOff>3810</xdr:rowOff>
    </xdr:from>
    <xdr:to>
      <xdr:col>10</xdr:col>
      <xdr:colOff>57150</xdr:colOff>
      <xdr:row>21</xdr:row>
      <xdr:rowOff>3810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078230" y="4926330"/>
          <a:ext cx="6934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20</xdr:row>
      <xdr:rowOff>99060</xdr:rowOff>
    </xdr:from>
    <xdr:to>
      <xdr:col>7</xdr:col>
      <xdr:colOff>26670</xdr:colOff>
      <xdr:row>21</xdr:row>
      <xdr:rowOff>41910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104900" y="489204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</xdr:colOff>
      <xdr:row>20</xdr:row>
      <xdr:rowOff>34290</xdr:rowOff>
    </xdr:from>
    <xdr:to>
      <xdr:col>10</xdr:col>
      <xdr:colOff>3810</xdr:colOff>
      <xdr:row>21</xdr:row>
      <xdr:rowOff>57150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718310" y="482727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160020</xdr:colOff>
      <xdr:row>20</xdr:row>
      <xdr:rowOff>99060</xdr:rowOff>
    </xdr:from>
    <xdr:to>
      <xdr:col>10</xdr:col>
      <xdr:colOff>34290</xdr:colOff>
      <xdr:row>21</xdr:row>
      <xdr:rowOff>41910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1684020" y="4892040"/>
          <a:ext cx="6477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</xdr:colOff>
      <xdr:row>31</xdr:row>
      <xdr:rowOff>0</xdr:rowOff>
    </xdr:from>
    <xdr:to>
      <xdr:col>18</xdr:col>
      <xdr:colOff>3810</xdr:colOff>
      <xdr:row>31</xdr:row>
      <xdr:rowOff>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>
          <a:off x="2480310" y="5974080"/>
          <a:ext cx="952500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31</xdr:row>
      <xdr:rowOff>0</xdr:rowOff>
    </xdr:from>
    <xdr:to>
      <xdr:col>9</xdr:col>
      <xdr:colOff>175260</xdr:colOff>
      <xdr:row>31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971550" y="4404360"/>
          <a:ext cx="918210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27</xdr:row>
      <xdr:rowOff>0</xdr:rowOff>
    </xdr:from>
    <xdr:to>
      <xdr:col>7</xdr:col>
      <xdr:colOff>152400</xdr:colOff>
      <xdr:row>27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1085850" y="544830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26</xdr:row>
      <xdr:rowOff>80010</xdr:rowOff>
    </xdr:from>
    <xdr:to>
      <xdr:col>6</xdr:col>
      <xdr:colOff>0</xdr:colOff>
      <xdr:row>29</xdr:row>
      <xdr:rowOff>49530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1143000" y="5391150"/>
          <a:ext cx="0" cy="373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140970</xdr:colOff>
      <xdr:row>29</xdr:row>
      <xdr:rowOff>0</xdr:rowOff>
    </xdr:from>
    <xdr:to>
      <xdr:col>7</xdr:col>
      <xdr:colOff>148590</xdr:colOff>
      <xdr:row>29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093470" y="5715000"/>
          <a:ext cx="3886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26</xdr:row>
      <xdr:rowOff>106680</xdr:rowOff>
    </xdr:from>
    <xdr:to>
      <xdr:col>6</xdr:col>
      <xdr:colOff>30480</xdr:colOff>
      <xdr:row>27</xdr:row>
      <xdr:rowOff>34290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104900" y="541782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28</xdr:row>
      <xdr:rowOff>106680</xdr:rowOff>
    </xdr:from>
    <xdr:to>
      <xdr:col>6</xdr:col>
      <xdr:colOff>34290</xdr:colOff>
      <xdr:row>29</xdr:row>
      <xdr:rowOff>34290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1108710" y="568452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68580</xdr:colOff>
      <xdr:row>27</xdr:row>
      <xdr:rowOff>0</xdr:rowOff>
    </xdr:from>
    <xdr:to>
      <xdr:col>17</xdr:col>
      <xdr:colOff>68580</xdr:colOff>
      <xdr:row>27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2926080" y="387858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87630</xdr:colOff>
      <xdr:row>28</xdr:row>
      <xdr:rowOff>133350</xdr:rowOff>
    </xdr:from>
    <xdr:to>
      <xdr:col>17</xdr:col>
      <xdr:colOff>53340</xdr:colOff>
      <xdr:row>28</xdr:row>
      <xdr:rowOff>133350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2945130" y="5711190"/>
          <a:ext cx="3467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26</xdr:row>
      <xdr:rowOff>106680</xdr:rowOff>
    </xdr:from>
    <xdr:to>
      <xdr:col>17</xdr:col>
      <xdr:colOff>38100</xdr:colOff>
      <xdr:row>27</xdr:row>
      <xdr:rowOff>34290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H="1">
          <a:off x="3208020" y="384810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156210</xdr:colOff>
      <xdr:row>28</xdr:row>
      <xdr:rowOff>99060</xdr:rowOff>
    </xdr:from>
    <xdr:to>
      <xdr:col>17</xdr:col>
      <xdr:colOff>34290</xdr:colOff>
      <xdr:row>29</xdr:row>
      <xdr:rowOff>26670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H="1">
          <a:off x="3204210" y="567690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26</xdr:row>
      <xdr:rowOff>83820</xdr:rowOff>
    </xdr:from>
    <xdr:to>
      <xdr:col>17</xdr:col>
      <xdr:colOff>3810</xdr:colOff>
      <xdr:row>29</xdr:row>
      <xdr:rowOff>53340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242310" y="5394960"/>
          <a:ext cx="0" cy="373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34</xdr:row>
      <xdr:rowOff>38100</xdr:rowOff>
    </xdr:from>
    <xdr:to>
      <xdr:col>10</xdr:col>
      <xdr:colOff>0</xdr:colOff>
      <xdr:row>36</xdr:row>
      <xdr:rowOff>68580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1905000" y="6408420"/>
          <a:ext cx="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</xdr:colOff>
      <xdr:row>36</xdr:row>
      <xdr:rowOff>0</xdr:rowOff>
    </xdr:from>
    <xdr:to>
      <xdr:col>15</xdr:col>
      <xdr:colOff>49530</xdr:colOff>
      <xdr:row>36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1478280" y="6629400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156210</xdr:colOff>
      <xdr:row>35</xdr:row>
      <xdr:rowOff>95250</xdr:rowOff>
    </xdr:from>
    <xdr:to>
      <xdr:col>10</xdr:col>
      <xdr:colOff>30480</xdr:colOff>
      <xdr:row>36</xdr:row>
      <xdr:rowOff>41910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H="1">
          <a:off x="1870710" y="659511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34</xdr:row>
      <xdr:rowOff>34290</xdr:rowOff>
    </xdr:from>
    <xdr:to>
      <xdr:col>13</xdr:col>
      <xdr:colOff>0</xdr:colOff>
      <xdr:row>36</xdr:row>
      <xdr:rowOff>64770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2476500" y="6404610"/>
          <a:ext cx="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35</xdr:row>
      <xdr:rowOff>91440</xdr:rowOff>
    </xdr:from>
    <xdr:to>
      <xdr:col>13</xdr:col>
      <xdr:colOff>30480</xdr:colOff>
      <xdr:row>36</xdr:row>
      <xdr:rowOff>38100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2442210" y="659130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</xdr:colOff>
      <xdr:row>31</xdr:row>
      <xdr:rowOff>57150</xdr:rowOff>
    </xdr:from>
    <xdr:to>
      <xdr:col>8</xdr:col>
      <xdr:colOff>3810</xdr:colOff>
      <xdr:row>36</xdr:row>
      <xdr:rowOff>60960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527810" y="6031230"/>
          <a:ext cx="0" cy="6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160020</xdr:colOff>
      <xdr:row>35</xdr:row>
      <xdr:rowOff>91440</xdr:rowOff>
    </xdr:from>
    <xdr:to>
      <xdr:col>8</xdr:col>
      <xdr:colOff>34290</xdr:colOff>
      <xdr:row>36</xdr:row>
      <xdr:rowOff>38100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1493520" y="659130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31</xdr:row>
      <xdr:rowOff>60960</xdr:rowOff>
    </xdr:from>
    <xdr:to>
      <xdr:col>15</xdr:col>
      <xdr:colOff>3810</xdr:colOff>
      <xdr:row>36</xdr:row>
      <xdr:rowOff>64770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2861310" y="6035040"/>
          <a:ext cx="0" cy="6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160020</xdr:colOff>
      <xdr:row>35</xdr:row>
      <xdr:rowOff>91440</xdr:rowOff>
    </xdr:from>
    <xdr:to>
      <xdr:col>15</xdr:col>
      <xdr:colOff>34290</xdr:colOff>
      <xdr:row>36</xdr:row>
      <xdr:rowOff>38100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2827020" y="659130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27</xdr:row>
      <xdr:rowOff>0</xdr:rowOff>
    </xdr:from>
    <xdr:to>
      <xdr:col>22</xdr:col>
      <xdr:colOff>83820</xdr:colOff>
      <xdr:row>27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3371850" y="3878580"/>
          <a:ext cx="9029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</xdr:colOff>
      <xdr:row>26</xdr:row>
      <xdr:rowOff>76200</xdr:rowOff>
    </xdr:from>
    <xdr:to>
      <xdr:col>22</xdr:col>
      <xdr:colOff>3810</xdr:colOff>
      <xdr:row>34</xdr:row>
      <xdr:rowOff>64770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4194810" y="5387340"/>
          <a:ext cx="0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34</xdr:row>
      <xdr:rowOff>0</xdr:rowOff>
    </xdr:from>
    <xdr:to>
      <xdr:col>14</xdr:col>
      <xdr:colOff>152400</xdr:colOff>
      <xdr:row>34</xdr:row>
      <xdr:rowOff>0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2495550" y="637032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</xdr:colOff>
      <xdr:row>34</xdr:row>
      <xdr:rowOff>0</xdr:rowOff>
    </xdr:from>
    <xdr:to>
      <xdr:col>22</xdr:col>
      <xdr:colOff>68580</xdr:colOff>
      <xdr:row>34</xdr:row>
      <xdr:rowOff>0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891790" y="6370320"/>
          <a:ext cx="1367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167640</xdr:colOff>
      <xdr:row>26</xdr:row>
      <xdr:rowOff>102870</xdr:rowOff>
    </xdr:from>
    <xdr:to>
      <xdr:col>22</xdr:col>
      <xdr:colOff>41910</xdr:colOff>
      <xdr:row>27</xdr:row>
      <xdr:rowOff>26670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4168140" y="3844290"/>
          <a:ext cx="6477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156210</xdr:colOff>
      <xdr:row>33</xdr:row>
      <xdr:rowOff>102870</xdr:rowOff>
    </xdr:from>
    <xdr:to>
      <xdr:col>22</xdr:col>
      <xdr:colOff>34290</xdr:colOff>
      <xdr:row>34</xdr:row>
      <xdr:rowOff>38100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H="1">
          <a:off x="4156710" y="6336030"/>
          <a:ext cx="6858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76200</xdr:rowOff>
    </xdr:from>
    <xdr:to>
      <xdr:col>8</xdr:col>
      <xdr:colOff>0</xdr:colOff>
      <xdr:row>26</xdr:row>
      <xdr:rowOff>95250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 flipV="1">
          <a:off x="1524000" y="5128260"/>
          <a:ext cx="0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129540</xdr:colOff>
      <xdr:row>25</xdr:row>
      <xdr:rowOff>0</xdr:rowOff>
    </xdr:from>
    <xdr:to>
      <xdr:col>15</xdr:col>
      <xdr:colOff>64770</xdr:colOff>
      <xdr:row>25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1463040" y="5181600"/>
          <a:ext cx="145923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148590</xdr:colOff>
      <xdr:row>24</xdr:row>
      <xdr:rowOff>91440</xdr:rowOff>
    </xdr:from>
    <xdr:to>
      <xdr:col>8</xdr:col>
      <xdr:colOff>34290</xdr:colOff>
      <xdr:row>25</xdr:row>
      <xdr:rowOff>45720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 flipH="1">
          <a:off x="1482090" y="5143500"/>
          <a:ext cx="76200" cy="83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24</xdr:row>
      <xdr:rowOff>76200</xdr:rowOff>
    </xdr:from>
    <xdr:to>
      <xdr:col>15</xdr:col>
      <xdr:colOff>0</xdr:colOff>
      <xdr:row>26</xdr:row>
      <xdr:rowOff>95250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 flipV="1">
          <a:off x="2857500" y="5128260"/>
          <a:ext cx="0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148590</xdr:colOff>
      <xdr:row>24</xdr:row>
      <xdr:rowOff>91440</xdr:rowOff>
    </xdr:from>
    <xdr:to>
      <xdr:col>15</xdr:col>
      <xdr:colOff>34290</xdr:colOff>
      <xdr:row>25</xdr:row>
      <xdr:rowOff>45720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 flipH="1">
          <a:off x="2815590" y="5143500"/>
          <a:ext cx="76200" cy="83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</xdr:colOff>
      <xdr:row>37</xdr:row>
      <xdr:rowOff>30480</xdr:rowOff>
    </xdr:from>
    <xdr:to>
      <xdr:col>18</xdr:col>
      <xdr:colOff>121920</xdr:colOff>
      <xdr:row>39</xdr:row>
      <xdr:rowOff>7620</xdr:rowOff>
    </xdr:to>
    <xdr:sp macro="" textlink="">
      <xdr:nvSpPr>
        <xdr:cNvPr id="108" name="Right Brac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3489960" y="6789420"/>
          <a:ext cx="60960" cy="2362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60960</xdr:colOff>
      <xdr:row>39</xdr:row>
      <xdr:rowOff>30480</xdr:rowOff>
    </xdr:from>
    <xdr:to>
      <xdr:col>18</xdr:col>
      <xdr:colOff>121920</xdr:colOff>
      <xdr:row>41</xdr:row>
      <xdr:rowOff>7620</xdr:rowOff>
    </xdr:to>
    <xdr:sp macro="" textlink="">
      <xdr:nvSpPr>
        <xdr:cNvPr id="109" name="Right Brac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3489960" y="6789420"/>
          <a:ext cx="60960" cy="2362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3810</xdr:colOff>
      <xdr:row>59</xdr:row>
      <xdr:rowOff>0</xdr:rowOff>
    </xdr:from>
    <xdr:to>
      <xdr:col>18</xdr:col>
      <xdr:colOff>3810</xdr:colOff>
      <xdr:row>59</xdr:row>
      <xdr:rowOff>0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 flipH="1">
          <a:off x="2480310" y="6103620"/>
          <a:ext cx="952500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68580</xdr:colOff>
      <xdr:row>55</xdr:row>
      <xdr:rowOff>0</xdr:rowOff>
    </xdr:from>
    <xdr:to>
      <xdr:col>17</xdr:col>
      <xdr:colOff>68580</xdr:colOff>
      <xdr:row>55</xdr:row>
      <xdr:rowOff>0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 flipH="1">
          <a:off x="2926080" y="752856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87630</xdr:colOff>
      <xdr:row>56</xdr:row>
      <xdr:rowOff>133350</xdr:rowOff>
    </xdr:from>
    <xdr:to>
      <xdr:col>17</xdr:col>
      <xdr:colOff>53340</xdr:colOff>
      <xdr:row>56</xdr:row>
      <xdr:rowOff>133350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 flipH="1">
          <a:off x="2945130" y="5840730"/>
          <a:ext cx="3467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54</xdr:row>
      <xdr:rowOff>106680</xdr:rowOff>
    </xdr:from>
    <xdr:to>
      <xdr:col>17</xdr:col>
      <xdr:colOff>38100</xdr:colOff>
      <xdr:row>55</xdr:row>
      <xdr:rowOff>34290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 flipH="1">
          <a:off x="3208020" y="749808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156210</xdr:colOff>
      <xdr:row>56</xdr:row>
      <xdr:rowOff>99060</xdr:rowOff>
    </xdr:from>
    <xdr:to>
      <xdr:col>17</xdr:col>
      <xdr:colOff>34290</xdr:colOff>
      <xdr:row>57</xdr:row>
      <xdr:rowOff>26670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H="1">
          <a:off x="3204210" y="580644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54</xdr:row>
      <xdr:rowOff>83820</xdr:rowOff>
    </xdr:from>
    <xdr:to>
      <xdr:col>17</xdr:col>
      <xdr:colOff>3810</xdr:colOff>
      <xdr:row>57</xdr:row>
      <xdr:rowOff>53340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3242310" y="5524500"/>
          <a:ext cx="0" cy="373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62</xdr:row>
      <xdr:rowOff>38100</xdr:rowOff>
    </xdr:from>
    <xdr:to>
      <xdr:col>10</xdr:col>
      <xdr:colOff>0</xdr:colOff>
      <xdr:row>64</xdr:row>
      <xdr:rowOff>68580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1905000" y="6537960"/>
          <a:ext cx="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144780</xdr:colOff>
      <xdr:row>64</xdr:row>
      <xdr:rowOff>0</xdr:rowOff>
    </xdr:from>
    <xdr:to>
      <xdr:col>15</xdr:col>
      <xdr:colOff>49530</xdr:colOff>
      <xdr:row>64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1859280" y="10408920"/>
          <a:ext cx="1047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156210</xdr:colOff>
      <xdr:row>63</xdr:row>
      <xdr:rowOff>95250</xdr:rowOff>
    </xdr:from>
    <xdr:to>
      <xdr:col>10</xdr:col>
      <xdr:colOff>30480</xdr:colOff>
      <xdr:row>64</xdr:row>
      <xdr:rowOff>41910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 flipH="1">
          <a:off x="1870710" y="672465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62</xdr:row>
      <xdr:rowOff>34290</xdr:rowOff>
    </xdr:from>
    <xdr:to>
      <xdr:col>13</xdr:col>
      <xdr:colOff>0</xdr:colOff>
      <xdr:row>64</xdr:row>
      <xdr:rowOff>64770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2476500" y="6534150"/>
          <a:ext cx="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63</xdr:row>
      <xdr:rowOff>91440</xdr:rowOff>
    </xdr:from>
    <xdr:to>
      <xdr:col>13</xdr:col>
      <xdr:colOff>30480</xdr:colOff>
      <xdr:row>64</xdr:row>
      <xdr:rowOff>38100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 flipH="1">
          <a:off x="2442210" y="672084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59</xdr:row>
      <xdr:rowOff>60960</xdr:rowOff>
    </xdr:from>
    <xdr:to>
      <xdr:col>15</xdr:col>
      <xdr:colOff>3810</xdr:colOff>
      <xdr:row>64</xdr:row>
      <xdr:rowOff>64770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2861310" y="6164580"/>
          <a:ext cx="0" cy="6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160020</xdr:colOff>
      <xdr:row>63</xdr:row>
      <xdr:rowOff>91440</xdr:rowOff>
    </xdr:from>
    <xdr:to>
      <xdr:col>15</xdr:col>
      <xdr:colOff>34290</xdr:colOff>
      <xdr:row>64</xdr:row>
      <xdr:rowOff>38100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 flipH="1">
          <a:off x="2827020" y="672084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137160</xdr:colOff>
      <xdr:row>55</xdr:row>
      <xdr:rowOff>0</xdr:rowOff>
    </xdr:from>
    <xdr:to>
      <xdr:col>22</xdr:col>
      <xdr:colOff>83820</xdr:colOff>
      <xdr:row>55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375660" y="7528560"/>
          <a:ext cx="8991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</xdr:colOff>
      <xdr:row>54</xdr:row>
      <xdr:rowOff>76200</xdr:rowOff>
    </xdr:from>
    <xdr:to>
      <xdr:col>22</xdr:col>
      <xdr:colOff>3810</xdr:colOff>
      <xdr:row>62</xdr:row>
      <xdr:rowOff>64770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4194810" y="5516880"/>
          <a:ext cx="0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62</xdr:row>
      <xdr:rowOff>0</xdr:rowOff>
    </xdr:from>
    <xdr:to>
      <xdr:col>14</xdr:col>
      <xdr:colOff>152400</xdr:colOff>
      <xdr:row>62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2495550" y="649986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</xdr:colOff>
      <xdr:row>62</xdr:row>
      <xdr:rowOff>0</xdr:rowOff>
    </xdr:from>
    <xdr:to>
      <xdr:col>22</xdr:col>
      <xdr:colOff>68580</xdr:colOff>
      <xdr:row>62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2891790" y="6499860"/>
          <a:ext cx="1367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167640</xdr:colOff>
      <xdr:row>54</xdr:row>
      <xdr:rowOff>102870</xdr:rowOff>
    </xdr:from>
    <xdr:to>
      <xdr:col>22</xdr:col>
      <xdr:colOff>41910</xdr:colOff>
      <xdr:row>55</xdr:row>
      <xdr:rowOff>26670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 flipH="1">
          <a:off x="4168140" y="7494270"/>
          <a:ext cx="6477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156210</xdr:colOff>
      <xdr:row>61</xdr:row>
      <xdr:rowOff>102870</xdr:rowOff>
    </xdr:from>
    <xdr:to>
      <xdr:col>22</xdr:col>
      <xdr:colOff>34290</xdr:colOff>
      <xdr:row>62</xdr:row>
      <xdr:rowOff>38100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 flipH="1">
          <a:off x="4156710" y="6465570"/>
          <a:ext cx="6858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52</xdr:row>
      <xdr:rowOff>76200</xdr:rowOff>
    </xdr:from>
    <xdr:to>
      <xdr:col>10</xdr:col>
      <xdr:colOff>0</xdr:colOff>
      <xdr:row>54</xdr:row>
      <xdr:rowOff>95250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 flipV="1">
          <a:off x="1905000" y="8907780"/>
          <a:ext cx="0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121920</xdr:colOff>
      <xdr:row>53</xdr:row>
      <xdr:rowOff>0</xdr:rowOff>
    </xdr:from>
    <xdr:to>
      <xdr:col>15</xdr:col>
      <xdr:colOff>64770</xdr:colOff>
      <xdr:row>53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1836420" y="8961120"/>
          <a:ext cx="1085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156210</xdr:colOff>
      <xdr:row>52</xdr:row>
      <xdr:rowOff>91440</xdr:rowOff>
    </xdr:from>
    <xdr:to>
      <xdr:col>10</xdr:col>
      <xdr:colOff>41910</xdr:colOff>
      <xdr:row>53</xdr:row>
      <xdr:rowOff>45720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 flipH="1">
          <a:off x="1870710" y="8923020"/>
          <a:ext cx="76200" cy="83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54</xdr:row>
      <xdr:rowOff>95250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 flipV="1">
          <a:off x="2857500" y="5257800"/>
          <a:ext cx="0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148590</xdr:colOff>
      <xdr:row>52</xdr:row>
      <xdr:rowOff>91440</xdr:rowOff>
    </xdr:from>
    <xdr:to>
      <xdr:col>15</xdr:col>
      <xdr:colOff>34290</xdr:colOff>
      <xdr:row>53</xdr:row>
      <xdr:rowOff>45720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 flipH="1">
          <a:off x="2815590" y="5273040"/>
          <a:ext cx="76200" cy="83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</xdr:colOff>
      <xdr:row>65</xdr:row>
      <xdr:rowOff>30480</xdr:rowOff>
    </xdr:from>
    <xdr:to>
      <xdr:col>18</xdr:col>
      <xdr:colOff>121920</xdr:colOff>
      <xdr:row>67</xdr:row>
      <xdr:rowOff>0</xdr:rowOff>
    </xdr:to>
    <xdr:sp macro="" textlink="">
      <xdr:nvSpPr>
        <xdr:cNvPr id="142" name="Right Brac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3489960" y="6918960"/>
          <a:ext cx="60960" cy="2362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13</xdr:col>
      <xdr:colOff>3810</xdr:colOff>
      <xdr:row>85</xdr:row>
      <xdr:rowOff>0</xdr:rowOff>
    </xdr:from>
    <xdr:to>
      <xdr:col>18</xdr:col>
      <xdr:colOff>3810</xdr:colOff>
      <xdr:row>85</xdr:row>
      <xdr:rowOff>0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 flipH="1">
          <a:off x="2480310" y="9753600"/>
          <a:ext cx="952500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68580</xdr:colOff>
      <xdr:row>81</xdr:row>
      <xdr:rowOff>0</xdr:rowOff>
    </xdr:from>
    <xdr:to>
      <xdr:col>17</xdr:col>
      <xdr:colOff>68580</xdr:colOff>
      <xdr:row>81</xdr:row>
      <xdr:rowOff>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 flipH="1">
          <a:off x="2926080" y="1091946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87630</xdr:colOff>
      <xdr:row>82</xdr:row>
      <xdr:rowOff>133350</xdr:rowOff>
    </xdr:from>
    <xdr:to>
      <xdr:col>17</xdr:col>
      <xdr:colOff>53340</xdr:colOff>
      <xdr:row>82</xdr:row>
      <xdr:rowOff>133350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 flipH="1">
          <a:off x="2945130" y="9490710"/>
          <a:ext cx="3467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80</xdr:row>
      <xdr:rowOff>106680</xdr:rowOff>
    </xdr:from>
    <xdr:to>
      <xdr:col>17</xdr:col>
      <xdr:colOff>38100</xdr:colOff>
      <xdr:row>81</xdr:row>
      <xdr:rowOff>34290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flipH="1">
          <a:off x="3208020" y="1088898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156210</xdr:colOff>
      <xdr:row>82</xdr:row>
      <xdr:rowOff>99060</xdr:rowOff>
    </xdr:from>
    <xdr:to>
      <xdr:col>17</xdr:col>
      <xdr:colOff>34290</xdr:colOff>
      <xdr:row>83</xdr:row>
      <xdr:rowOff>26670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 flipH="1">
          <a:off x="3204210" y="9456420"/>
          <a:ext cx="6858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</xdr:colOff>
      <xdr:row>80</xdr:row>
      <xdr:rowOff>83820</xdr:rowOff>
    </xdr:from>
    <xdr:to>
      <xdr:col>17</xdr:col>
      <xdr:colOff>3810</xdr:colOff>
      <xdr:row>83</xdr:row>
      <xdr:rowOff>53340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3242310" y="9174480"/>
          <a:ext cx="0" cy="373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88</xdr:row>
      <xdr:rowOff>38100</xdr:rowOff>
    </xdr:from>
    <xdr:to>
      <xdr:col>10</xdr:col>
      <xdr:colOff>0</xdr:colOff>
      <xdr:row>90</xdr:row>
      <xdr:rowOff>68580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1905000" y="10187940"/>
          <a:ext cx="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137160</xdr:colOff>
      <xdr:row>90</xdr:row>
      <xdr:rowOff>0</xdr:rowOff>
    </xdr:from>
    <xdr:to>
      <xdr:col>15</xdr:col>
      <xdr:colOff>49530</xdr:colOff>
      <xdr:row>90</xdr:row>
      <xdr:rowOff>0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1470660" y="13807440"/>
          <a:ext cx="14363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156210</xdr:colOff>
      <xdr:row>89</xdr:row>
      <xdr:rowOff>95250</xdr:rowOff>
    </xdr:from>
    <xdr:to>
      <xdr:col>10</xdr:col>
      <xdr:colOff>30480</xdr:colOff>
      <xdr:row>90</xdr:row>
      <xdr:rowOff>41910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 flipH="1">
          <a:off x="1870710" y="1037463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88</xdr:row>
      <xdr:rowOff>34290</xdr:rowOff>
    </xdr:from>
    <xdr:to>
      <xdr:col>13</xdr:col>
      <xdr:colOff>0</xdr:colOff>
      <xdr:row>90</xdr:row>
      <xdr:rowOff>64770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2476500" y="10184130"/>
          <a:ext cx="0" cy="289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156210</xdr:colOff>
      <xdr:row>89</xdr:row>
      <xdr:rowOff>91440</xdr:rowOff>
    </xdr:from>
    <xdr:to>
      <xdr:col>13</xdr:col>
      <xdr:colOff>30480</xdr:colOff>
      <xdr:row>90</xdr:row>
      <xdr:rowOff>38100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 flipH="1">
          <a:off x="2442210" y="1037082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85</xdr:row>
      <xdr:rowOff>60960</xdr:rowOff>
    </xdr:from>
    <xdr:to>
      <xdr:col>15</xdr:col>
      <xdr:colOff>3810</xdr:colOff>
      <xdr:row>90</xdr:row>
      <xdr:rowOff>64770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2861310" y="9814560"/>
          <a:ext cx="0" cy="6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160020</xdr:colOff>
      <xdr:row>89</xdr:row>
      <xdr:rowOff>91440</xdr:rowOff>
    </xdr:from>
    <xdr:to>
      <xdr:col>15</xdr:col>
      <xdr:colOff>34290</xdr:colOff>
      <xdr:row>90</xdr:row>
      <xdr:rowOff>38100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 flipH="1">
          <a:off x="2827020" y="1037082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81</xdr:row>
      <xdr:rowOff>0</xdr:rowOff>
    </xdr:from>
    <xdr:to>
      <xdr:col>22</xdr:col>
      <xdr:colOff>83820</xdr:colOff>
      <xdr:row>81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3390900" y="10919460"/>
          <a:ext cx="8839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</xdr:colOff>
      <xdr:row>80</xdr:row>
      <xdr:rowOff>76200</xdr:rowOff>
    </xdr:from>
    <xdr:to>
      <xdr:col>22</xdr:col>
      <xdr:colOff>3810</xdr:colOff>
      <xdr:row>88</xdr:row>
      <xdr:rowOff>64770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4194810" y="9166860"/>
          <a:ext cx="0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88</xdr:row>
      <xdr:rowOff>0</xdr:rowOff>
    </xdr:from>
    <xdr:to>
      <xdr:col>14</xdr:col>
      <xdr:colOff>152400</xdr:colOff>
      <xdr:row>88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2495550" y="1014984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</xdr:colOff>
      <xdr:row>88</xdr:row>
      <xdr:rowOff>0</xdr:rowOff>
    </xdr:from>
    <xdr:to>
      <xdr:col>22</xdr:col>
      <xdr:colOff>68580</xdr:colOff>
      <xdr:row>88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2891790" y="10149840"/>
          <a:ext cx="1367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167640</xdr:colOff>
      <xdr:row>80</xdr:row>
      <xdr:rowOff>102870</xdr:rowOff>
    </xdr:from>
    <xdr:to>
      <xdr:col>22</xdr:col>
      <xdr:colOff>41910</xdr:colOff>
      <xdr:row>81</xdr:row>
      <xdr:rowOff>26670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 flipH="1">
          <a:off x="4168140" y="10885170"/>
          <a:ext cx="6477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156210</xdr:colOff>
      <xdr:row>87</xdr:row>
      <xdr:rowOff>102870</xdr:rowOff>
    </xdr:from>
    <xdr:to>
      <xdr:col>22</xdr:col>
      <xdr:colOff>34290</xdr:colOff>
      <xdr:row>88</xdr:row>
      <xdr:rowOff>38100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flipH="1">
          <a:off x="4156710" y="10115550"/>
          <a:ext cx="68580" cy="72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78</xdr:row>
      <xdr:rowOff>76200</xdr:rowOff>
    </xdr:from>
    <xdr:to>
      <xdr:col>8</xdr:col>
      <xdr:colOff>0</xdr:colOff>
      <xdr:row>80</xdr:row>
      <xdr:rowOff>95250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 flipV="1">
          <a:off x="1524000" y="12298680"/>
          <a:ext cx="0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</xdr:colOff>
      <xdr:row>79</xdr:row>
      <xdr:rowOff>0</xdr:rowOff>
    </xdr:from>
    <xdr:to>
      <xdr:col>15</xdr:col>
      <xdr:colOff>64770</xdr:colOff>
      <xdr:row>79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1478280" y="12352020"/>
          <a:ext cx="14439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156210</xdr:colOff>
      <xdr:row>78</xdr:row>
      <xdr:rowOff>87630</xdr:rowOff>
    </xdr:from>
    <xdr:to>
      <xdr:col>8</xdr:col>
      <xdr:colOff>41910</xdr:colOff>
      <xdr:row>79</xdr:row>
      <xdr:rowOff>41910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 flipH="1">
          <a:off x="1489710" y="12310110"/>
          <a:ext cx="76200" cy="83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78</xdr:row>
      <xdr:rowOff>76200</xdr:rowOff>
    </xdr:from>
    <xdr:to>
      <xdr:col>15</xdr:col>
      <xdr:colOff>0</xdr:colOff>
      <xdr:row>80</xdr:row>
      <xdr:rowOff>95250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 flipV="1">
          <a:off x="2857500" y="8907780"/>
          <a:ext cx="0" cy="278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78</xdr:row>
      <xdr:rowOff>91440</xdr:rowOff>
    </xdr:from>
    <xdr:to>
      <xdr:col>15</xdr:col>
      <xdr:colOff>38100</xdr:colOff>
      <xdr:row>79</xdr:row>
      <xdr:rowOff>45720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 flipH="1">
          <a:off x="2819400" y="12313920"/>
          <a:ext cx="76200" cy="83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</xdr:colOff>
      <xdr:row>91</xdr:row>
      <xdr:rowOff>30480</xdr:rowOff>
    </xdr:from>
    <xdr:to>
      <xdr:col>18</xdr:col>
      <xdr:colOff>121920</xdr:colOff>
      <xdr:row>93</xdr:row>
      <xdr:rowOff>0</xdr:rowOff>
    </xdr:to>
    <xdr:sp macro="" textlink="">
      <xdr:nvSpPr>
        <xdr:cNvPr id="170" name="Right Brac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3489960" y="10568940"/>
          <a:ext cx="60960" cy="228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186690</xdr:colOff>
      <xdr:row>82</xdr:row>
      <xdr:rowOff>76200</xdr:rowOff>
    </xdr:from>
    <xdr:to>
      <xdr:col>7</xdr:col>
      <xdr:colOff>186690</xdr:colOff>
      <xdr:row>90</xdr:row>
      <xdr:rowOff>60960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1520190" y="12832080"/>
          <a:ext cx="0" cy="10363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89</xdr:row>
      <xdr:rowOff>87630</xdr:rowOff>
    </xdr:from>
    <xdr:to>
      <xdr:col>8</xdr:col>
      <xdr:colOff>26670</xdr:colOff>
      <xdr:row>90</xdr:row>
      <xdr:rowOff>34290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 flipH="1">
          <a:off x="1485900" y="13765530"/>
          <a:ext cx="6477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15</xdr:row>
      <xdr:rowOff>0</xdr:rowOff>
    </xdr:from>
    <xdr:to>
      <xdr:col>31</xdr:col>
      <xdr:colOff>123825</xdr:colOff>
      <xdr:row>24</xdr:row>
      <xdr:rowOff>7620</xdr:rowOff>
    </xdr:to>
    <xdr:sp macro="" textlink="">
      <xdr:nvSpPr>
        <xdr:cNvPr id="127" name="Cloud Callout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4400550" y="2505075"/>
          <a:ext cx="1333500" cy="1274445"/>
        </a:xfrm>
        <a:prstGeom prst="cloudCallout">
          <a:avLst>
            <a:gd name="adj1" fmla="val -28457"/>
            <a:gd name="adj2" fmla="val 117046"/>
          </a:avLst>
        </a:prstGeom>
        <a:solidFill>
          <a:schemeClr val="bg1">
            <a:lumMod val="85000"/>
          </a:schemeClr>
        </a:solidFill>
        <a:ln w="95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tr-TR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girilen</a:t>
          </a:r>
          <a:r>
            <a:rPr lang="tr-TR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dataya göre formüller değişmektedir</a:t>
          </a:r>
          <a:r>
            <a:rPr lang="tr-T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tr-TR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3"/>
  <sheetViews>
    <sheetView showGridLines="0" tabSelected="1" zoomScaleNormal="100" workbookViewId="0">
      <selection activeCell="AN11" sqref="AN11"/>
    </sheetView>
  </sheetViews>
  <sheetFormatPr defaultColWidth="8.85546875" defaultRowHeight="11.25" x14ac:dyDescent="0.25"/>
  <cols>
    <col min="1" max="780" width="2.7109375" style="3" customWidth="1"/>
    <col min="781" max="16384" width="8.85546875" style="3"/>
  </cols>
  <sheetData>
    <row r="1" spans="2:32" ht="12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37.9" customHeight="1" x14ac:dyDescent="0.25">
      <c r="B2" s="39" t="s">
        <v>41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2:3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 t="s">
        <v>38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</row>
    <row r="4" spans="2:32" x14ac:dyDescent="0.25">
      <c r="B4" s="4"/>
      <c r="C4" s="5"/>
      <c r="D4" s="44" t="s">
        <v>12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 t="s">
        <v>11</v>
      </c>
      <c r="V4" s="44"/>
      <c r="W4" s="44"/>
      <c r="X4" s="44"/>
      <c r="Y4" s="5"/>
      <c r="Z4" s="5"/>
      <c r="AA4" s="5"/>
      <c r="AB4" s="5"/>
      <c r="AC4" s="5"/>
      <c r="AD4" s="5"/>
      <c r="AE4" s="5"/>
      <c r="AF4" s="6"/>
    </row>
    <row r="5" spans="2:32" ht="12" thickBot="1" x14ac:dyDescent="0.3">
      <c r="B5" s="4"/>
      <c r="C5" s="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5"/>
      <c r="Z5" s="5"/>
      <c r="AA5" s="5"/>
      <c r="AB5" s="5"/>
      <c r="AC5" s="5"/>
      <c r="AD5" s="5"/>
      <c r="AE5" s="5"/>
      <c r="AF5" s="6"/>
    </row>
    <row r="6" spans="2:32" ht="12" thickTop="1" x14ac:dyDescent="0.25">
      <c r="B6" s="4"/>
      <c r="C6" s="5"/>
      <c r="D6" s="7"/>
      <c r="E6" s="5"/>
      <c r="F6" s="5"/>
      <c r="G6" s="5"/>
      <c r="H6" s="5"/>
      <c r="I6" s="5"/>
      <c r="J6" s="5"/>
      <c r="K6" s="5"/>
      <c r="L6" s="5"/>
      <c r="M6" s="5"/>
      <c r="N6" s="8"/>
      <c r="O6" s="48" t="s">
        <v>3</v>
      </c>
      <c r="P6" s="48"/>
      <c r="Q6" s="48"/>
      <c r="R6" s="48"/>
      <c r="S6" s="48"/>
      <c r="T6" s="48"/>
      <c r="U6" s="50" t="s">
        <v>7</v>
      </c>
      <c r="V6" s="50"/>
      <c r="W6" s="50"/>
      <c r="X6" s="50"/>
      <c r="Y6" s="5"/>
      <c r="Z6" s="5"/>
      <c r="AA6" s="5"/>
      <c r="AB6" s="5"/>
      <c r="AC6" s="5"/>
      <c r="AD6" s="5"/>
      <c r="AE6" s="5"/>
      <c r="AF6" s="6"/>
    </row>
    <row r="7" spans="2:32" x14ac:dyDescent="0.25">
      <c r="B7" s="4"/>
      <c r="C7" s="5"/>
      <c r="D7" s="7"/>
      <c r="E7" s="5"/>
      <c r="F7" s="5"/>
      <c r="G7" s="5"/>
      <c r="H7" s="5"/>
      <c r="I7" s="5"/>
      <c r="J7" s="5"/>
      <c r="K7" s="5"/>
      <c r="L7" s="5"/>
      <c r="M7" s="5"/>
      <c r="N7" s="8"/>
      <c r="O7" s="49"/>
      <c r="P7" s="49"/>
      <c r="Q7" s="49"/>
      <c r="R7" s="49"/>
      <c r="S7" s="49"/>
      <c r="T7" s="49"/>
      <c r="U7" s="44"/>
      <c r="V7" s="44"/>
      <c r="W7" s="44"/>
      <c r="X7" s="44"/>
      <c r="Y7" s="5"/>
      <c r="Z7" s="5"/>
      <c r="AA7" s="5"/>
      <c r="AB7" s="5"/>
      <c r="AC7" s="5"/>
      <c r="AD7" s="5"/>
      <c r="AE7" s="5"/>
      <c r="AF7" s="6"/>
    </row>
    <row r="8" spans="2:32" x14ac:dyDescent="0.25">
      <c r="B8" s="4"/>
      <c r="C8" s="5"/>
      <c r="D8" s="7"/>
      <c r="E8" s="5"/>
      <c r="F8" s="5"/>
      <c r="G8" s="5"/>
      <c r="H8" s="5"/>
      <c r="I8" s="5" t="s">
        <v>2</v>
      </c>
      <c r="J8" s="5"/>
      <c r="K8" s="5"/>
      <c r="L8" s="5"/>
      <c r="M8" s="5"/>
      <c r="N8" s="8"/>
      <c r="O8" s="49"/>
      <c r="P8" s="49"/>
      <c r="Q8" s="49"/>
      <c r="R8" s="49"/>
      <c r="S8" s="49"/>
      <c r="T8" s="49"/>
      <c r="U8" s="44"/>
      <c r="V8" s="44"/>
      <c r="W8" s="44"/>
      <c r="X8" s="44"/>
      <c r="Y8" s="5"/>
      <c r="Z8" s="5"/>
      <c r="AA8" s="5"/>
      <c r="AB8" s="5"/>
      <c r="AC8" s="5"/>
      <c r="AD8" s="5"/>
      <c r="AE8" s="5"/>
      <c r="AF8" s="6"/>
    </row>
    <row r="9" spans="2:32" x14ac:dyDescent="0.25">
      <c r="B9" s="4"/>
      <c r="C9" s="5"/>
      <c r="D9" s="9"/>
      <c r="E9" s="10"/>
      <c r="F9" s="10"/>
      <c r="G9" s="10"/>
      <c r="H9" s="10"/>
      <c r="I9" s="10"/>
      <c r="J9" s="10"/>
      <c r="K9" s="10"/>
      <c r="L9" s="10"/>
      <c r="M9" s="10"/>
      <c r="N9" s="11"/>
      <c r="O9" s="49"/>
      <c r="P9" s="49"/>
      <c r="Q9" s="49"/>
      <c r="R9" s="49"/>
      <c r="S9" s="49"/>
      <c r="T9" s="49"/>
      <c r="U9" s="44"/>
      <c r="V9" s="44"/>
      <c r="W9" s="44"/>
      <c r="X9" s="44"/>
      <c r="Y9" s="5"/>
      <c r="Z9" s="5"/>
      <c r="AA9" s="5"/>
      <c r="AB9" s="5"/>
      <c r="AC9" s="5"/>
      <c r="AD9" s="5"/>
      <c r="AE9" s="5"/>
      <c r="AF9" s="6"/>
    </row>
    <row r="10" spans="2:32" x14ac:dyDescent="0.25">
      <c r="B10" s="4"/>
      <c r="C10" s="5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49" t="s">
        <v>4</v>
      </c>
      <c r="P10" s="49"/>
      <c r="Q10" s="49"/>
      <c r="R10" s="49"/>
      <c r="S10" s="49"/>
      <c r="T10" s="49"/>
      <c r="U10" s="44" t="s">
        <v>8</v>
      </c>
      <c r="V10" s="44"/>
      <c r="W10" s="44"/>
      <c r="X10" s="44"/>
      <c r="Y10" s="5"/>
      <c r="Z10" s="5"/>
      <c r="AA10" s="5"/>
      <c r="AB10" s="5"/>
      <c r="AC10" s="5"/>
      <c r="AD10" s="5"/>
      <c r="AE10" s="5"/>
      <c r="AF10" s="6"/>
    </row>
    <row r="11" spans="2:32" x14ac:dyDescent="0.25">
      <c r="B11" s="4"/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  <c r="N11" s="8"/>
      <c r="O11" s="49"/>
      <c r="P11" s="49"/>
      <c r="Q11" s="49"/>
      <c r="R11" s="49"/>
      <c r="S11" s="49"/>
      <c r="T11" s="49"/>
      <c r="U11" s="44"/>
      <c r="V11" s="44"/>
      <c r="W11" s="44"/>
      <c r="X11" s="44"/>
      <c r="Y11" s="5"/>
      <c r="Z11" s="5"/>
      <c r="AA11" s="5"/>
      <c r="AB11" s="5"/>
      <c r="AC11" s="5"/>
      <c r="AD11" s="5"/>
      <c r="AE11" s="5"/>
      <c r="AF11" s="6"/>
    </row>
    <row r="12" spans="2:32" x14ac:dyDescent="0.25">
      <c r="B12" s="4"/>
      <c r="C12" s="5"/>
      <c r="D12" s="7"/>
      <c r="E12" s="5"/>
      <c r="F12" s="5"/>
      <c r="G12" s="5"/>
      <c r="H12" s="5" t="s">
        <v>2</v>
      </c>
      <c r="I12" s="5"/>
      <c r="J12" s="5"/>
      <c r="K12" s="5"/>
      <c r="L12" s="5"/>
      <c r="M12" s="5"/>
      <c r="N12" s="8"/>
      <c r="O12" s="49"/>
      <c r="P12" s="49"/>
      <c r="Q12" s="49"/>
      <c r="R12" s="49"/>
      <c r="S12" s="49"/>
      <c r="T12" s="49"/>
      <c r="U12" s="44"/>
      <c r="V12" s="44"/>
      <c r="W12" s="44"/>
      <c r="X12" s="44"/>
      <c r="Y12" s="5"/>
      <c r="Z12" s="5"/>
      <c r="AA12" s="5"/>
      <c r="AB12" s="5"/>
      <c r="AC12" s="5"/>
      <c r="AD12" s="5"/>
      <c r="AE12" s="5"/>
      <c r="AF12" s="6"/>
    </row>
    <row r="13" spans="2:32" x14ac:dyDescent="0.25">
      <c r="B13" s="4"/>
      <c r="C13" s="5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49"/>
      <c r="P13" s="49"/>
      <c r="Q13" s="49"/>
      <c r="R13" s="49"/>
      <c r="S13" s="49"/>
      <c r="T13" s="49"/>
      <c r="U13" s="44"/>
      <c r="V13" s="44"/>
      <c r="W13" s="44"/>
      <c r="X13" s="44"/>
      <c r="Y13" s="5"/>
      <c r="Z13" s="5"/>
      <c r="AA13" s="5"/>
      <c r="AB13" s="5"/>
      <c r="AC13" s="5"/>
      <c r="AD13" s="5"/>
      <c r="AE13" s="5"/>
      <c r="AF13" s="6"/>
    </row>
    <row r="14" spans="2:32" x14ac:dyDescent="0.25">
      <c r="B14" s="4"/>
      <c r="C14" s="5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49" t="s">
        <v>5</v>
      </c>
      <c r="P14" s="49"/>
      <c r="Q14" s="49"/>
      <c r="R14" s="49"/>
      <c r="S14" s="49"/>
      <c r="T14" s="49"/>
      <c r="U14" s="44" t="s">
        <v>9</v>
      </c>
      <c r="V14" s="44"/>
      <c r="W14" s="44"/>
      <c r="X14" s="44"/>
      <c r="Y14" s="5"/>
      <c r="Z14" s="5"/>
      <c r="AA14" s="5"/>
      <c r="AB14" s="5"/>
      <c r="AC14" s="5"/>
      <c r="AD14" s="5"/>
      <c r="AE14" s="5"/>
      <c r="AF14" s="6"/>
    </row>
    <row r="15" spans="2:32" x14ac:dyDescent="0.25">
      <c r="B15" s="4"/>
      <c r="C15" s="5"/>
      <c r="D15" s="7"/>
      <c r="E15" s="5"/>
      <c r="F15" s="5"/>
      <c r="G15" s="5"/>
      <c r="H15" s="5"/>
      <c r="I15" s="5"/>
      <c r="J15" s="5"/>
      <c r="K15" s="5"/>
      <c r="L15" s="5"/>
      <c r="M15" s="5"/>
      <c r="N15" s="8"/>
      <c r="O15" s="49"/>
      <c r="P15" s="49"/>
      <c r="Q15" s="49"/>
      <c r="R15" s="49"/>
      <c r="S15" s="49"/>
      <c r="T15" s="49"/>
      <c r="U15" s="44"/>
      <c r="V15" s="44"/>
      <c r="W15" s="44"/>
      <c r="X15" s="44"/>
      <c r="Y15" s="5"/>
      <c r="Z15" s="5"/>
      <c r="AA15" s="5"/>
      <c r="AB15" s="5"/>
      <c r="AC15" s="5"/>
      <c r="AD15" s="5"/>
      <c r="AE15" s="5"/>
      <c r="AF15" s="6"/>
    </row>
    <row r="16" spans="2:32" x14ac:dyDescent="0.25">
      <c r="B16" s="4"/>
      <c r="C16" s="5"/>
      <c r="D16" s="7"/>
      <c r="E16" s="5"/>
      <c r="F16" s="5"/>
      <c r="G16" s="5"/>
      <c r="H16" s="5"/>
      <c r="I16" s="5" t="s">
        <v>2</v>
      </c>
      <c r="J16" s="5"/>
      <c r="K16" s="5"/>
      <c r="L16" s="5"/>
      <c r="M16" s="5"/>
      <c r="N16" s="8"/>
      <c r="O16" s="49"/>
      <c r="P16" s="49"/>
      <c r="Q16" s="49"/>
      <c r="R16" s="49"/>
      <c r="S16" s="49"/>
      <c r="T16" s="49"/>
      <c r="U16" s="44"/>
      <c r="V16" s="44"/>
      <c r="W16" s="44"/>
      <c r="X16" s="44"/>
      <c r="Y16" s="5"/>
      <c r="Z16" s="5"/>
      <c r="AA16" s="5"/>
      <c r="AB16" s="5"/>
      <c r="AC16" s="5"/>
      <c r="AD16" s="5"/>
      <c r="AE16" s="5"/>
      <c r="AF16" s="6"/>
    </row>
    <row r="17" spans="2:32" x14ac:dyDescent="0.25">
      <c r="B17" s="4"/>
      <c r="C17" s="5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49"/>
      <c r="P17" s="49"/>
      <c r="Q17" s="49"/>
      <c r="R17" s="49"/>
      <c r="S17" s="49"/>
      <c r="T17" s="49"/>
      <c r="U17" s="44"/>
      <c r="V17" s="44"/>
      <c r="W17" s="44"/>
      <c r="X17" s="44"/>
      <c r="Y17" s="5"/>
      <c r="Z17" s="5"/>
      <c r="AA17" s="5"/>
      <c r="AB17" s="5"/>
      <c r="AC17" s="5"/>
      <c r="AD17" s="5"/>
      <c r="AE17" s="5"/>
      <c r="AF17" s="6"/>
    </row>
    <row r="18" spans="2:32" ht="10.15" customHeight="1" x14ac:dyDescent="0.25">
      <c r="B18" s="4"/>
      <c r="C18" s="5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49" t="s">
        <v>6</v>
      </c>
      <c r="P18" s="49"/>
      <c r="Q18" s="49"/>
      <c r="R18" s="49"/>
      <c r="S18" s="49"/>
      <c r="T18" s="49"/>
      <c r="U18" s="44" t="s">
        <v>10</v>
      </c>
      <c r="V18" s="44"/>
      <c r="W18" s="44"/>
      <c r="X18" s="44"/>
      <c r="Y18" s="5"/>
      <c r="Z18" s="5"/>
      <c r="AA18" s="5"/>
      <c r="AB18" s="5"/>
      <c r="AC18" s="5"/>
      <c r="AD18" s="5"/>
      <c r="AE18" s="5"/>
      <c r="AF18" s="6"/>
    </row>
    <row r="19" spans="2:32" x14ac:dyDescent="0.25">
      <c r="B19" s="4"/>
      <c r="C19" s="5"/>
      <c r="D19" s="7"/>
      <c r="E19" s="5"/>
      <c r="F19" s="5"/>
      <c r="G19" s="15"/>
      <c r="H19" s="5"/>
      <c r="I19" s="5"/>
      <c r="J19" s="5"/>
      <c r="K19" s="5"/>
      <c r="L19" s="5"/>
      <c r="M19" s="5"/>
      <c r="N19" s="8"/>
      <c r="O19" s="49"/>
      <c r="P19" s="49"/>
      <c r="Q19" s="49"/>
      <c r="R19" s="49"/>
      <c r="S19" s="49"/>
      <c r="T19" s="49"/>
      <c r="U19" s="44"/>
      <c r="V19" s="44"/>
      <c r="W19" s="44"/>
      <c r="X19" s="44"/>
      <c r="Y19" s="5"/>
      <c r="Z19" s="5"/>
      <c r="AA19" s="5"/>
      <c r="AB19" s="5"/>
      <c r="AC19" s="5"/>
      <c r="AD19" s="5"/>
      <c r="AE19" s="5"/>
      <c r="AF19" s="6"/>
    </row>
    <row r="20" spans="2:32" x14ac:dyDescent="0.25">
      <c r="B20" s="4"/>
      <c r="C20" s="5"/>
      <c r="D20" s="7"/>
      <c r="E20" s="5"/>
      <c r="F20" s="5"/>
      <c r="G20" s="15"/>
      <c r="H20" s="5"/>
      <c r="I20" s="5"/>
      <c r="J20" s="5"/>
      <c r="K20" s="5"/>
      <c r="L20" s="5"/>
      <c r="M20" s="5"/>
      <c r="N20" s="8"/>
      <c r="O20" s="49"/>
      <c r="P20" s="49"/>
      <c r="Q20" s="49"/>
      <c r="R20" s="49"/>
      <c r="S20" s="49"/>
      <c r="T20" s="49"/>
      <c r="U20" s="44"/>
      <c r="V20" s="44"/>
      <c r="W20" s="44"/>
      <c r="X20" s="44"/>
      <c r="Y20" s="5"/>
      <c r="Z20" s="5"/>
      <c r="AA20" s="5"/>
      <c r="AB20" s="5"/>
      <c r="AC20" s="5"/>
      <c r="AD20" s="5"/>
      <c r="AE20" s="5"/>
      <c r="AF20" s="6"/>
    </row>
    <row r="21" spans="2:32" x14ac:dyDescent="0.25">
      <c r="B21" s="4"/>
      <c r="C21" s="5"/>
      <c r="D21" s="7"/>
      <c r="E21" s="5"/>
      <c r="F21" s="5"/>
      <c r="G21" s="5"/>
      <c r="H21" s="5"/>
      <c r="I21" s="5" t="s">
        <v>2</v>
      </c>
      <c r="J21" s="5"/>
      <c r="K21" s="5"/>
      <c r="L21" s="5"/>
      <c r="M21" s="5"/>
      <c r="N21" s="8"/>
      <c r="O21" s="49"/>
      <c r="P21" s="49"/>
      <c r="Q21" s="49"/>
      <c r="R21" s="49"/>
      <c r="S21" s="49"/>
      <c r="T21" s="49"/>
      <c r="U21" s="44"/>
      <c r="V21" s="44"/>
      <c r="W21" s="44"/>
      <c r="X21" s="44"/>
      <c r="Y21" s="5"/>
      <c r="Z21" s="5"/>
      <c r="AA21" s="5"/>
      <c r="AB21" s="5"/>
      <c r="AC21" s="5"/>
      <c r="AD21" s="5"/>
      <c r="AE21" s="5"/>
      <c r="AF21" s="6"/>
    </row>
    <row r="22" spans="2:32" x14ac:dyDescent="0.25">
      <c r="B22" s="4"/>
      <c r="C22" s="5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49"/>
      <c r="P22" s="49"/>
      <c r="Q22" s="49"/>
      <c r="R22" s="49"/>
      <c r="S22" s="49"/>
      <c r="T22" s="49"/>
      <c r="U22" s="44"/>
      <c r="V22" s="44"/>
      <c r="W22" s="44"/>
      <c r="X22" s="44"/>
      <c r="Y22" s="5"/>
      <c r="Z22" s="5"/>
      <c r="AA22" s="5"/>
      <c r="AB22" s="5"/>
      <c r="AC22" s="5"/>
      <c r="AD22" s="5"/>
      <c r="AE22" s="5"/>
      <c r="AF22" s="6"/>
    </row>
    <row r="23" spans="2:32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</row>
    <row r="24" spans="2:32" x14ac:dyDescent="0.25">
      <c r="B24" s="4"/>
      <c r="C24" s="5"/>
      <c r="D24" s="5"/>
      <c r="E24" s="16" t="s">
        <v>42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</row>
    <row r="25" spans="2:32" x14ac:dyDescent="0.25">
      <c r="B25" s="4"/>
      <c r="C25" s="5"/>
      <c r="D25" s="5"/>
      <c r="E25" s="5"/>
      <c r="F25" s="5"/>
      <c r="G25" s="5"/>
      <c r="H25" s="5"/>
      <c r="I25" s="5"/>
      <c r="J25" s="5"/>
      <c r="K25" s="17" t="s">
        <v>23</v>
      </c>
      <c r="L25" s="51">
        <f>+N50</f>
        <v>930</v>
      </c>
      <c r="M25" s="51"/>
      <c r="N25" s="17" t="s">
        <v>14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</row>
    <row r="26" spans="2:32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</row>
    <row r="27" spans="2:32" ht="12" thickBot="1" x14ac:dyDescent="0.3">
      <c r="B27" s="4"/>
      <c r="C27" s="5"/>
      <c r="D27" s="5"/>
      <c r="E27" s="5"/>
      <c r="F27" s="5"/>
      <c r="G27" s="5"/>
      <c r="H27" s="5"/>
      <c r="I27" s="18"/>
      <c r="J27" s="5"/>
      <c r="K27" s="5"/>
      <c r="L27" s="5"/>
      <c r="M27" s="5"/>
      <c r="N27" s="5"/>
      <c r="O27" s="19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2:32" x14ac:dyDescent="0.25">
      <c r="B28" s="4"/>
      <c r="C28" s="43" t="s">
        <v>16</v>
      </c>
      <c r="D28" s="43"/>
      <c r="E28" s="46">
        <v>120</v>
      </c>
      <c r="F28" s="46"/>
      <c r="G28" s="47" t="s">
        <v>14</v>
      </c>
      <c r="H28" s="47"/>
      <c r="I28" s="20"/>
      <c r="J28" s="21"/>
      <c r="K28" s="21"/>
      <c r="L28" s="21"/>
      <c r="M28" s="21"/>
      <c r="N28" s="21"/>
      <c r="O28" s="22"/>
      <c r="P28" s="43" t="s">
        <v>17</v>
      </c>
      <c r="Q28" s="43"/>
      <c r="R28" s="46">
        <v>120</v>
      </c>
      <c r="S28" s="46"/>
      <c r="T28" s="47" t="s">
        <v>14</v>
      </c>
      <c r="U28" s="47"/>
      <c r="V28" s="42" t="s">
        <v>14</v>
      </c>
      <c r="W28" s="5"/>
      <c r="X28" s="5"/>
      <c r="Y28" s="5"/>
      <c r="Z28" s="5"/>
      <c r="AA28" s="5"/>
      <c r="AB28" s="5"/>
      <c r="AC28" s="5"/>
      <c r="AD28" s="5"/>
      <c r="AE28" s="5"/>
      <c r="AF28" s="6"/>
    </row>
    <row r="29" spans="2:32" ht="12" thickBot="1" x14ac:dyDescent="0.3">
      <c r="B29" s="4"/>
      <c r="C29" s="43"/>
      <c r="D29" s="43"/>
      <c r="E29" s="46"/>
      <c r="F29" s="46"/>
      <c r="G29" s="47"/>
      <c r="H29" s="47"/>
      <c r="I29" s="23"/>
      <c r="J29" s="24"/>
      <c r="K29" s="25"/>
      <c r="L29" s="25"/>
      <c r="M29" s="25"/>
      <c r="N29" s="24"/>
      <c r="O29" s="26"/>
      <c r="P29" s="43"/>
      <c r="Q29" s="43"/>
      <c r="R29" s="46"/>
      <c r="S29" s="46"/>
      <c r="T29" s="47"/>
      <c r="U29" s="47"/>
      <c r="V29" s="42"/>
      <c r="W29" s="5"/>
      <c r="X29" s="5"/>
      <c r="Y29" s="5"/>
      <c r="Z29" s="5"/>
      <c r="AA29" s="5"/>
      <c r="AB29" s="5"/>
      <c r="AC29" s="5"/>
      <c r="AD29" s="5"/>
      <c r="AE29" s="5"/>
      <c r="AF29" s="6"/>
    </row>
    <row r="30" spans="2:32" x14ac:dyDescent="0.25">
      <c r="B30" s="4"/>
      <c r="C30" s="5"/>
      <c r="D30" s="5"/>
      <c r="E30" s="5"/>
      <c r="F30" s="5"/>
      <c r="G30" s="5"/>
      <c r="H30" s="5"/>
      <c r="I30" s="18"/>
      <c r="J30" s="5"/>
      <c r="K30" s="27"/>
      <c r="L30" s="25"/>
      <c r="M30" s="28"/>
      <c r="N30" s="5"/>
      <c r="O30" s="19"/>
      <c r="P30" s="5"/>
      <c r="Q30" s="5"/>
      <c r="R30" s="5"/>
      <c r="S30" s="5"/>
      <c r="T30" s="5"/>
      <c r="U30" s="5"/>
      <c r="V30" s="53">
        <v>600</v>
      </c>
      <c r="W30" s="5"/>
      <c r="X30" s="5"/>
      <c r="Y30" s="5"/>
      <c r="Z30" s="5"/>
      <c r="AA30" s="5"/>
      <c r="AB30" s="5"/>
      <c r="AC30" s="5"/>
      <c r="AD30" s="5"/>
      <c r="AE30" s="5"/>
      <c r="AF30" s="6"/>
    </row>
    <row r="31" spans="2:32" x14ac:dyDescent="0.25">
      <c r="B31" s="4"/>
      <c r="C31" s="5"/>
      <c r="D31" s="5"/>
      <c r="E31" s="5" t="s">
        <v>13</v>
      </c>
      <c r="F31" s="5"/>
      <c r="G31" s="46">
        <v>4500</v>
      </c>
      <c r="H31" s="46"/>
      <c r="I31" s="5" t="s">
        <v>14</v>
      </c>
      <c r="J31" s="5"/>
      <c r="K31" s="27"/>
      <c r="L31" s="25"/>
      <c r="M31" s="28"/>
      <c r="N31" s="5"/>
      <c r="O31" s="5" t="s">
        <v>15</v>
      </c>
      <c r="P31" s="5"/>
      <c r="Q31" s="46">
        <v>3500</v>
      </c>
      <c r="R31" s="46"/>
      <c r="S31" s="5" t="s">
        <v>14</v>
      </c>
      <c r="T31" s="5"/>
      <c r="U31" s="5"/>
      <c r="V31" s="53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2:32" x14ac:dyDescent="0.25">
      <c r="B32" s="4"/>
      <c r="C32" s="5"/>
      <c r="D32" s="5"/>
      <c r="E32" s="5"/>
      <c r="F32" s="5"/>
      <c r="G32" s="5"/>
      <c r="H32" s="5"/>
      <c r="I32" s="5"/>
      <c r="J32" s="5"/>
      <c r="K32" s="27"/>
      <c r="L32" s="25"/>
      <c r="M32" s="28"/>
      <c r="N32" s="5"/>
      <c r="O32" s="5"/>
      <c r="P32" s="5"/>
      <c r="Q32" s="5"/>
      <c r="R32" s="5"/>
      <c r="S32" s="5"/>
      <c r="T32" s="5"/>
      <c r="U32" s="5"/>
      <c r="V32" s="53"/>
      <c r="W32" s="5"/>
      <c r="X32" s="5"/>
      <c r="Y32" s="5"/>
      <c r="Z32" s="5"/>
      <c r="AA32" s="5"/>
      <c r="AB32" s="5"/>
      <c r="AC32" s="5"/>
      <c r="AD32" s="5"/>
      <c r="AE32" s="5"/>
      <c r="AF32" s="6"/>
    </row>
    <row r="33" spans="2:32" x14ac:dyDescent="0.25">
      <c r="B33" s="4"/>
      <c r="C33" s="5"/>
      <c r="D33" s="5"/>
      <c r="E33" s="5"/>
      <c r="F33" s="5"/>
      <c r="G33" s="5"/>
      <c r="H33" s="5"/>
      <c r="I33" s="5"/>
      <c r="J33" s="5"/>
      <c r="K33" s="27"/>
      <c r="L33" s="25"/>
      <c r="M33" s="28"/>
      <c r="N33" s="5"/>
      <c r="O33" s="5"/>
      <c r="P33" s="5"/>
      <c r="Q33" s="5"/>
      <c r="R33" s="5"/>
      <c r="S33" s="5"/>
      <c r="T33" s="5"/>
      <c r="U33" s="5"/>
      <c r="V33" s="42" t="s">
        <v>39</v>
      </c>
      <c r="W33" s="5"/>
      <c r="X33" s="5"/>
      <c r="Y33" s="5"/>
      <c r="Z33" s="5"/>
      <c r="AA33" s="5"/>
      <c r="AB33" s="5"/>
      <c r="AC33" s="5"/>
      <c r="AD33" s="5"/>
      <c r="AE33" s="5"/>
      <c r="AF33" s="6"/>
    </row>
    <row r="34" spans="2:32" ht="12" thickBot="1" x14ac:dyDescent="0.3">
      <c r="B34" s="4"/>
      <c r="C34" s="5"/>
      <c r="D34" s="5"/>
      <c r="E34" s="5"/>
      <c r="F34" s="5"/>
      <c r="G34" s="5"/>
      <c r="H34" s="5"/>
      <c r="I34" s="5"/>
      <c r="J34" s="5"/>
      <c r="K34" s="29"/>
      <c r="L34" s="24"/>
      <c r="M34" s="30"/>
      <c r="N34" s="5"/>
      <c r="O34" s="5"/>
      <c r="P34" s="5"/>
      <c r="Q34" s="5"/>
      <c r="R34" s="5"/>
      <c r="S34" s="5"/>
      <c r="T34" s="5"/>
      <c r="U34" s="5"/>
      <c r="V34" s="42"/>
      <c r="W34" s="5"/>
      <c r="X34" s="5"/>
      <c r="Y34" s="5"/>
      <c r="Z34" s="5"/>
      <c r="AA34" s="5"/>
      <c r="AB34" s="5"/>
      <c r="AC34" s="5"/>
      <c r="AD34" s="5"/>
      <c r="AE34" s="5"/>
      <c r="AF34" s="6"/>
    </row>
    <row r="35" spans="2:32" x14ac:dyDescent="0.25">
      <c r="B35" s="4"/>
      <c r="C35" s="5"/>
      <c r="D35" s="5"/>
      <c r="E35" s="5"/>
      <c r="F35" s="5"/>
      <c r="G35" s="5"/>
      <c r="H35" s="5"/>
      <c r="I35" s="5"/>
      <c r="J35" s="5"/>
      <c r="K35" s="52" t="s">
        <v>24</v>
      </c>
      <c r="L35" s="52"/>
      <c r="M35" s="5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</row>
    <row r="36" spans="2:32" x14ac:dyDescent="0.25">
      <c r="B36" s="4"/>
      <c r="C36" s="5"/>
      <c r="D36" s="5"/>
      <c r="E36" s="5"/>
      <c r="F36" s="5"/>
      <c r="G36" s="5"/>
      <c r="H36" s="5"/>
      <c r="I36" s="43" t="s">
        <v>32</v>
      </c>
      <c r="J36" s="43"/>
      <c r="K36" s="46">
        <v>250</v>
      </c>
      <c r="L36" s="46"/>
      <c r="M36" s="5" t="s">
        <v>14</v>
      </c>
      <c r="N36" s="43" t="s">
        <v>31</v>
      </c>
      <c r="O36" s="4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2:32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</row>
    <row r="38" spans="2:32" x14ac:dyDescent="0.25">
      <c r="B38" s="4"/>
      <c r="C38" s="5"/>
      <c r="D38" s="5"/>
      <c r="E38" s="5"/>
      <c r="F38" s="5"/>
      <c r="G38" s="5" t="s">
        <v>19</v>
      </c>
      <c r="H38" s="5"/>
      <c r="I38" s="5"/>
      <c r="J38" s="5"/>
      <c r="K38" s="31">
        <v>6</v>
      </c>
      <c r="L38" s="31" t="s">
        <v>18</v>
      </c>
      <c r="M38" s="43">
        <f>+E28</f>
        <v>120</v>
      </c>
      <c r="N38" s="43"/>
      <c r="O38" s="31" t="s">
        <v>1</v>
      </c>
      <c r="P38" s="43">
        <f>+K38*M38</f>
        <v>720</v>
      </c>
      <c r="Q38" s="43"/>
      <c r="R38" s="5" t="s">
        <v>14</v>
      </c>
      <c r="S38" s="5"/>
      <c r="T38" s="43" t="s">
        <v>28</v>
      </c>
      <c r="U38" s="43"/>
      <c r="V38" s="43">
        <f>MIN(P38,P39)</f>
        <v>720</v>
      </c>
      <c r="W38" s="43"/>
      <c r="X38" s="47" t="s">
        <v>14</v>
      </c>
      <c r="Y38" s="47"/>
      <c r="Z38" s="5"/>
      <c r="AA38" s="5"/>
      <c r="AB38" s="5"/>
      <c r="AC38" s="5"/>
      <c r="AD38" s="5"/>
      <c r="AE38" s="5"/>
      <c r="AF38" s="6"/>
    </row>
    <row r="39" spans="2:32" x14ac:dyDescent="0.25">
      <c r="B39" s="4"/>
      <c r="C39" s="5"/>
      <c r="D39" s="5"/>
      <c r="E39" s="5"/>
      <c r="F39" s="5"/>
      <c r="G39" s="5" t="s">
        <v>20</v>
      </c>
      <c r="H39" s="5"/>
      <c r="I39" s="5"/>
      <c r="J39" s="5"/>
      <c r="K39" s="43">
        <f>+G31</f>
        <v>4500</v>
      </c>
      <c r="L39" s="43"/>
      <c r="M39" s="5" t="s">
        <v>0</v>
      </c>
      <c r="N39" s="31">
        <v>2</v>
      </c>
      <c r="O39" s="31" t="s">
        <v>1</v>
      </c>
      <c r="P39" s="43">
        <f>+K39/N39</f>
        <v>2250</v>
      </c>
      <c r="Q39" s="43"/>
      <c r="R39" s="5" t="s">
        <v>14</v>
      </c>
      <c r="S39" s="5"/>
      <c r="T39" s="43"/>
      <c r="U39" s="43"/>
      <c r="V39" s="43"/>
      <c r="W39" s="43"/>
      <c r="X39" s="47"/>
      <c r="Y39" s="47"/>
      <c r="Z39" s="5"/>
      <c r="AA39" s="5"/>
      <c r="AB39" s="5"/>
      <c r="AC39" s="5"/>
      <c r="AD39" s="5"/>
      <c r="AE39" s="5"/>
      <c r="AF39" s="6"/>
    </row>
    <row r="40" spans="2:32" x14ac:dyDescent="0.25">
      <c r="B40" s="4"/>
      <c r="C40" s="5"/>
      <c r="D40" s="5"/>
      <c r="E40" s="5"/>
      <c r="F40" s="5"/>
      <c r="G40" s="5" t="s">
        <v>21</v>
      </c>
      <c r="H40" s="5"/>
      <c r="I40" s="5"/>
      <c r="J40" s="5"/>
      <c r="K40" s="31">
        <v>6</v>
      </c>
      <c r="L40" s="31" t="s">
        <v>18</v>
      </c>
      <c r="M40" s="43">
        <f>+R28</f>
        <v>120</v>
      </c>
      <c r="N40" s="43"/>
      <c r="O40" s="31" t="s">
        <v>1</v>
      </c>
      <c r="P40" s="43">
        <f>+K40*M40</f>
        <v>720</v>
      </c>
      <c r="Q40" s="43"/>
      <c r="R40" s="5" t="s">
        <v>14</v>
      </c>
      <c r="S40" s="5"/>
      <c r="T40" s="43" t="s">
        <v>29</v>
      </c>
      <c r="U40" s="43"/>
      <c r="V40" s="43">
        <f>MIN(P40,P41)</f>
        <v>720</v>
      </c>
      <c r="W40" s="43"/>
      <c r="X40" s="47" t="s">
        <v>14</v>
      </c>
      <c r="Y40" s="47"/>
      <c r="Z40" s="5"/>
      <c r="AA40" s="5"/>
      <c r="AB40" s="5"/>
      <c r="AC40" s="5"/>
      <c r="AD40" s="5"/>
      <c r="AE40" s="5"/>
      <c r="AF40" s="6"/>
    </row>
    <row r="41" spans="2:32" x14ac:dyDescent="0.25">
      <c r="B41" s="4"/>
      <c r="C41" s="5"/>
      <c r="D41" s="5"/>
      <c r="E41" s="5"/>
      <c r="F41" s="5"/>
      <c r="G41" s="5" t="s">
        <v>22</v>
      </c>
      <c r="H41" s="5"/>
      <c r="I41" s="5"/>
      <c r="J41" s="5"/>
      <c r="K41" s="43">
        <f>+Q31</f>
        <v>3500</v>
      </c>
      <c r="L41" s="43"/>
      <c r="M41" s="5" t="s">
        <v>0</v>
      </c>
      <c r="N41" s="31">
        <v>2</v>
      </c>
      <c r="O41" s="31" t="s">
        <v>1</v>
      </c>
      <c r="P41" s="43">
        <f>+K41/N41</f>
        <v>1750</v>
      </c>
      <c r="Q41" s="43"/>
      <c r="R41" s="5" t="s">
        <v>14</v>
      </c>
      <c r="S41" s="5"/>
      <c r="T41" s="43"/>
      <c r="U41" s="43"/>
      <c r="V41" s="43"/>
      <c r="W41" s="43"/>
      <c r="X41" s="47"/>
      <c r="Y41" s="47"/>
      <c r="Z41" s="5"/>
      <c r="AA41" s="5"/>
      <c r="AB41" s="5"/>
      <c r="AC41" s="5"/>
      <c r="AD41" s="5"/>
      <c r="AE41" s="5"/>
      <c r="AF41" s="6"/>
    </row>
    <row r="42" spans="2:32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</row>
    <row r="43" spans="2:32" x14ac:dyDescent="0.25">
      <c r="B43" s="4"/>
      <c r="C43" s="5"/>
      <c r="D43" s="5"/>
      <c r="E43" s="5"/>
      <c r="F43" s="5"/>
      <c r="G43" s="5" t="s">
        <v>30</v>
      </c>
      <c r="H43" s="5"/>
      <c r="I43" s="5"/>
      <c r="J43" s="5"/>
      <c r="K43" s="5"/>
      <c r="L43" s="43">
        <f>+V38</f>
        <v>720</v>
      </c>
      <c r="M43" s="43"/>
      <c r="N43" s="31" t="s">
        <v>26</v>
      </c>
      <c r="O43" s="43">
        <f>+K36</f>
        <v>250</v>
      </c>
      <c r="P43" s="43"/>
      <c r="Q43" s="31" t="s">
        <v>26</v>
      </c>
      <c r="R43" s="43">
        <f>+V40</f>
        <v>720</v>
      </c>
      <c r="S43" s="43"/>
      <c r="T43" s="31" t="s">
        <v>1</v>
      </c>
      <c r="U43" s="43">
        <f>+L43+O43+R43</f>
        <v>1690</v>
      </c>
      <c r="V43" s="43"/>
      <c r="W43" s="5" t="s">
        <v>14</v>
      </c>
      <c r="X43" s="5"/>
      <c r="Y43" s="5"/>
      <c r="Z43" s="5"/>
      <c r="AA43" s="5"/>
      <c r="AB43" s="5"/>
      <c r="AC43" s="5"/>
      <c r="AD43" s="5"/>
      <c r="AE43" s="5"/>
      <c r="AF43" s="6"/>
    </row>
    <row r="44" spans="2:32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</row>
    <row r="45" spans="2:32" x14ac:dyDescent="0.25">
      <c r="B45" s="4"/>
      <c r="C45" s="5"/>
      <c r="D45" s="5"/>
      <c r="E45" s="5"/>
      <c r="F45" s="5"/>
      <c r="G45" s="5" t="s">
        <v>27</v>
      </c>
      <c r="H45" s="5"/>
      <c r="I45" s="5"/>
      <c r="J45" s="5"/>
      <c r="K45" s="5"/>
      <c r="L45" s="46">
        <v>3400</v>
      </c>
      <c r="M45" s="46"/>
      <c r="N45" s="5" t="s">
        <v>14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6"/>
    </row>
    <row r="46" spans="2:32" x14ac:dyDescent="0.25">
      <c r="B46" s="4"/>
      <c r="C46" s="5"/>
      <c r="D46" s="5"/>
      <c r="E46" s="5"/>
      <c r="F46" s="5"/>
      <c r="G46" s="5" t="s">
        <v>12</v>
      </c>
      <c r="H46" s="5"/>
      <c r="I46" s="5"/>
      <c r="J46" s="5"/>
      <c r="K46" s="5"/>
      <c r="L46" s="5"/>
      <c r="M46" s="5"/>
      <c r="N46" s="46" t="s">
        <v>3</v>
      </c>
      <c r="O46" s="46"/>
      <c r="P46" s="46"/>
      <c r="Q46" s="46"/>
      <c r="R46" s="46"/>
      <c r="S46" s="46"/>
      <c r="T46" s="46"/>
      <c r="U46" s="46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6"/>
    </row>
    <row r="47" spans="2:32" x14ac:dyDescent="0.25">
      <c r="B47" s="4"/>
      <c r="C47" s="5"/>
      <c r="D47" s="5"/>
      <c r="E47" s="5"/>
      <c r="F47" s="5"/>
      <c r="G47" s="5" t="str">
        <f>IF(N46="tek açıklıklı basit mesnetli kiriş","Lp = 1,0 * L =",IF(N46="sürekli kiriş kenar açıklık","Lp = 0,8 * L =",IF(N46="sürekli kiriş iç açıklık","Lp = 0,6 * L =",IF(N46="konsol kiriş","Lp = 1,5 * L =","hatalı"))))</f>
        <v>Lp = 1,0 * L =</v>
      </c>
      <c r="H47" s="5"/>
      <c r="I47" s="5"/>
      <c r="J47" s="5"/>
      <c r="K47" s="54">
        <f>IF(N46="tek açıklıklı basit mesnetli kiriş",1,IF(N46="sürekli kiriş kenar açıklık",0.8,IF(N46="sürekli kiriş iç açıklık",0.6,IF(N46="konsol kiriş",1.5,"hatalı"))))</f>
        <v>1</v>
      </c>
      <c r="L47" s="54"/>
      <c r="M47" s="38" t="s">
        <v>18</v>
      </c>
      <c r="N47" s="43">
        <f>+L45</f>
        <v>3400</v>
      </c>
      <c r="O47" s="43"/>
      <c r="P47" s="31" t="s">
        <v>1</v>
      </c>
      <c r="Q47" s="43">
        <f>+K47*N47</f>
        <v>3400</v>
      </c>
      <c r="R47" s="43"/>
      <c r="S47" s="5" t="s">
        <v>14</v>
      </c>
      <c r="T47" s="5"/>
      <c r="U47" s="5"/>
      <c r="AB47" s="5"/>
      <c r="AC47" s="5"/>
      <c r="AD47" s="5"/>
      <c r="AE47" s="5"/>
      <c r="AF47" s="6"/>
    </row>
    <row r="48" spans="2:32" x14ac:dyDescent="0.25">
      <c r="B48" s="4"/>
      <c r="C48" s="5"/>
      <c r="D48" s="5"/>
      <c r="E48" s="5"/>
      <c r="F48" s="5"/>
      <c r="G48" s="5" t="s">
        <v>25</v>
      </c>
      <c r="H48" s="5"/>
      <c r="I48" s="5"/>
      <c r="J48" s="5"/>
      <c r="K48" s="5"/>
      <c r="M48" s="43">
        <f>+K36</f>
        <v>250</v>
      </c>
      <c r="N48" s="43"/>
      <c r="O48" s="31" t="s">
        <v>26</v>
      </c>
      <c r="P48" s="43">
        <v>0.2</v>
      </c>
      <c r="Q48" s="43"/>
      <c r="R48" s="31" t="s">
        <v>18</v>
      </c>
      <c r="S48" s="43">
        <f>+Q47</f>
        <v>3400</v>
      </c>
      <c r="T48" s="43"/>
      <c r="U48" s="31" t="s">
        <v>1</v>
      </c>
      <c r="V48" s="43">
        <f>+M48+P48*S48</f>
        <v>930</v>
      </c>
      <c r="W48" s="43"/>
      <c r="X48" s="5" t="s">
        <v>14</v>
      </c>
      <c r="Y48" s="5"/>
      <c r="Z48" s="5"/>
      <c r="AA48" s="5"/>
      <c r="AB48" s="5"/>
      <c r="AC48" s="5"/>
      <c r="AD48" s="5"/>
      <c r="AE48" s="5"/>
      <c r="AF48" s="6"/>
    </row>
    <row r="49" spans="2:32" x14ac:dyDescent="0.25">
      <c r="B49" s="4"/>
      <c r="C49" s="5"/>
      <c r="D49" s="5"/>
      <c r="E49" s="5"/>
      <c r="F49" s="5"/>
      <c r="G49" s="43">
        <f>+U43</f>
        <v>1690</v>
      </c>
      <c r="H49" s="43"/>
      <c r="I49" s="5" t="s">
        <v>14</v>
      </c>
      <c r="J49" s="31" t="str">
        <f>IF(G49&lt;K49,"&lt;","&gt;")</f>
        <v>&gt;</v>
      </c>
      <c r="K49" s="43">
        <f>+V48</f>
        <v>930</v>
      </c>
      <c r="L49" s="43"/>
      <c r="M49" s="5" t="s">
        <v>14</v>
      </c>
      <c r="N49" s="5"/>
      <c r="O49" s="5"/>
      <c r="P49" s="5"/>
      <c r="AC49" s="5"/>
      <c r="AD49" s="5"/>
      <c r="AE49" s="5"/>
      <c r="AF49" s="6"/>
    </row>
    <row r="50" spans="2:32" x14ac:dyDescent="0.25">
      <c r="B50" s="4"/>
      <c r="C50" s="5"/>
      <c r="D50" s="5"/>
      <c r="E50" s="5"/>
      <c r="F50" s="5"/>
      <c r="G50" s="5" t="s">
        <v>40</v>
      </c>
      <c r="H50" s="5"/>
      <c r="I50" s="5"/>
      <c r="J50" s="5"/>
      <c r="K50" s="5"/>
      <c r="L50" s="5"/>
      <c r="M50" s="5"/>
      <c r="N50" s="43">
        <f>IF(G49&lt;K49,G49,K49)</f>
        <v>930</v>
      </c>
      <c r="O50" s="43"/>
      <c r="P50" s="5" t="s">
        <v>14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6"/>
    </row>
    <row r="51" spans="2:32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6"/>
    </row>
    <row r="52" spans="2:32" x14ac:dyDescent="0.25">
      <c r="B52" s="4"/>
      <c r="C52" s="5"/>
      <c r="D52" s="5"/>
      <c r="E52" s="16" t="s">
        <v>43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6"/>
    </row>
    <row r="53" spans="2:32" x14ac:dyDescent="0.25">
      <c r="B53" s="4"/>
      <c r="C53" s="5"/>
      <c r="D53" s="5"/>
      <c r="E53" s="5"/>
      <c r="F53" s="5"/>
      <c r="G53" s="5"/>
      <c r="H53" s="5"/>
      <c r="I53" s="5"/>
      <c r="J53" s="5"/>
      <c r="K53" s="5"/>
      <c r="L53" s="17" t="s">
        <v>23</v>
      </c>
      <c r="M53" s="51">
        <f>+N76</f>
        <v>490</v>
      </c>
      <c r="N53" s="51"/>
      <c r="O53" s="17" t="s">
        <v>14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6"/>
    </row>
    <row r="54" spans="2:32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6"/>
    </row>
    <row r="55" spans="2:32" ht="12" thickBot="1" x14ac:dyDescent="0.3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9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6"/>
    </row>
    <row r="56" spans="2:32" x14ac:dyDescent="0.25">
      <c r="B56" s="4"/>
      <c r="C56" s="32"/>
      <c r="D56" s="32"/>
      <c r="E56" s="32"/>
      <c r="F56" s="32"/>
      <c r="G56" s="32"/>
      <c r="H56" s="32"/>
      <c r="I56" s="32"/>
      <c r="J56" s="33"/>
      <c r="K56" s="21"/>
      <c r="L56" s="21"/>
      <c r="M56" s="21"/>
      <c r="N56" s="21"/>
      <c r="O56" s="22"/>
      <c r="P56" s="43" t="s">
        <v>16</v>
      </c>
      <c r="Q56" s="43"/>
      <c r="R56" s="46">
        <v>80</v>
      </c>
      <c r="S56" s="46"/>
      <c r="T56" s="47" t="s">
        <v>14</v>
      </c>
      <c r="U56" s="47"/>
      <c r="V56" s="42" t="s">
        <v>14</v>
      </c>
      <c r="W56" s="5"/>
      <c r="X56" s="5"/>
      <c r="Y56" s="5"/>
      <c r="Z56" s="5"/>
      <c r="AA56" s="5"/>
      <c r="AB56" s="5"/>
      <c r="AC56" s="5"/>
      <c r="AD56" s="5"/>
      <c r="AE56" s="5"/>
      <c r="AF56" s="6"/>
    </row>
    <row r="57" spans="2:32" ht="12" thickBot="1" x14ac:dyDescent="0.3">
      <c r="B57" s="4"/>
      <c r="C57" s="32"/>
      <c r="D57" s="32"/>
      <c r="E57" s="32"/>
      <c r="F57" s="32"/>
      <c r="G57" s="32"/>
      <c r="H57" s="32"/>
      <c r="I57" s="32"/>
      <c r="J57" s="33"/>
      <c r="K57" s="25"/>
      <c r="L57" s="25"/>
      <c r="M57" s="25"/>
      <c r="N57" s="24"/>
      <c r="O57" s="26"/>
      <c r="P57" s="43"/>
      <c r="Q57" s="43"/>
      <c r="R57" s="46"/>
      <c r="S57" s="46"/>
      <c r="T57" s="47"/>
      <c r="U57" s="47"/>
      <c r="V57" s="42"/>
      <c r="W57" s="5"/>
      <c r="X57" s="5"/>
      <c r="Y57" s="5"/>
      <c r="Z57" s="5"/>
      <c r="AA57" s="5"/>
      <c r="AB57" s="5"/>
      <c r="AC57" s="5"/>
      <c r="AD57" s="5"/>
      <c r="AE57" s="5"/>
      <c r="AF57" s="6"/>
    </row>
    <row r="58" spans="2:32" x14ac:dyDescent="0.25">
      <c r="B58" s="4"/>
      <c r="C58" s="32"/>
      <c r="D58" s="32"/>
      <c r="E58" s="32"/>
      <c r="F58" s="32"/>
      <c r="G58" s="32"/>
      <c r="H58" s="32"/>
      <c r="I58" s="5"/>
      <c r="J58" s="5"/>
      <c r="K58" s="27"/>
      <c r="L58" s="25"/>
      <c r="M58" s="28"/>
      <c r="N58" s="5"/>
      <c r="O58" s="19"/>
      <c r="P58" s="5"/>
      <c r="Q58" s="5"/>
      <c r="R58" s="5"/>
      <c r="S58" s="5"/>
      <c r="T58" s="5"/>
      <c r="U58" s="5"/>
      <c r="V58" s="53">
        <v>600</v>
      </c>
      <c r="W58" s="5"/>
      <c r="X58" s="5"/>
      <c r="Y58" s="5"/>
      <c r="Z58" s="5"/>
      <c r="AA58" s="5"/>
      <c r="AB58" s="5"/>
      <c r="AC58" s="5"/>
      <c r="AD58" s="5"/>
      <c r="AE58" s="5"/>
      <c r="AF58" s="6"/>
    </row>
    <row r="59" spans="2:32" x14ac:dyDescent="0.25">
      <c r="B59" s="4"/>
      <c r="C59" s="32"/>
      <c r="D59" s="32"/>
      <c r="E59" s="32"/>
      <c r="F59" s="32"/>
      <c r="G59" s="32"/>
      <c r="H59" s="32"/>
      <c r="I59" s="5"/>
      <c r="J59" s="5"/>
      <c r="K59" s="27"/>
      <c r="L59" s="25"/>
      <c r="M59" s="28"/>
      <c r="N59" s="5"/>
      <c r="O59" s="5" t="s">
        <v>13</v>
      </c>
      <c r="P59" s="5"/>
      <c r="Q59" s="46">
        <v>3500</v>
      </c>
      <c r="R59" s="46"/>
      <c r="S59" s="5" t="s">
        <v>14</v>
      </c>
      <c r="T59" s="5"/>
      <c r="U59" s="5"/>
      <c r="V59" s="53"/>
      <c r="W59" s="5"/>
      <c r="X59" s="5"/>
      <c r="Y59" s="5"/>
      <c r="Z59" s="5"/>
      <c r="AA59" s="5"/>
      <c r="AB59" s="5"/>
      <c r="AC59" s="5"/>
      <c r="AD59" s="5"/>
      <c r="AE59" s="5"/>
      <c r="AF59" s="6"/>
    </row>
    <row r="60" spans="2:32" x14ac:dyDescent="0.25">
      <c r="B60" s="4"/>
      <c r="C60" s="5"/>
      <c r="D60" s="5"/>
      <c r="E60" s="5"/>
      <c r="F60" s="5"/>
      <c r="G60" s="5"/>
      <c r="H60" s="5"/>
      <c r="I60" s="5"/>
      <c r="J60" s="5"/>
      <c r="K60" s="27"/>
      <c r="L60" s="25"/>
      <c r="M60" s="28"/>
      <c r="N60" s="5"/>
      <c r="O60" s="5"/>
      <c r="P60" s="5"/>
      <c r="Q60" s="5"/>
      <c r="R60" s="5"/>
      <c r="S60" s="5"/>
      <c r="T60" s="5"/>
      <c r="U60" s="5"/>
      <c r="V60" s="53"/>
      <c r="W60" s="5"/>
      <c r="X60" s="5"/>
      <c r="Y60" s="5"/>
      <c r="Z60" s="5"/>
      <c r="AA60" s="5"/>
      <c r="AB60" s="5"/>
      <c r="AC60" s="5"/>
      <c r="AD60" s="5"/>
      <c r="AE60" s="5"/>
      <c r="AF60" s="6"/>
    </row>
    <row r="61" spans="2:32" x14ac:dyDescent="0.25">
      <c r="B61" s="4"/>
      <c r="C61" s="5"/>
      <c r="D61" s="5"/>
      <c r="E61" s="5"/>
      <c r="F61" s="5"/>
      <c r="G61" s="5"/>
      <c r="H61" s="5"/>
      <c r="I61" s="5"/>
      <c r="J61" s="5"/>
      <c r="K61" s="27"/>
      <c r="L61" s="25"/>
      <c r="M61" s="28"/>
      <c r="N61" s="5"/>
      <c r="O61" s="5"/>
      <c r="P61" s="5"/>
      <c r="Q61" s="5"/>
      <c r="R61" s="5"/>
      <c r="S61" s="5"/>
      <c r="T61" s="5"/>
      <c r="U61" s="5"/>
      <c r="V61" s="42" t="s">
        <v>39</v>
      </c>
      <c r="W61" s="5"/>
      <c r="X61" s="5"/>
      <c r="Y61" s="5"/>
      <c r="Z61" s="5"/>
      <c r="AA61" s="5"/>
      <c r="AB61" s="5"/>
      <c r="AC61" s="5"/>
      <c r="AD61" s="5"/>
      <c r="AE61" s="5"/>
      <c r="AF61" s="6"/>
    </row>
    <row r="62" spans="2:32" ht="12" thickBot="1" x14ac:dyDescent="0.3">
      <c r="B62" s="4"/>
      <c r="C62" s="5"/>
      <c r="D62" s="5"/>
      <c r="E62" s="5"/>
      <c r="F62" s="5"/>
      <c r="G62" s="5"/>
      <c r="H62" s="5"/>
      <c r="I62" s="5"/>
      <c r="J62" s="5"/>
      <c r="K62" s="29"/>
      <c r="L62" s="24"/>
      <c r="M62" s="30"/>
      <c r="N62" s="5"/>
      <c r="O62" s="5"/>
      <c r="P62" s="5"/>
      <c r="Q62" s="5"/>
      <c r="R62" s="5"/>
      <c r="S62" s="5"/>
      <c r="T62" s="5"/>
      <c r="U62" s="5"/>
      <c r="V62" s="42"/>
      <c r="W62" s="5"/>
      <c r="X62" s="5"/>
      <c r="Y62" s="5"/>
      <c r="Z62" s="5"/>
      <c r="AA62" s="5"/>
      <c r="AB62" s="5"/>
      <c r="AC62" s="5"/>
      <c r="AD62" s="5"/>
      <c r="AE62" s="5"/>
      <c r="AF62" s="6"/>
    </row>
    <row r="63" spans="2:32" x14ac:dyDescent="0.25">
      <c r="B63" s="4"/>
      <c r="C63" s="5"/>
      <c r="D63" s="5"/>
      <c r="E63" s="5"/>
      <c r="F63" s="5"/>
      <c r="G63" s="5"/>
      <c r="H63" s="5"/>
      <c r="I63" s="5"/>
      <c r="J63" s="5"/>
      <c r="K63" s="52" t="s">
        <v>24</v>
      </c>
      <c r="L63" s="52"/>
      <c r="M63" s="52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6"/>
    </row>
    <row r="64" spans="2:32" x14ac:dyDescent="0.25">
      <c r="B64" s="4"/>
      <c r="C64" s="5"/>
      <c r="D64" s="5"/>
      <c r="E64" s="5"/>
      <c r="F64" s="5"/>
      <c r="G64" s="5"/>
      <c r="H64" s="5"/>
      <c r="I64" s="43"/>
      <c r="J64" s="43"/>
      <c r="K64" s="46">
        <v>250</v>
      </c>
      <c r="L64" s="46"/>
      <c r="M64" s="5" t="s">
        <v>14</v>
      </c>
      <c r="N64" s="43" t="s">
        <v>32</v>
      </c>
      <c r="O64" s="43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6"/>
    </row>
    <row r="65" spans="2:32" x14ac:dyDescent="0.25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6"/>
    </row>
    <row r="66" spans="2:32" x14ac:dyDescent="0.25">
      <c r="B66" s="4"/>
      <c r="C66" s="5"/>
      <c r="D66" s="5"/>
      <c r="E66" s="5"/>
      <c r="F66" s="5"/>
      <c r="G66" s="5" t="s">
        <v>19</v>
      </c>
      <c r="H66" s="5"/>
      <c r="I66" s="5"/>
      <c r="J66" s="5"/>
      <c r="K66" s="31">
        <v>6</v>
      </c>
      <c r="L66" s="31" t="s">
        <v>18</v>
      </c>
      <c r="M66" s="43">
        <f>+R56</f>
        <v>80</v>
      </c>
      <c r="N66" s="43"/>
      <c r="O66" s="31" t="s">
        <v>1</v>
      </c>
      <c r="P66" s="43">
        <f>+K66*M66</f>
        <v>480</v>
      </c>
      <c r="Q66" s="43"/>
      <c r="R66" s="5" t="s">
        <v>14</v>
      </c>
      <c r="S66" s="5"/>
      <c r="T66" s="43" t="s">
        <v>28</v>
      </c>
      <c r="U66" s="43"/>
      <c r="V66" s="43">
        <f>MIN(P66,P67)</f>
        <v>480</v>
      </c>
      <c r="W66" s="43"/>
      <c r="X66" s="47" t="s">
        <v>14</v>
      </c>
      <c r="Y66" s="47"/>
      <c r="Z66" s="5"/>
      <c r="AA66" s="5"/>
      <c r="AB66" s="5"/>
      <c r="AC66" s="5"/>
      <c r="AD66" s="5"/>
      <c r="AE66" s="5"/>
      <c r="AF66" s="6"/>
    </row>
    <row r="67" spans="2:32" x14ac:dyDescent="0.25">
      <c r="B67" s="4"/>
      <c r="C67" s="5"/>
      <c r="D67" s="5"/>
      <c r="E67" s="5"/>
      <c r="F67" s="5"/>
      <c r="G67" s="5" t="s">
        <v>20</v>
      </c>
      <c r="H67" s="5"/>
      <c r="I67" s="5"/>
      <c r="J67" s="5"/>
      <c r="K67" s="43">
        <f>+Q59</f>
        <v>3500</v>
      </c>
      <c r="L67" s="43"/>
      <c r="M67" s="5" t="s">
        <v>0</v>
      </c>
      <c r="N67" s="31">
        <v>2</v>
      </c>
      <c r="O67" s="31" t="s">
        <v>1</v>
      </c>
      <c r="P67" s="43">
        <f>+K67/N67</f>
        <v>1750</v>
      </c>
      <c r="Q67" s="43"/>
      <c r="R67" s="5" t="s">
        <v>14</v>
      </c>
      <c r="S67" s="5"/>
      <c r="T67" s="43"/>
      <c r="U67" s="43"/>
      <c r="V67" s="43"/>
      <c r="W67" s="43"/>
      <c r="X67" s="47"/>
      <c r="Y67" s="47"/>
      <c r="Z67" s="5"/>
      <c r="AA67" s="5"/>
      <c r="AB67" s="5"/>
      <c r="AC67" s="5"/>
      <c r="AD67" s="5"/>
      <c r="AE67" s="5"/>
      <c r="AF67" s="6"/>
    </row>
    <row r="68" spans="2:32" x14ac:dyDescent="0.25"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6"/>
    </row>
    <row r="69" spans="2:32" x14ac:dyDescent="0.25">
      <c r="B69" s="4"/>
      <c r="C69" s="5"/>
      <c r="D69" s="5"/>
      <c r="E69" s="5"/>
      <c r="F69" s="5"/>
      <c r="G69" s="5" t="s">
        <v>34</v>
      </c>
      <c r="H69" s="5"/>
      <c r="I69" s="5"/>
      <c r="J69" s="5"/>
      <c r="K69" s="43">
        <f>+V66</f>
        <v>480</v>
      </c>
      <c r="L69" s="43"/>
      <c r="M69" s="31" t="s">
        <v>26</v>
      </c>
      <c r="N69" s="43">
        <f>+K64</f>
        <v>250</v>
      </c>
      <c r="O69" s="43"/>
      <c r="P69" s="31" t="s">
        <v>1</v>
      </c>
      <c r="Q69" s="43">
        <f>+K69+N69</f>
        <v>730</v>
      </c>
      <c r="R69" s="43"/>
      <c r="S69" s="5" t="s">
        <v>14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6"/>
    </row>
    <row r="70" spans="2:32" x14ac:dyDescent="0.25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6"/>
    </row>
    <row r="71" spans="2:32" x14ac:dyDescent="0.25">
      <c r="B71" s="4"/>
      <c r="C71" s="5"/>
      <c r="D71" s="5"/>
      <c r="E71" s="5"/>
      <c r="F71" s="5"/>
      <c r="G71" s="5" t="s">
        <v>27</v>
      </c>
      <c r="H71" s="5"/>
      <c r="I71" s="5"/>
      <c r="J71" s="5"/>
      <c r="K71" s="5"/>
      <c r="L71" s="46">
        <v>3000</v>
      </c>
      <c r="M71" s="46"/>
      <c r="N71" s="5" t="s">
        <v>14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6"/>
    </row>
    <row r="72" spans="2:32" x14ac:dyDescent="0.25">
      <c r="B72" s="4"/>
      <c r="C72" s="5"/>
      <c r="D72" s="5"/>
      <c r="E72" s="5"/>
      <c r="F72" s="5"/>
      <c r="G72" s="5" t="s">
        <v>12</v>
      </c>
      <c r="H72" s="5"/>
      <c r="I72" s="5"/>
      <c r="J72" s="5"/>
      <c r="K72" s="5"/>
      <c r="L72" s="5"/>
      <c r="M72" s="5"/>
      <c r="N72" s="46" t="s">
        <v>4</v>
      </c>
      <c r="O72" s="46"/>
      <c r="P72" s="46"/>
      <c r="Q72" s="46"/>
      <c r="R72" s="46"/>
      <c r="S72" s="46"/>
      <c r="T72" s="46"/>
      <c r="U72" s="46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6"/>
    </row>
    <row r="73" spans="2:32" x14ac:dyDescent="0.25">
      <c r="B73" s="4"/>
      <c r="C73" s="5"/>
      <c r="D73" s="5"/>
      <c r="E73" s="5"/>
      <c r="F73" s="5"/>
      <c r="G73" s="5" t="str">
        <f>IF(N72="tek açıklıklı basit mesnetli kiriş","Lp = 1,0 * L =",IF(N72="sürekli kiriş kenar açıklık","Lp = 0,8 * L =",IF(N72="sürekli kiriş iç açıklık","Lp = 0,6 * L =",IF(N72="konsol kiriş","Lp = 1,5 * L =","hatalı"))))</f>
        <v>Lp = 0,8 * L =</v>
      </c>
      <c r="H73" s="5"/>
      <c r="I73" s="5"/>
      <c r="J73" s="5"/>
      <c r="K73" s="54">
        <f>IF(N72="tek açıklıklı basit mesnetli kiriş",1,IF(N72="sürekli kiriş kenar açıklık",0.8,IF(N72="sürekli kiriş iç açıklık",0.6,IF(N72="konsol kiriş",1.5,"hatalı"))))</f>
        <v>0.8</v>
      </c>
      <c r="L73" s="54"/>
      <c r="M73" s="38" t="s">
        <v>18</v>
      </c>
      <c r="N73" s="43">
        <f>+L71</f>
        <v>3000</v>
      </c>
      <c r="O73" s="43"/>
      <c r="P73" s="31" t="s">
        <v>1</v>
      </c>
      <c r="Q73" s="43">
        <f>+K73*N73</f>
        <v>2400</v>
      </c>
      <c r="R73" s="43"/>
      <c r="S73" s="5" t="s">
        <v>14</v>
      </c>
      <c r="T73" s="5"/>
      <c r="U73" s="5"/>
      <c r="V73" s="5"/>
      <c r="W73" s="5"/>
      <c r="X73" s="5"/>
      <c r="AE73" s="5"/>
      <c r="AF73" s="6"/>
    </row>
    <row r="74" spans="2:32" x14ac:dyDescent="0.25">
      <c r="B74" s="4"/>
      <c r="C74" s="5"/>
      <c r="D74" s="5"/>
      <c r="E74" s="5"/>
      <c r="F74" s="5"/>
      <c r="G74" s="5" t="s">
        <v>33</v>
      </c>
      <c r="H74" s="5"/>
      <c r="I74" s="5"/>
      <c r="J74" s="5"/>
      <c r="K74" s="5"/>
      <c r="M74" s="43">
        <f>+K64</f>
        <v>250</v>
      </c>
      <c r="N74" s="43"/>
      <c r="O74" s="31" t="s">
        <v>26</v>
      </c>
      <c r="P74" s="43">
        <v>0.1</v>
      </c>
      <c r="Q74" s="43"/>
      <c r="R74" s="31" t="s">
        <v>18</v>
      </c>
      <c r="S74" s="43">
        <f>+Q73</f>
        <v>2400</v>
      </c>
      <c r="T74" s="43"/>
      <c r="U74" s="31" t="s">
        <v>1</v>
      </c>
      <c r="V74" s="43">
        <f>+M74+P74*S74</f>
        <v>490</v>
      </c>
      <c r="W74" s="43"/>
      <c r="X74" s="5" t="s">
        <v>14</v>
      </c>
      <c r="Y74" s="5"/>
      <c r="Z74" s="5"/>
      <c r="AA74" s="5"/>
      <c r="AB74" s="5"/>
      <c r="AC74" s="5"/>
      <c r="AD74" s="5"/>
      <c r="AE74" s="5"/>
      <c r="AF74" s="6"/>
    </row>
    <row r="75" spans="2:32" x14ac:dyDescent="0.25">
      <c r="B75" s="4"/>
      <c r="C75" s="5"/>
      <c r="D75" s="5"/>
      <c r="E75" s="5"/>
      <c r="F75" s="5"/>
      <c r="G75" s="43">
        <f>+Q69</f>
        <v>730</v>
      </c>
      <c r="H75" s="43"/>
      <c r="I75" s="5" t="s">
        <v>14</v>
      </c>
      <c r="J75" s="31" t="str">
        <f>IF(G75&lt;K75,"&lt;","&gt;")</f>
        <v>&gt;</v>
      </c>
      <c r="K75" s="43">
        <f>+V74</f>
        <v>490</v>
      </c>
      <c r="L75" s="43"/>
      <c r="M75" s="5" t="s">
        <v>14</v>
      </c>
      <c r="N75" s="5"/>
      <c r="O75" s="5"/>
      <c r="AB75" s="5"/>
      <c r="AC75" s="5"/>
      <c r="AD75" s="5"/>
      <c r="AE75" s="5"/>
      <c r="AF75" s="6"/>
    </row>
    <row r="76" spans="2:32" x14ac:dyDescent="0.25">
      <c r="B76" s="4"/>
      <c r="C76" s="5"/>
      <c r="D76" s="5"/>
      <c r="E76" s="5"/>
      <c r="F76" s="5"/>
      <c r="G76" s="5" t="s">
        <v>40</v>
      </c>
      <c r="H76" s="5"/>
      <c r="I76" s="5"/>
      <c r="J76" s="5"/>
      <c r="K76" s="5"/>
      <c r="L76" s="5"/>
      <c r="M76" s="5"/>
      <c r="N76" s="43">
        <f>IF(G75&lt;K75,G75,K75)</f>
        <v>490</v>
      </c>
      <c r="O76" s="43"/>
      <c r="P76" s="5" t="s">
        <v>14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6"/>
    </row>
    <row r="77" spans="2:32" x14ac:dyDescent="0.25"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6"/>
    </row>
    <row r="78" spans="2:32" x14ac:dyDescent="0.25">
      <c r="B78" s="4"/>
      <c r="C78" s="5"/>
      <c r="D78" s="5"/>
      <c r="E78" s="16" t="s">
        <v>44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6"/>
    </row>
    <row r="79" spans="2:32" x14ac:dyDescent="0.25">
      <c r="B79" s="4"/>
      <c r="C79" s="5"/>
      <c r="D79" s="5"/>
      <c r="E79" s="5"/>
      <c r="F79" s="5"/>
      <c r="G79" s="5"/>
      <c r="H79" s="5"/>
      <c r="I79" s="5"/>
      <c r="J79" s="5"/>
      <c r="K79" s="17" t="s">
        <v>23</v>
      </c>
      <c r="L79" s="51">
        <f>+N102</f>
        <v>820</v>
      </c>
      <c r="M79" s="51"/>
      <c r="N79" s="17" t="s">
        <v>14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6"/>
    </row>
    <row r="80" spans="2:32" x14ac:dyDescent="0.25"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6"/>
    </row>
    <row r="81" spans="2:32" ht="12" thickBot="1" x14ac:dyDescent="0.3"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9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6"/>
    </row>
    <row r="82" spans="2:32" ht="12" thickBot="1" x14ac:dyDescent="0.3">
      <c r="B82" s="4"/>
      <c r="C82" s="5"/>
      <c r="D82" s="5"/>
      <c r="E82" s="32"/>
      <c r="F82" s="32"/>
      <c r="G82" s="32"/>
      <c r="H82" s="32"/>
      <c r="I82" s="34"/>
      <c r="J82" s="35"/>
      <c r="K82" s="21"/>
      <c r="L82" s="21"/>
      <c r="M82" s="21"/>
      <c r="N82" s="21"/>
      <c r="O82" s="22"/>
      <c r="P82" s="43" t="s">
        <v>16</v>
      </c>
      <c r="Q82" s="43"/>
      <c r="R82" s="46">
        <v>125</v>
      </c>
      <c r="S82" s="46"/>
      <c r="T82" s="47" t="s">
        <v>14</v>
      </c>
      <c r="U82" s="47"/>
      <c r="V82" s="42" t="s">
        <v>14</v>
      </c>
      <c r="W82" s="5"/>
      <c r="X82" s="5"/>
      <c r="Y82" s="5"/>
      <c r="Z82" s="5"/>
      <c r="AA82" s="5"/>
      <c r="AB82" s="5"/>
      <c r="AC82" s="5"/>
      <c r="AD82" s="5"/>
      <c r="AE82" s="5"/>
      <c r="AF82" s="6"/>
    </row>
    <row r="83" spans="2:32" ht="12" thickBot="1" x14ac:dyDescent="0.3">
      <c r="B83" s="4"/>
      <c r="C83" s="5"/>
      <c r="D83" s="5"/>
      <c r="E83" s="32"/>
      <c r="F83" s="32"/>
      <c r="G83" s="32"/>
      <c r="H83" s="32"/>
      <c r="I83" s="32"/>
      <c r="J83" s="33"/>
      <c r="K83" s="25"/>
      <c r="L83" s="25"/>
      <c r="M83" s="25"/>
      <c r="N83" s="24"/>
      <c r="O83" s="26"/>
      <c r="P83" s="43"/>
      <c r="Q83" s="43"/>
      <c r="R83" s="46"/>
      <c r="S83" s="46"/>
      <c r="T83" s="47"/>
      <c r="U83" s="47"/>
      <c r="V83" s="42"/>
      <c r="W83" s="5"/>
      <c r="X83" s="5"/>
      <c r="Y83" s="5"/>
      <c r="Z83" s="5"/>
      <c r="AA83" s="5"/>
      <c r="AB83" s="5"/>
      <c r="AC83" s="5"/>
      <c r="AD83" s="5"/>
      <c r="AE83" s="5"/>
      <c r="AF83" s="6"/>
    </row>
    <row r="84" spans="2:32" x14ac:dyDescent="0.25">
      <c r="B84" s="4"/>
      <c r="C84" s="5"/>
      <c r="D84" s="5"/>
      <c r="E84" s="32"/>
      <c r="F84" s="32"/>
      <c r="G84" s="32"/>
      <c r="H84" s="32"/>
      <c r="I84" s="5"/>
      <c r="J84" s="5"/>
      <c r="K84" s="27"/>
      <c r="L84" s="25"/>
      <c r="M84" s="28"/>
      <c r="N84" s="5"/>
      <c r="O84" s="19"/>
      <c r="P84" s="5"/>
      <c r="Q84" s="5"/>
      <c r="R84" s="5"/>
      <c r="S84" s="5"/>
      <c r="T84" s="5"/>
      <c r="U84" s="5"/>
      <c r="V84" s="53">
        <v>700</v>
      </c>
      <c r="W84" s="5"/>
      <c r="X84" s="5"/>
      <c r="Y84" s="5"/>
      <c r="Z84" s="5"/>
      <c r="AA84" s="5"/>
      <c r="AB84" s="5"/>
      <c r="AC84" s="5"/>
      <c r="AD84" s="5"/>
      <c r="AE84" s="5"/>
      <c r="AF84" s="6"/>
    </row>
    <row r="85" spans="2:32" x14ac:dyDescent="0.25">
      <c r="B85" s="4"/>
      <c r="C85" s="5"/>
      <c r="D85" s="5"/>
      <c r="E85" s="32"/>
      <c r="F85" s="32"/>
      <c r="G85" s="32"/>
      <c r="H85" s="32"/>
      <c r="I85" s="5"/>
      <c r="J85" s="5"/>
      <c r="K85" s="27"/>
      <c r="L85" s="25"/>
      <c r="M85" s="28"/>
      <c r="N85" s="5"/>
      <c r="O85" s="5" t="s">
        <v>13</v>
      </c>
      <c r="P85" s="5"/>
      <c r="Q85" s="46">
        <v>3500</v>
      </c>
      <c r="R85" s="46"/>
      <c r="S85" s="5" t="s">
        <v>14</v>
      </c>
      <c r="T85" s="5"/>
      <c r="U85" s="5"/>
      <c r="V85" s="53"/>
      <c r="W85" s="5"/>
      <c r="X85" s="5"/>
      <c r="Y85" s="5"/>
      <c r="Z85" s="5"/>
      <c r="AA85" s="5"/>
      <c r="AB85" s="5"/>
      <c r="AC85" s="5"/>
      <c r="AD85" s="5"/>
      <c r="AE85" s="5"/>
      <c r="AF85" s="6"/>
    </row>
    <row r="86" spans="2:32" x14ac:dyDescent="0.25">
      <c r="B86" s="4"/>
      <c r="C86" s="5"/>
      <c r="D86" s="5"/>
      <c r="E86" s="5"/>
      <c r="F86" s="5"/>
      <c r="G86" s="5"/>
      <c r="H86" s="5"/>
      <c r="I86" s="5"/>
      <c r="J86" s="5"/>
      <c r="K86" s="27"/>
      <c r="L86" s="25"/>
      <c r="M86" s="28"/>
      <c r="N86" s="5"/>
      <c r="O86" s="5"/>
      <c r="P86" s="5"/>
      <c r="Q86" s="5"/>
      <c r="R86" s="5"/>
      <c r="S86" s="5"/>
      <c r="T86" s="5"/>
      <c r="U86" s="5"/>
      <c r="V86" s="53"/>
      <c r="W86" s="5"/>
      <c r="X86" s="5"/>
      <c r="Y86" s="5"/>
      <c r="Z86" s="5"/>
      <c r="AA86" s="5"/>
      <c r="AB86" s="5"/>
      <c r="AC86" s="5"/>
      <c r="AD86" s="5"/>
      <c r="AE86" s="5"/>
      <c r="AF86" s="6"/>
    </row>
    <row r="87" spans="2:32" x14ac:dyDescent="0.25">
      <c r="B87" s="4"/>
      <c r="C87" s="5"/>
      <c r="D87" s="5"/>
      <c r="E87" s="5"/>
      <c r="F87" s="5"/>
      <c r="G87" s="5"/>
      <c r="H87" s="5"/>
      <c r="I87" s="5"/>
      <c r="J87" s="5"/>
      <c r="K87" s="27"/>
      <c r="L87" s="25"/>
      <c r="M87" s="28"/>
      <c r="N87" s="5"/>
      <c r="O87" s="5"/>
      <c r="P87" s="5"/>
      <c r="Q87" s="5"/>
      <c r="R87" s="5"/>
      <c r="S87" s="5"/>
      <c r="T87" s="5"/>
      <c r="U87" s="5"/>
      <c r="V87" s="42" t="s">
        <v>39</v>
      </c>
      <c r="W87" s="5"/>
      <c r="X87" s="5"/>
      <c r="Y87" s="5"/>
      <c r="Z87" s="5"/>
      <c r="AA87" s="5"/>
      <c r="AB87" s="5"/>
      <c r="AC87" s="5"/>
      <c r="AD87" s="5"/>
      <c r="AE87" s="5"/>
      <c r="AF87" s="6"/>
    </row>
    <row r="88" spans="2:32" ht="12" thickBot="1" x14ac:dyDescent="0.3">
      <c r="B88" s="4"/>
      <c r="C88" s="5"/>
      <c r="D88" s="5"/>
      <c r="E88" s="5"/>
      <c r="F88" s="5"/>
      <c r="G88" s="5"/>
      <c r="H88" s="5"/>
      <c r="I88" s="5"/>
      <c r="J88" s="5"/>
      <c r="K88" s="29"/>
      <c r="L88" s="24"/>
      <c r="M88" s="30"/>
      <c r="N88" s="5"/>
      <c r="O88" s="5"/>
      <c r="P88" s="5"/>
      <c r="Q88" s="5"/>
      <c r="R88" s="5"/>
      <c r="S88" s="5"/>
      <c r="T88" s="5"/>
      <c r="U88" s="5"/>
      <c r="V88" s="42"/>
      <c r="W88" s="5"/>
      <c r="X88" s="5"/>
      <c r="Y88" s="5"/>
      <c r="Z88" s="5"/>
      <c r="AA88" s="5"/>
      <c r="AB88" s="5"/>
      <c r="AC88" s="5"/>
      <c r="AD88" s="5"/>
      <c r="AE88" s="5"/>
      <c r="AF88" s="6"/>
    </row>
    <row r="89" spans="2:32" x14ac:dyDescent="0.25">
      <c r="B89" s="4"/>
      <c r="C89" s="5"/>
      <c r="D89" s="5"/>
      <c r="E89" s="5"/>
      <c r="F89" s="5"/>
      <c r="G89" s="5"/>
      <c r="H89" s="5"/>
      <c r="I89" s="5"/>
      <c r="J89" s="5"/>
      <c r="K89" s="52" t="s">
        <v>24</v>
      </c>
      <c r="L89" s="52"/>
      <c r="M89" s="52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6"/>
    </row>
    <row r="90" spans="2:32" x14ac:dyDescent="0.25">
      <c r="B90" s="4"/>
      <c r="C90" s="5"/>
      <c r="D90" s="5"/>
      <c r="E90" s="5"/>
      <c r="F90" s="5"/>
      <c r="G90" s="5"/>
      <c r="H90" s="5" t="s">
        <v>37</v>
      </c>
      <c r="I90" s="46">
        <v>300</v>
      </c>
      <c r="J90" s="46"/>
      <c r="K90" s="46">
        <v>250</v>
      </c>
      <c r="L90" s="46"/>
      <c r="M90" s="5" t="s">
        <v>14</v>
      </c>
      <c r="N90" s="43" t="s">
        <v>32</v>
      </c>
      <c r="O90" s="4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6"/>
    </row>
    <row r="91" spans="2:32" x14ac:dyDescent="0.25"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6"/>
    </row>
    <row r="92" spans="2:32" x14ac:dyDescent="0.25">
      <c r="B92" s="4"/>
      <c r="C92" s="5"/>
      <c r="D92" s="5"/>
      <c r="E92" s="5"/>
      <c r="F92" s="5"/>
      <c r="G92" s="5" t="s">
        <v>19</v>
      </c>
      <c r="H92" s="5"/>
      <c r="I92" s="5"/>
      <c r="J92" s="5"/>
      <c r="K92" s="31">
        <v>6</v>
      </c>
      <c r="L92" s="31" t="s">
        <v>18</v>
      </c>
      <c r="M92" s="43">
        <f>+R82</f>
        <v>125</v>
      </c>
      <c r="N92" s="43"/>
      <c r="O92" s="31" t="s">
        <v>1</v>
      </c>
      <c r="P92" s="43">
        <f>+K92*M92</f>
        <v>750</v>
      </c>
      <c r="Q92" s="43"/>
      <c r="R92" s="5" t="s">
        <v>14</v>
      </c>
      <c r="S92" s="5"/>
      <c r="T92" s="43" t="s">
        <v>28</v>
      </c>
      <c r="U92" s="43"/>
      <c r="V92" s="43">
        <f>MIN(P92,P93)</f>
        <v>750</v>
      </c>
      <c r="W92" s="43"/>
      <c r="X92" s="47" t="s">
        <v>14</v>
      </c>
      <c r="Y92" s="47"/>
      <c r="Z92" s="5"/>
      <c r="AA92" s="5"/>
      <c r="AB92" s="5"/>
      <c r="AC92" s="5"/>
      <c r="AD92" s="5"/>
      <c r="AE92" s="5"/>
      <c r="AF92" s="6"/>
    </row>
    <row r="93" spans="2:32" x14ac:dyDescent="0.25">
      <c r="B93" s="4"/>
      <c r="C93" s="5"/>
      <c r="D93" s="5"/>
      <c r="E93" s="5"/>
      <c r="F93" s="5"/>
      <c r="G93" s="5" t="s">
        <v>20</v>
      </c>
      <c r="H93" s="5"/>
      <c r="I93" s="5"/>
      <c r="J93" s="5"/>
      <c r="K93" s="43">
        <f>+Q85</f>
        <v>3500</v>
      </c>
      <c r="L93" s="43"/>
      <c r="M93" s="5" t="s">
        <v>0</v>
      </c>
      <c r="N93" s="31">
        <v>2</v>
      </c>
      <c r="O93" s="31" t="s">
        <v>1</v>
      </c>
      <c r="P93" s="43">
        <f>+K93/N93</f>
        <v>1750</v>
      </c>
      <c r="Q93" s="43"/>
      <c r="R93" s="5" t="s">
        <v>14</v>
      </c>
      <c r="S93" s="5"/>
      <c r="T93" s="43"/>
      <c r="U93" s="43"/>
      <c r="V93" s="43"/>
      <c r="W93" s="43"/>
      <c r="X93" s="47"/>
      <c r="Y93" s="47"/>
      <c r="Z93" s="5"/>
      <c r="AA93" s="5"/>
      <c r="AB93" s="5"/>
      <c r="AC93" s="5"/>
      <c r="AD93" s="5"/>
      <c r="AE93" s="5"/>
      <c r="AF93" s="6"/>
    </row>
    <row r="94" spans="2:32" x14ac:dyDescent="0.25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6"/>
    </row>
    <row r="95" spans="2:32" x14ac:dyDescent="0.25">
      <c r="B95" s="4"/>
      <c r="C95" s="5"/>
      <c r="D95" s="5"/>
      <c r="E95" s="5"/>
      <c r="F95" s="5"/>
      <c r="G95" s="5" t="s">
        <v>35</v>
      </c>
      <c r="H95" s="5"/>
      <c r="I95" s="5"/>
      <c r="J95" s="5"/>
      <c r="K95" s="5"/>
      <c r="L95" s="43">
        <f>+I90</f>
        <v>300</v>
      </c>
      <c r="M95" s="43"/>
      <c r="N95" s="31" t="s">
        <v>26</v>
      </c>
      <c r="O95" s="43">
        <f>+K90</f>
        <v>250</v>
      </c>
      <c r="P95" s="43"/>
      <c r="Q95" s="31" t="s">
        <v>26</v>
      </c>
      <c r="R95" s="43">
        <f>+V92</f>
        <v>750</v>
      </c>
      <c r="S95" s="43"/>
      <c r="T95" s="31" t="s">
        <v>1</v>
      </c>
      <c r="U95" s="43">
        <f>+L95+O95+R95</f>
        <v>1300</v>
      </c>
      <c r="V95" s="43"/>
      <c r="W95" s="5" t="s">
        <v>14</v>
      </c>
      <c r="X95" s="5"/>
      <c r="Y95" s="5"/>
      <c r="Z95" s="5"/>
      <c r="AA95" s="5"/>
      <c r="AB95" s="5"/>
      <c r="AC95" s="5"/>
      <c r="AD95" s="5"/>
      <c r="AE95" s="5"/>
      <c r="AF95" s="6"/>
    </row>
    <row r="96" spans="2:32" x14ac:dyDescent="0.25"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6"/>
    </row>
    <row r="97" spans="2:32" x14ac:dyDescent="0.25">
      <c r="B97" s="4"/>
      <c r="C97" s="5"/>
      <c r="D97" s="5"/>
      <c r="E97" s="5"/>
      <c r="F97" s="5"/>
      <c r="G97" s="5" t="s">
        <v>27</v>
      </c>
      <c r="H97" s="5"/>
      <c r="I97" s="5"/>
      <c r="J97" s="5"/>
      <c r="K97" s="5"/>
      <c r="L97" s="46">
        <v>4500</v>
      </c>
      <c r="M97" s="46"/>
      <c r="N97" s="5" t="s">
        <v>14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6"/>
    </row>
    <row r="98" spans="2:32" x14ac:dyDescent="0.25">
      <c r="B98" s="4"/>
      <c r="C98" s="5"/>
      <c r="D98" s="5"/>
      <c r="E98" s="5"/>
      <c r="F98" s="5"/>
      <c r="G98" s="5" t="s">
        <v>12</v>
      </c>
      <c r="H98" s="5"/>
      <c r="I98" s="5"/>
      <c r="J98" s="5"/>
      <c r="K98" s="5"/>
      <c r="L98" s="5"/>
      <c r="M98" s="5"/>
      <c r="N98" s="46" t="s">
        <v>5</v>
      </c>
      <c r="O98" s="46"/>
      <c r="P98" s="46"/>
      <c r="Q98" s="46"/>
      <c r="R98" s="46"/>
      <c r="S98" s="46"/>
      <c r="T98" s="46"/>
      <c r="U98" s="46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6"/>
    </row>
    <row r="99" spans="2:32" x14ac:dyDescent="0.25">
      <c r="B99" s="4"/>
      <c r="C99" s="5"/>
      <c r="D99" s="5"/>
      <c r="E99" s="5"/>
      <c r="F99" s="5"/>
      <c r="G99" s="5" t="str">
        <f>IF(N98="tek açıklıklı basit mesnetli kiriş","Lp = 1,0 * L =",IF(N98="sürekli kiriş kenar açıklık","Lp = 0,8 * L =",IF(N98="sürekli kiriş iç açıklık","Lp = 0,6 * L =",IF(N98="konsol kiriş","Lp = 1,5 * L =","hatalı"))))</f>
        <v>Lp = 0,6 * L =</v>
      </c>
      <c r="H99" s="5"/>
      <c r="I99" s="5"/>
      <c r="J99" s="5"/>
      <c r="K99" s="54">
        <f>IF(N98="tek açıklıklı basit mesnetli kiriş",1,IF(N98="sürekli kiriş kenar açıklık",0.8,IF(N98="sürekli kiriş iç açıklık",0.6,IF(N98="konsol kiriş",1.5,"hatalı"))))</f>
        <v>0.6</v>
      </c>
      <c r="L99" s="54"/>
      <c r="M99" s="38" t="s">
        <v>18</v>
      </c>
      <c r="N99" s="43">
        <f>+L97</f>
        <v>4500</v>
      </c>
      <c r="O99" s="43"/>
      <c r="P99" s="31" t="s">
        <v>1</v>
      </c>
      <c r="Q99" s="43">
        <f>+K99*N99</f>
        <v>2700</v>
      </c>
      <c r="R99" s="43"/>
      <c r="S99" s="5" t="s">
        <v>14</v>
      </c>
      <c r="T99" s="5"/>
      <c r="U99" s="5"/>
      <c r="V99" s="5"/>
      <c r="W99" s="5"/>
      <c r="X99" s="5"/>
      <c r="Y99" s="5"/>
      <c r="AF99" s="6"/>
    </row>
    <row r="100" spans="2:32" x14ac:dyDescent="0.25">
      <c r="B100" s="4"/>
      <c r="C100" s="5"/>
      <c r="D100" s="5"/>
      <c r="E100" s="5"/>
      <c r="F100" s="5"/>
      <c r="G100" s="5" t="s">
        <v>36</v>
      </c>
      <c r="H100" s="5"/>
      <c r="I100" s="5"/>
      <c r="J100" s="5"/>
      <c r="K100" s="5"/>
      <c r="L100" s="5"/>
      <c r="M100" s="5"/>
      <c r="N100" s="43">
        <f>+I90</f>
        <v>300</v>
      </c>
      <c r="O100" s="43"/>
      <c r="P100" s="31" t="s">
        <v>26</v>
      </c>
      <c r="Q100" s="43">
        <f>+K90</f>
        <v>250</v>
      </c>
      <c r="R100" s="43"/>
      <c r="S100" s="31" t="s">
        <v>26</v>
      </c>
      <c r="T100" s="43">
        <v>0.1</v>
      </c>
      <c r="U100" s="43"/>
      <c r="V100" s="31" t="s">
        <v>18</v>
      </c>
      <c r="W100" s="43">
        <f>+Q99</f>
        <v>2700</v>
      </c>
      <c r="X100" s="43"/>
      <c r="Y100" s="31" t="s">
        <v>1</v>
      </c>
      <c r="Z100" s="43">
        <f>N100+Q100+T100*W100</f>
        <v>820</v>
      </c>
      <c r="AA100" s="43"/>
      <c r="AB100" s="5" t="s">
        <v>14</v>
      </c>
      <c r="AC100" s="5"/>
      <c r="AD100" s="5"/>
      <c r="AE100" s="5"/>
      <c r="AF100" s="6"/>
    </row>
    <row r="101" spans="2:32" x14ac:dyDescent="0.25">
      <c r="B101" s="4"/>
      <c r="C101" s="5"/>
      <c r="D101" s="5"/>
      <c r="E101" s="5"/>
      <c r="F101" s="5"/>
      <c r="G101" s="43">
        <f>+U95</f>
        <v>1300</v>
      </c>
      <c r="H101" s="43"/>
      <c r="I101" s="5" t="s">
        <v>14</v>
      </c>
      <c r="J101" s="31" t="str">
        <f>IF(G101&lt;K101,"&lt;","&gt;")</f>
        <v>&gt;</v>
      </c>
      <c r="K101" s="43">
        <f>+Z100</f>
        <v>820</v>
      </c>
      <c r="L101" s="43"/>
      <c r="M101" s="5" t="s">
        <v>14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6"/>
    </row>
    <row r="102" spans="2:32" x14ac:dyDescent="0.25">
      <c r="B102" s="4"/>
      <c r="C102" s="5"/>
      <c r="D102" s="5"/>
      <c r="E102" s="5"/>
      <c r="F102" s="5"/>
      <c r="G102" s="5" t="s">
        <v>40</v>
      </c>
      <c r="H102" s="5"/>
      <c r="I102" s="5"/>
      <c r="J102" s="5"/>
      <c r="K102" s="5"/>
      <c r="L102" s="5"/>
      <c r="M102" s="5"/>
      <c r="N102" s="43">
        <f>IF(G101&lt;K101,G101,K101)</f>
        <v>820</v>
      </c>
      <c r="O102" s="43"/>
      <c r="P102" s="5" t="s">
        <v>14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6"/>
    </row>
    <row r="103" spans="2:32" ht="12" thickBot="1" x14ac:dyDescent="0.3">
      <c r="B103" s="3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37"/>
    </row>
  </sheetData>
  <sheetProtection algorithmName="SHA-512" hashValue="QAvRn26FUkeIfxnpRiRJ0KfHYnrbxB8lW5/l6hM6XQRLpSQtF+LvXhIrXdil9z8bFEk9uRl0+dPbauhSmM52kA==" saltValue="mbKFGVz9zevQShua3scVxA==" spinCount="100000" sheet="1" objects="1" scenarios="1"/>
  <mergeCells count="127">
    <mergeCell ref="N102:O102"/>
    <mergeCell ref="L95:M95"/>
    <mergeCell ref="N100:O100"/>
    <mergeCell ref="Q100:R100"/>
    <mergeCell ref="T100:U100"/>
    <mergeCell ref="W100:X100"/>
    <mergeCell ref="Z100:AA100"/>
    <mergeCell ref="G101:H101"/>
    <mergeCell ref="K101:L101"/>
    <mergeCell ref="R95:S95"/>
    <mergeCell ref="O95:P95"/>
    <mergeCell ref="U95:V95"/>
    <mergeCell ref="L97:M97"/>
    <mergeCell ref="N98:U98"/>
    <mergeCell ref="N99:O99"/>
    <mergeCell ref="Q99:R99"/>
    <mergeCell ref="K99:L99"/>
    <mergeCell ref="M92:N92"/>
    <mergeCell ref="P92:Q92"/>
    <mergeCell ref="T92:U93"/>
    <mergeCell ref="V92:W93"/>
    <mergeCell ref="X92:Y93"/>
    <mergeCell ref="K93:L93"/>
    <mergeCell ref="P93:Q93"/>
    <mergeCell ref="T82:U83"/>
    <mergeCell ref="V82:V83"/>
    <mergeCell ref="V84:V86"/>
    <mergeCell ref="Q85:R85"/>
    <mergeCell ref="K89:M89"/>
    <mergeCell ref="I90:J90"/>
    <mergeCell ref="K90:L90"/>
    <mergeCell ref="N90:O90"/>
    <mergeCell ref="G75:H75"/>
    <mergeCell ref="K75:L75"/>
    <mergeCell ref="N76:O76"/>
    <mergeCell ref="L79:M79"/>
    <mergeCell ref="P82:Q83"/>
    <mergeCell ref="R82:S83"/>
    <mergeCell ref="N73:O73"/>
    <mergeCell ref="Q73:R73"/>
    <mergeCell ref="M74:N74"/>
    <mergeCell ref="P74:Q74"/>
    <mergeCell ref="S74:T74"/>
    <mergeCell ref="V74:W74"/>
    <mergeCell ref="K69:L69"/>
    <mergeCell ref="N69:O69"/>
    <mergeCell ref="Q69:R69"/>
    <mergeCell ref="L71:M71"/>
    <mergeCell ref="N72:U72"/>
    <mergeCell ref="K73:L73"/>
    <mergeCell ref="M66:N66"/>
    <mergeCell ref="P66:Q66"/>
    <mergeCell ref="T66:U67"/>
    <mergeCell ref="V66:W67"/>
    <mergeCell ref="X66:Y67"/>
    <mergeCell ref="K67:L67"/>
    <mergeCell ref="P67:Q67"/>
    <mergeCell ref="V56:V57"/>
    <mergeCell ref="V58:V60"/>
    <mergeCell ref="Q59:R59"/>
    <mergeCell ref="K63:M63"/>
    <mergeCell ref="I64:J64"/>
    <mergeCell ref="K64:L64"/>
    <mergeCell ref="N64:O64"/>
    <mergeCell ref="P56:Q57"/>
    <mergeCell ref="R56:S57"/>
    <mergeCell ref="T56:U57"/>
    <mergeCell ref="R43:S43"/>
    <mergeCell ref="U43:V43"/>
    <mergeCell ref="G49:H49"/>
    <mergeCell ref="K49:L49"/>
    <mergeCell ref="N50:O50"/>
    <mergeCell ref="M53:N53"/>
    <mergeCell ref="L45:M45"/>
    <mergeCell ref="V48:W48"/>
    <mergeCell ref="X38:Y39"/>
    <mergeCell ref="T40:U41"/>
    <mergeCell ref="V40:W41"/>
    <mergeCell ref="X40:Y41"/>
    <mergeCell ref="L43:M43"/>
    <mergeCell ref="O43:P43"/>
    <mergeCell ref="M48:N48"/>
    <mergeCell ref="P48:Q48"/>
    <mergeCell ref="S48:T48"/>
    <mergeCell ref="N46:U46"/>
    <mergeCell ref="Q47:R47"/>
    <mergeCell ref="N47:O47"/>
    <mergeCell ref="M40:N40"/>
    <mergeCell ref="P40:Q40"/>
    <mergeCell ref="K41:L41"/>
    <mergeCell ref="P41:Q41"/>
    <mergeCell ref="K47:L47"/>
    <mergeCell ref="V28:V29"/>
    <mergeCell ref="M38:N38"/>
    <mergeCell ref="P38:Q38"/>
    <mergeCell ref="K39:L39"/>
    <mergeCell ref="P39:Q39"/>
    <mergeCell ref="P28:Q29"/>
    <mergeCell ref="R28:S29"/>
    <mergeCell ref="T28:U29"/>
    <mergeCell ref="K36:L36"/>
    <mergeCell ref="T38:U39"/>
    <mergeCell ref="V38:W39"/>
    <mergeCell ref="B2:AF2"/>
    <mergeCell ref="V33:V34"/>
    <mergeCell ref="V61:V62"/>
    <mergeCell ref="V87:V88"/>
    <mergeCell ref="I36:J36"/>
    <mergeCell ref="N36:O36"/>
    <mergeCell ref="U14:X17"/>
    <mergeCell ref="U18:X22"/>
    <mergeCell ref="U4:X5"/>
    <mergeCell ref="D4:T5"/>
    <mergeCell ref="G31:H31"/>
    <mergeCell ref="Q31:R31"/>
    <mergeCell ref="E28:F29"/>
    <mergeCell ref="G28:H29"/>
    <mergeCell ref="C28:D29"/>
    <mergeCell ref="O6:T9"/>
    <mergeCell ref="O10:T13"/>
    <mergeCell ref="O14:T17"/>
    <mergeCell ref="O18:T22"/>
    <mergeCell ref="U6:X9"/>
    <mergeCell ref="U10:X13"/>
    <mergeCell ref="L25:M25"/>
    <mergeCell ref="K35:M35"/>
    <mergeCell ref="V30:V32"/>
  </mergeCells>
  <dataValidations count="1">
    <dataValidation type="list" allowBlank="1" showInputMessage="1" showErrorMessage="1" sqref="N46 N72 N98" xr:uid="{00000000-0002-0000-0000-000000000000}">
      <formula1>"tek açıklıklı basit mesnetli kiriş,sürekli kiriş kenar açıklık,sürekli kiriş iç açıklık,konsol kiriş"</formula1>
    </dataValidation>
  </dataValidations>
  <pageMargins left="0.7" right="0.7" top="0.75" bottom="0.75" header="0.3" footer="0.3"/>
  <pageSetup paperSize="9" orientation="portrait" r:id="rId1"/>
  <ignoredErrors>
    <ignoredError sqref="P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2016-02-11T08:42:41Z</dcterms:created>
  <dcterms:modified xsi:type="dcterms:W3CDTF">2018-04-22T09:42:07Z</dcterms:modified>
</cp:coreProperties>
</file>