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urca\Documents\ozel\satis\yeni_yönetmelige_gore_hesaplar(sifreli)\cesitli_hesaplamalar\"/>
    </mc:Choice>
  </mc:AlternateContent>
  <xr:revisionPtr revIDLastSave="0" documentId="13_ncr:1_{1C970F1B-97C1-4B3E-AFA3-3242A69EA960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1" i="1" l="1"/>
  <c r="AH15" i="1"/>
  <c r="AC8" i="1"/>
  <c r="Z8" i="1"/>
  <c r="X8" i="1"/>
  <c r="T6" i="1" s="1"/>
  <c r="T4" i="1" s="1"/>
  <c r="AH12" i="1" l="1"/>
  <c r="AJ15" i="1" s="1"/>
  <c r="L34" i="1"/>
  <c r="AJ23" i="1" l="1"/>
  <c r="L35" i="1" s="1"/>
  <c r="AP44" i="1"/>
  <c r="AG44" i="1"/>
  <c r="AM44" i="1"/>
  <c r="AK44" i="1"/>
  <c r="AB44" i="1"/>
  <c r="X44" i="1"/>
  <c r="Z42" i="1" s="1"/>
  <c r="AU51" i="1"/>
  <c r="D57" i="1"/>
  <c r="AU48" i="1" s="1"/>
  <c r="L71" i="1" l="1"/>
  <c r="J51" i="1"/>
  <c r="Z40" i="1"/>
  <c r="J59" i="1" l="1"/>
  <c r="L72" i="1" s="1"/>
</calcChain>
</file>

<file path=xl/sharedStrings.xml><?xml version="1.0" encoding="utf-8"?>
<sst xmlns="http://schemas.openxmlformats.org/spreadsheetml/2006/main" count="20" uniqueCount="11">
  <si>
    <t>Aalan=</t>
  </si>
  <si>
    <t>yxüst =</t>
  </si>
  <si>
    <t>yxalt =</t>
  </si>
  <si>
    <t>(kesit alanı)</t>
  </si>
  <si>
    <t>(atalet momenti)</t>
  </si>
  <si>
    <r>
      <t xml:space="preserve">TEK GÖZ KÖPRÜ KİRİŞİ ATALET MOMENTİ HESABI
</t>
    </r>
    <r>
      <rPr>
        <b/>
        <sz val="8"/>
        <color theme="9" tint="-0.499984740745262"/>
        <rFont val="Arial"/>
        <family val="2"/>
        <charset val="162"/>
      </rPr>
      <t>(inş.müh. Gürcan BERBEROĞLU tel: 0532 366 02 04   www.betoncelik.com )</t>
    </r>
  </si>
  <si>
    <r>
      <t xml:space="preserve">ÇİFT GÖZ KÖPRÜ KİRİŞİ ATALET MOMENTİ HESABI
</t>
    </r>
    <r>
      <rPr>
        <b/>
        <sz val="8"/>
        <color theme="9" tint="-0.499984740745262"/>
        <rFont val="Arial"/>
        <family val="2"/>
        <charset val="162"/>
      </rPr>
      <t>(inş.müh. Gürcan BERBEROĞLU tel: 0532 366 02 04   www.betoncelik.com )</t>
    </r>
  </si>
  <si>
    <t>dikkat sadece sarı hücrelere rakam giriniz.</t>
  </si>
  <si>
    <t>yxüst =(ağırlık merkezi üst yarı mesafesi)</t>
  </si>
  <si>
    <t>yxalt =(ağırlık merkezi alt yarı mesafesi)</t>
  </si>
  <si>
    <r>
      <rPr>
        <b/>
        <sz val="8"/>
        <color theme="1"/>
        <rFont val="Symbol"/>
        <family val="1"/>
        <charset val="2"/>
      </rPr>
      <t>I</t>
    </r>
    <r>
      <rPr>
        <b/>
        <sz val="8"/>
        <color theme="1"/>
        <rFont val="Arial"/>
        <family val="2"/>
        <charset val="162"/>
      </rPr>
      <t>x =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</si>
</sst>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7" x14ac:knownFonts="1">
    <font>
      <sz val="11"/>
      <color theme="1"/>
      <name val="Calibri"/>
      <family val="2"/>
      <charset val="162"/>
      <scheme val="minor"/>
    </font>
    <font>
      <sz val="8"/>
      <color theme="1"/>
      <name val="Arial"/>
      <family val="2"/>
      <charset val="162"/>
    </font>
    <font>
      <b/>
      <sz val="8"/>
      <color theme="9" tint="-0.499984740745262"/>
      <name val="Arial"/>
      <family val="2"/>
      <charset val="162"/>
    </font>
    <font>
      <b/>
      <sz val="12"/>
      <color theme="9" tint="-0.499984740745262"/>
      <name val="Arial"/>
      <family val="2"/>
      <charset val="162"/>
    </font>
    <font>
      <b/>
      <sz val="8"/>
      <color indexed="10"/>
      <name val="Arial"/>
      <family val="2"/>
      <charset val="162"/>
    </font>
    <font>
      <b/>
      <sz val="8"/>
      <color theme="1"/>
      <name val="Arial"/>
      <family val="2"/>
      <charset val="162"/>
    </font>
    <font>
      <b/>
      <sz val="8"/>
      <color theme="1"/>
      <name val="Symbol"/>
      <family val="1"/>
      <charset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0" xfId="0" applyFont="1" applyBorder="1" applyAlignment="1">
      <alignment vertical="center" textRotation="90"/>
    </xf>
    <xf numFmtId="0" fontId="1" fillId="0" borderId="0" xfId="0" applyFont="1" applyFill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4" fillId="0" borderId="0" xfId="0" applyFont="1" applyBorder="1" applyAlignment="1" applyProtection="1">
      <alignment vertical="center"/>
      <protection hidden="1"/>
    </xf>
    <xf numFmtId="0" fontId="1" fillId="0" borderId="0" xfId="0" applyFont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 textRotation="90"/>
    </xf>
    <xf numFmtId="0" fontId="1" fillId="2" borderId="0" xfId="0" applyFont="1" applyFill="1" applyBorder="1" applyAlignment="1">
      <alignment horizontal="center" vertical="center" textRotation="90"/>
    </xf>
    <xf numFmtId="164" fontId="1" fillId="0" borderId="0" xfId="0" applyNumberFormat="1" applyFont="1" applyBorder="1" applyAlignment="1">
      <alignment horizontal="center" vertical="center" textRotation="90"/>
    </xf>
    <xf numFmtId="0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" fillId="2" borderId="0" xfId="0" applyFont="1" applyFill="1" applyBorder="1" applyAlignment="1">
      <alignment horizontal="right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1" fillId="0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121920</xdr:colOff>
      <xdr:row>3</xdr:row>
      <xdr:rowOff>80010</xdr:rowOff>
    </xdr:from>
    <xdr:to>
      <xdr:col>36</xdr:col>
      <xdr:colOff>100013</xdr:colOff>
      <xdr:row>31</xdr:row>
      <xdr:rowOff>72390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02FA6459-C683-431F-8FE4-4BB1D2AA840A}"/>
            </a:ext>
          </a:extLst>
        </xdr:cNvPr>
        <xdr:cNvGrpSpPr/>
      </xdr:nvGrpSpPr>
      <xdr:grpSpPr>
        <a:xfrm>
          <a:off x="664845" y="794385"/>
          <a:ext cx="5950268" cy="3992880"/>
          <a:chOff x="664845" y="794385"/>
          <a:chExt cx="5950268" cy="3992880"/>
        </a:xfrm>
      </xdr:grpSpPr>
      <xdr:sp macro="" textlink="">
        <xdr:nvSpPr>
          <xdr:cNvPr id="10" name="Freeform: Shape 9">
            <a:extLst>
              <a:ext uri="{FF2B5EF4-FFF2-40B4-BE49-F238E27FC236}">
                <a16:creationId xmlns:a16="http://schemas.microsoft.com/office/drawing/2014/main" id="{5657B24B-FFBE-4550-AED3-ADBB515E9C9F}"/>
              </a:ext>
            </a:extLst>
          </xdr:cNvPr>
          <xdr:cNvSpPr/>
        </xdr:nvSpPr>
        <xdr:spPr>
          <a:xfrm>
            <a:off x="1452562" y="1719264"/>
            <a:ext cx="4224337" cy="3009900"/>
          </a:xfrm>
          <a:custGeom>
            <a:avLst/>
            <a:gdLst>
              <a:gd name="connsiteX0" fmla="*/ 0 w 4224337"/>
              <a:gd name="connsiteY0" fmla="*/ 276225 h 3009900"/>
              <a:gd name="connsiteX1" fmla="*/ 0 w 4224337"/>
              <a:gd name="connsiteY1" fmla="*/ 0 h 3009900"/>
              <a:gd name="connsiteX2" fmla="*/ 4224337 w 4224337"/>
              <a:gd name="connsiteY2" fmla="*/ 0 h 3009900"/>
              <a:gd name="connsiteX3" fmla="*/ 4224337 w 4224337"/>
              <a:gd name="connsiteY3" fmla="*/ 295275 h 3009900"/>
              <a:gd name="connsiteX4" fmla="*/ 3509962 w 4224337"/>
              <a:gd name="connsiteY4" fmla="*/ 442912 h 3009900"/>
              <a:gd name="connsiteX5" fmla="*/ 3509962 w 4224337"/>
              <a:gd name="connsiteY5" fmla="*/ 3009900 h 3009900"/>
              <a:gd name="connsiteX6" fmla="*/ 728662 w 4224337"/>
              <a:gd name="connsiteY6" fmla="*/ 3009900 h 3009900"/>
              <a:gd name="connsiteX7" fmla="*/ 728662 w 4224337"/>
              <a:gd name="connsiteY7" fmla="*/ 433387 h 3009900"/>
              <a:gd name="connsiteX8" fmla="*/ 0 w 4224337"/>
              <a:gd name="connsiteY8" fmla="*/ 276225 h 300990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</a:cxnLst>
            <a:rect l="l" t="t" r="r" b="b"/>
            <a:pathLst>
              <a:path w="4224337" h="3009900">
                <a:moveTo>
                  <a:pt x="0" y="276225"/>
                </a:moveTo>
                <a:lnTo>
                  <a:pt x="0" y="0"/>
                </a:lnTo>
                <a:lnTo>
                  <a:pt x="4224337" y="0"/>
                </a:lnTo>
                <a:lnTo>
                  <a:pt x="4224337" y="295275"/>
                </a:lnTo>
                <a:lnTo>
                  <a:pt x="3509962" y="442912"/>
                </a:lnTo>
                <a:lnTo>
                  <a:pt x="3509962" y="3009900"/>
                </a:lnTo>
                <a:lnTo>
                  <a:pt x="728662" y="3009900"/>
                </a:lnTo>
                <a:lnTo>
                  <a:pt x="728662" y="433387"/>
                </a:lnTo>
                <a:lnTo>
                  <a:pt x="0" y="276225"/>
                </a:lnTo>
                <a:close/>
              </a:path>
            </a:pathLst>
          </a:custGeom>
          <a:blipFill>
            <a:blip xmlns:r="http://schemas.openxmlformats.org/officeDocument/2006/relationships" r:embed="rId1"/>
            <a:tile tx="0" ty="0" sx="100000" sy="100000" flip="none" algn="tl"/>
          </a:blip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11" name="Freeform: Shape 10">
            <a:extLst>
              <a:ext uri="{FF2B5EF4-FFF2-40B4-BE49-F238E27FC236}">
                <a16:creationId xmlns:a16="http://schemas.microsoft.com/office/drawing/2014/main" id="{D9B7CB73-D502-4432-8468-7D489D68B169}"/>
              </a:ext>
            </a:extLst>
          </xdr:cNvPr>
          <xdr:cNvSpPr/>
        </xdr:nvSpPr>
        <xdr:spPr>
          <a:xfrm>
            <a:off x="2584611" y="2285999"/>
            <a:ext cx="1988752" cy="2090740"/>
          </a:xfrm>
          <a:custGeom>
            <a:avLst/>
            <a:gdLst>
              <a:gd name="connsiteX0" fmla="*/ 452437 w 2043112"/>
              <a:gd name="connsiteY0" fmla="*/ 0 h 2147887"/>
              <a:gd name="connsiteX1" fmla="*/ 1585912 w 2043112"/>
              <a:gd name="connsiteY1" fmla="*/ 0 h 2147887"/>
              <a:gd name="connsiteX2" fmla="*/ 2043112 w 2043112"/>
              <a:gd name="connsiteY2" fmla="*/ 457200 h 2147887"/>
              <a:gd name="connsiteX3" fmla="*/ 2043112 w 2043112"/>
              <a:gd name="connsiteY3" fmla="*/ 1690687 h 2147887"/>
              <a:gd name="connsiteX4" fmla="*/ 1590675 w 2043112"/>
              <a:gd name="connsiteY4" fmla="*/ 2147887 h 2147887"/>
              <a:gd name="connsiteX5" fmla="*/ 452437 w 2043112"/>
              <a:gd name="connsiteY5" fmla="*/ 2147887 h 2147887"/>
              <a:gd name="connsiteX6" fmla="*/ 0 w 2043112"/>
              <a:gd name="connsiteY6" fmla="*/ 1685925 h 2147887"/>
              <a:gd name="connsiteX7" fmla="*/ 0 w 2043112"/>
              <a:gd name="connsiteY7" fmla="*/ 466725 h 2147887"/>
              <a:gd name="connsiteX8" fmla="*/ 452437 w 2043112"/>
              <a:gd name="connsiteY8" fmla="*/ 0 h 2147887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</a:cxnLst>
            <a:rect l="l" t="t" r="r" b="b"/>
            <a:pathLst>
              <a:path w="2043112" h="2147887">
                <a:moveTo>
                  <a:pt x="452437" y="0"/>
                </a:moveTo>
                <a:lnTo>
                  <a:pt x="1585912" y="0"/>
                </a:lnTo>
                <a:lnTo>
                  <a:pt x="2043112" y="457200"/>
                </a:lnTo>
                <a:lnTo>
                  <a:pt x="2043112" y="1690687"/>
                </a:lnTo>
                <a:lnTo>
                  <a:pt x="1590675" y="2147887"/>
                </a:lnTo>
                <a:lnTo>
                  <a:pt x="452437" y="2147887"/>
                </a:lnTo>
                <a:lnTo>
                  <a:pt x="0" y="1685925"/>
                </a:lnTo>
                <a:lnTo>
                  <a:pt x="0" y="466725"/>
                </a:lnTo>
                <a:lnTo>
                  <a:pt x="452437" y="0"/>
                </a:lnTo>
                <a:close/>
              </a:path>
            </a:pathLst>
          </a:cu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92" name="Straight Connector 91">
            <a:extLst>
              <a:ext uri="{FF2B5EF4-FFF2-40B4-BE49-F238E27FC236}">
                <a16:creationId xmlns:a16="http://schemas.microsoft.com/office/drawing/2014/main" id="{00000000-0008-0000-0000-00005C000000}"/>
              </a:ext>
            </a:extLst>
          </xdr:cNvPr>
          <xdr:cNvCxnSpPr/>
        </xdr:nvCxnSpPr>
        <xdr:spPr>
          <a:xfrm>
            <a:off x="1388745" y="1428750"/>
            <a:ext cx="435864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4" name="Straight Connector 93">
            <a:extLst>
              <a:ext uri="{FF2B5EF4-FFF2-40B4-BE49-F238E27FC236}">
                <a16:creationId xmlns:a16="http://schemas.microsoft.com/office/drawing/2014/main" id="{00000000-0008-0000-0000-00005E000000}"/>
              </a:ext>
            </a:extLst>
          </xdr:cNvPr>
          <xdr:cNvCxnSpPr/>
        </xdr:nvCxnSpPr>
        <xdr:spPr>
          <a:xfrm>
            <a:off x="5674995" y="794385"/>
            <a:ext cx="0" cy="857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6" name="Straight Connector 95">
            <a:extLst>
              <a:ext uri="{FF2B5EF4-FFF2-40B4-BE49-F238E27FC236}">
                <a16:creationId xmlns:a16="http://schemas.microsoft.com/office/drawing/2014/main" id="{00000000-0008-0000-0000-000060000000}"/>
              </a:ext>
            </a:extLst>
          </xdr:cNvPr>
          <xdr:cNvCxnSpPr/>
        </xdr:nvCxnSpPr>
        <xdr:spPr>
          <a:xfrm flipH="1">
            <a:off x="5640705" y="1384935"/>
            <a:ext cx="72390" cy="7810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8" name="Straight Connector 97">
            <a:extLst>
              <a:ext uri="{FF2B5EF4-FFF2-40B4-BE49-F238E27FC236}">
                <a16:creationId xmlns:a16="http://schemas.microsoft.com/office/drawing/2014/main" id="{00000000-0008-0000-0000-000062000000}"/>
              </a:ext>
            </a:extLst>
          </xdr:cNvPr>
          <xdr:cNvCxnSpPr/>
        </xdr:nvCxnSpPr>
        <xdr:spPr>
          <a:xfrm>
            <a:off x="1384935" y="861060"/>
            <a:ext cx="435864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9" name="Straight Connector 98">
            <a:extLst>
              <a:ext uri="{FF2B5EF4-FFF2-40B4-BE49-F238E27FC236}">
                <a16:creationId xmlns:a16="http://schemas.microsoft.com/office/drawing/2014/main" id="{00000000-0008-0000-0000-000063000000}"/>
              </a:ext>
            </a:extLst>
          </xdr:cNvPr>
          <xdr:cNvCxnSpPr/>
        </xdr:nvCxnSpPr>
        <xdr:spPr>
          <a:xfrm flipH="1">
            <a:off x="5640705" y="817245"/>
            <a:ext cx="72390" cy="7810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9" name="Straight Connector 108">
            <a:extLst>
              <a:ext uri="{FF2B5EF4-FFF2-40B4-BE49-F238E27FC236}">
                <a16:creationId xmlns:a16="http://schemas.microsoft.com/office/drawing/2014/main" id="{00000000-0008-0000-0000-00006D000000}"/>
              </a:ext>
            </a:extLst>
          </xdr:cNvPr>
          <xdr:cNvCxnSpPr/>
        </xdr:nvCxnSpPr>
        <xdr:spPr>
          <a:xfrm flipV="1">
            <a:off x="1451610" y="802005"/>
            <a:ext cx="0" cy="83820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0" name="Straight Connector 109">
            <a:extLst>
              <a:ext uri="{FF2B5EF4-FFF2-40B4-BE49-F238E27FC236}">
                <a16:creationId xmlns:a16="http://schemas.microsoft.com/office/drawing/2014/main" id="{00000000-0008-0000-0000-00006E000000}"/>
              </a:ext>
            </a:extLst>
          </xdr:cNvPr>
          <xdr:cNvCxnSpPr/>
        </xdr:nvCxnSpPr>
        <xdr:spPr>
          <a:xfrm flipH="1">
            <a:off x="1423035" y="813435"/>
            <a:ext cx="66675" cy="8191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2" name="Straight Connector 111">
            <a:extLst>
              <a:ext uri="{FF2B5EF4-FFF2-40B4-BE49-F238E27FC236}">
                <a16:creationId xmlns:a16="http://schemas.microsoft.com/office/drawing/2014/main" id="{00000000-0008-0000-0000-000070000000}"/>
              </a:ext>
            </a:extLst>
          </xdr:cNvPr>
          <xdr:cNvCxnSpPr/>
        </xdr:nvCxnSpPr>
        <xdr:spPr>
          <a:xfrm flipH="1">
            <a:off x="1426845" y="1384935"/>
            <a:ext cx="59055" cy="7810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3" name="Straight Connector 112">
            <a:extLst>
              <a:ext uri="{FF2B5EF4-FFF2-40B4-BE49-F238E27FC236}">
                <a16:creationId xmlns:a16="http://schemas.microsoft.com/office/drawing/2014/main" id="{00000000-0008-0000-0000-000071000000}"/>
              </a:ext>
            </a:extLst>
          </xdr:cNvPr>
          <xdr:cNvCxnSpPr/>
        </xdr:nvCxnSpPr>
        <xdr:spPr>
          <a:xfrm flipH="1">
            <a:off x="664845" y="1714500"/>
            <a:ext cx="70104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4" name="Straight Connector 113">
            <a:extLst>
              <a:ext uri="{FF2B5EF4-FFF2-40B4-BE49-F238E27FC236}">
                <a16:creationId xmlns:a16="http://schemas.microsoft.com/office/drawing/2014/main" id="{00000000-0008-0000-0000-000072000000}"/>
              </a:ext>
            </a:extLst>
          </xdr:cNvPr>
          <xdr:cNvCxnSpPr/>
        </xdr:nvCxnSpPr>
        <xdr:spPr>
          <a:xfrm>
            <a:off x="1085850" y="1640205"/>
            <a:ext cx="0" cy="314706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6" name="Straight Connector 115">
            <a:extLst>
              <a:ext uri="{FF2B5EF4-FFF2-40B4-BE49-F238E27FC236}">
                <a16:creationId xmlns:a16="http://schemas.microsoft.com/office/drawing/2014/main" id="{00000000-0008-0000-0000-000074000000}"/>
              </a:ext>
            </a:extLst>
          </xdr:cNvPr>
          <xdr:cNvCxnSpPr/>
        </xdr:nvCxnSpPr>
        <xdr:spPr>
          <a:xfrm>
            <a:off x="1026795" y="2146935"/>
            <a:ext cx="920115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4" name="Straight Connector 133">
            <a:extLst>
              <a:ext uri="{FF2B5EF4-FFF2-40B4-BE49-F238E27FC236}">
                <a16:creationId xmlns:a16="http://schemas.microsoft.com/office/drawing/2014/main" id="{00000000-0008-0000-0000-000086000000}"/>
              </a:ext>
            </a:extLst>
          </xdr:cNvPr>
          <xdr:cNvCxnSpPr/>
        </xdr:nvCxnSpPr>
        <xdr:spPr>
          <a:xfrm flipH="1">
            <a:off x="1061085" y="2099310"/>
            <a:ext cx="62865" cy="8191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5" name="Straight Connector 134">
            <a:extLst>
              <a:ext uri="{FF2B5EF4-FFF2-40B4-BE49-F238E27FC236}">
                <a16:creationId xmlns:a16="http://schemas.microsoft.com/office/drawing/2014/main" id="{00000000-0008-0000-0000-000087000000}"/>
              </a:ext>
            </a:extLst>
          </xdr:cNvPr>
          <xdr:cNvCxnSpPr/>
        </xdr:nvCxnSpPr>
        <xdr:spPr>
          <a:xfrm flipH="1">
            <a:off x="1061085" y="1670685"/>
            <a:ext cx="59055" cy="7810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6" name="Straight Connector 135">
            <a:extLst>
              <a:ext uri="{FF2B5EF4-FFF2-40B4-BE49-F238E27FC236}">
                <a16:creationId xmlns:a16="http://schemas.microsoft.com/office/drawing/2014/main" id="{00000000-0008-0000-0000-000088000000}"/>
              </a:ext>
            </a:extLst>
          </xdr:cNvPr>
          <xdr:cNvCxnSpPr/>
        </xdr:nvCxnSpPr>
        <xdr:spPr>
          <a:xfrm>
            <a:off x="723900" y="1640205"/>
            <a:ext cx="0" cy="314706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8" name="Straight Connector 137">
            <a:extLst>
              <a:ext uri="{FF2B5EF4-FFF2-40B4-BE49-F238E27FC236}">
                <a16:creationId xmlns:a16="http://schemas.microsoft.com/office/drawing/2014/main" id="{00000000-0008-0000-0000-00008A000000}"/>
              </a:ext>
            </a:extLst>
          </xdr:cNvPr>
          <xdr:cNvCxnSpPr/>
        </xdr:nvCxnSpPr>
        <xdr:spPr>
          <a:xfrm flipH="1">
            <a:off x="699135" y="1670685"/>
            <a:ext cx="59055" cy="7810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0" name="Straight Connector 139">
            <a:extLst>
              <a:ext uri="{FF2B5EF4-FFF2-40B4-BE49-F238E27FC236}">
                <a16:creationId xmlns:a16="http://schemas.microsoft.com/office/drawing/2014/main" id="{00000000-0008-0000-0000-00008C000000}"/>
              </a:ext>
            </a:extLst>
          </xdr:cNvPr>
          <xdr:cNvCxnSpPr/>
        </xdr:nvCxnSpPr>
        <xdr:spPr>
          <a:xfrm flipH="1">
            <a:off x="672465" y="4714875"/>
            <a:ext cx="145161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1" name="Straight Connector 140">
            <a:extLst>
              <a:ext uri="{FF2B5EF4-FFF2-40B4-BE49-F238E27FC236}">
                <a16:creationId xmlns:a16="http://schemas.microsoft.com/office/drawing/2014/main" id="{00000000-0008-0000-0000-00008D000000}"/>
              </a:ext>
            </a:extLst>
          </xdr:cNvPr>
          <xdr:cNvCxnSpPr/>
        </xdr:nvCxnSpPr>
        <xdr:spPr>
          <a:xfrm flipH="1">
            <a:off x="699135" y="4671060"/>
            <a:ext cx="59055" cy="8191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5" name="Straight Connector 144">
            <a:extLst>
              <a:ext uri="{FF2B5EF4-FFF2-40B4-BE49-F238E27FC236}">
                <a16:creationId xmlns:a16="http://schemas.microsoft.com/office/drawing/2014/main" id="{00000000-0008-0000-0000-000091000000}"/>
              </a:ext>
            </a:extLst>
          </xdr:cNvPr>
          <xdr:cNvCxnSpPr/>
        </xdr:nvCxnSpPr>
        <xdr:spPr>
          <a:xfrm flipH="1">
            <a:off x="1061085" y="4667250"/>
            <a:ext cx="59055" cy="85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6" name="Straight Connector 145">
            <a:extLst>
              <a:ext uri="{FF2B5EF4-FFF2-40B4-BE49-F238E27FC236}">
                <a16:creationId xmlns:a16="http://schemas.microsoft.com/office/drawing/2014/main" id="{00000000-0008-0000-0000-000092000000}"/>
              </a:ext>
            </a:extLst>
          </xdr:cNvPr>
          <xdr:cNvCxnSpPr/>
        </xdr:nvCxnSpPr>
        <xdr:spPr>
          <a:xfrm>
            <a:off x="6156960" y="1644015"/>
            <a:ext cx="0" cy="313182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8" name="Straight Connector 147">
            <a:extLst>
              <a:ext uri="{FF2B5EF4-FFF2-40B4-BE49-F238E27FC236}">
                <a16:creationId xmlns:a16="http://schemas.microsoft.com/office/drawing/2014/main" id="{00000000-0008-0000-0000-000094000000}"/>
              </a:ext>
            </a:extLst>
          </xdr:cNvPr>
          <xdr:cNvCxnSpPr/>
        </xdr:nvCxnSpPr>
        <xdr:spPr>
          <a:xfrm>
            <a:off x="5069205" y="2286000"/>
            <a:ext cx="1133475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9" name="Straight Connector 148">
            <a:extLst>
              <a:ext uri="{FF2B5EF4-FFF2-40B4-BE49-F238E27FC236}">
                <a16:creationId xmlns:a16="http://schemas.microsoft.com/office/drawing/2014/main" id="{00000000-0008-0000-0000-000095000000}"/>
              </a:ext>
            </a:extLst>
          </xdr:cNvPr>
          <xdr:cNvCxnSpPr/>
        </xdr:nvCxnSpPr>
        <xdr:spPr>
          <a:xfrm flipH="1">
            <a:off x="6132195" y="4667250"/>
            <a:ext cx="59055" cy="8191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0" name="Straight Connector 149">
            <a:extLst>
              <a:ext uri="{FF2B5EF4-FFF2-40B4-BE49-F238E27FC236}">
                <a16:creationId xmlns:a16="http://schemas.microsoft.com/office/drawing/2014/main" id="{00000000-0008-0000-0000-000096000000}"/>
              </a:ext>
            </a:extLst>
          </xdr:cNvPr>
          <xdr:cNvCxnSpPr/>
        </xdr:nvCxnSpPr>
        <xdr:spPr>
          <a:xfrm flipH="1">
            <a:off x="6132195" y="2238375"/>
            <a:ext cx="59055" cy="8191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1" name="Straight Connector 150">
            <a:extLst>
              <a:ext uri="{FF2B5EF4-FFF2-40B4-BE49-F238E27FC236}">
                <a16:creationId xmlns:a16="http://schemas.microsoft.com/office/drawing/2014/main" id="{00000000-0008-0000-0000-000097000000}"/>
              </a:ext>
            </a:extLst>
          </xdr:cNvPr>
          <xdr:cNvCxnSpPr/>
        </xdr:nvCxnSpPr>
        <xdr:spPr>
          <a:xfrm flipH="1">
            <a:off x="6132195" y="1670685"/>
            <a:ext cx="59055" cy="8191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2" name="Straight Connector 151">
            <a:extLst>
              <a:ext uri="{FF2B5EF4-FFF2-40B4-BE49-F238E27FC236}">
                <a16:creationId xmlns:a16="http://schemas.microsoft.com/office/drawing/2014/main" id="{00000000-0008-0000-0000-000098000000}"/>
              </a:ext>
            </a:extLst>
          </xdr:cNvPr>
          <xdr:cNvCxnSpPr/>
        </xdr:nvCxnSpPr>
        <xdr:spPr>
          <a:xfrm>
            <a:off x="5023485" y="2756535"/>
            <a:ext cx="1183005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3" name="Straight Connector 152">
            <a:extLst>
              <a:ext uri="{FF2B5EF4-FFF2-40B4-BE49-F238E27FC236}">
                <a16:creationId xmlns:a16="http://schemas.microsoft.com/office/drawing/2014/main" id="{00000000-0008-0000-0000-000099000000}"/>
              </a:ext>
            </a:extLst>
          </xdr:cNvPr>
          <xdr:cNvCxnSpPr/>
        </xdr:nvCxnSpPr>
        <xdr:spPr>
          <a:xfrm flipH="1">
            <a:off x="6132195" y="2722245"/>
            <a:ext cx="59055" cy="6858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4" name="Straight Connector 153">
            <a:extLst>
              <a:ext uri="{FF2B5EF4-FFF2-40B4-BE49-F238E27FC236}">
                <a16:creationId xmlns:a16="http://schemas.microsoft.com/office/drawing/2014/main" id="{00000000-0008-0000-0000-00009A000000}"/>
              </a:ext>
            </a:extLst>
          </xdr:cNvPr>
          <xdr:cNvCxnSpPr/>
        </xdr:nvCxnSpPr>
        <xdr:spPr>
          <a:xfrm>
            <a:off x="5031105" y="3945255"/>
            <a:ext cx="1183005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5" name="Straight Connector 154">
            <a:extLst>
              <a:ext uri="{FF2B5EF4-FFF2-40B4-BE49-F238E27FC236}">
                <a16:creationId xmlns:a16="http://schemas.microsoft.com/office/drawing/2014/main" id="{00000000-0008-0000-0000-00009B000000}"/>
              </a:ext>
            </a:extLst>
          </xdr:cNvPr>
          <xdr:cNvCxnSpPr/>
        </xdr:nvCxnSpPr>
        <xdr:spPr>
          <a:xfrm flipH="1">
            <a:off x="6132195" y="3914775"/>
            <a:ext cx="59055" cy="6858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6" name="Straight Connector 155">
            <a:extLst>
              <a:ext uri="{FF2B5EF4-FFF2-40B4-BE49-F238E27FC236}">
                <a16:creationId xmlns:a16="http://schemas.microsoft.com/office/drawing/2014/main" id="{00000000-0008-0000-0000-00009C000000}"/>
              </a:ext>
            </a:extLst>
          </xdr:cNvPr>
          <xdr:cNvCxnSpPr/>
        </xdr:nvCxnSpPr>
        <xdr:spPr>
          <a:xfrm>
            <a:off x="5053965" y="4411980"/>
            <a:ext cx="1167765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7" name="Straight Connector 156">
            <a:extLst>
              <a:ext uri="{FF2B5EF4-FFF2-40B4-BE49-F238E27FC236}">
                <a16:creationId xmlns:a16="http://schemas.microsoft.com/office/drawing/2014/main" id="{00000000-0008-0000-0000-00009D000000}"/>
              </a:ext>
            </a:extLst>
          </xdr:cNvPr>
          <xdr:cNvCxnSpPr/>
        </xdr:nvCxnSpPr>
        <xdr:spPr>
          <a:xfrm flipH="1">
            <a:off x="6132195" y="4381500"/>
            <a:ext cx="59055" cy="8191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8" name="Straight Connector 157">
            <a:extLst>
              <a:ext uri="{FF2B5EF4-FFF2-40B4-BE49-F238E27FC236}">
                <a16:creationId xmlns:a16="http://schemas.microsoft.com/office/drawing/2014/main" id="{00000000-0008-0000-0000-00009E000000}"/>
              </a:ext>
            </a:extLst>
          </xdr:cNvPr>
          <xdr:cNvCxnSpPr/>
        </xdr:nvCxnSpPr>
        <xdr:spPr>
          <a:xfrm>
            <a:off x="1011555" y="2000250"/>
            <a:ext cx="40005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9" name="Straight Connector 158">
            <a:extLst>
              <a:ext uri="{FF2B5EF4-FFF2-40B4-BE49-F238E27FC236}">
                <a16:creationId xmlns:a16="http://schemas.microsoft.com/office/drawing/2014/main" id="{00000000-0008-0000-0000-00009F000000}"/>
              </a:ext>
            </a:extLst>
          </xdr:cNvPr>
          <xdr:cNvCxnSpPr/>
        </xdr:nvCxnSpPr>
        <xdr:spPr>
          <a:xfrm flipV="1">
            <a:off x="2175510" y="1076325"/>
            <a:ext cx="0" cy="54102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2" name="Straight Connector 161">
            <a:extLst>
              <a:ext uri="{FF2B5EF4-FFF2-40B4-BE49-F238E27FC236}">
                <a16:creationId xmlns:a16="http://schemas.microsoft.com/office/drawing/2014/main" id="{00000000-0008-0000-0000-0000A2000000}"/>
              </a:ext>
            </a:extLst>
          </xdr:cNvPr>
          <xdr:cNvCxnSpPr/>
        </xdr:nvCxnSpPr>
        <xdr:spPr>
          <a:xfrm flipH="1">
            <a:off x="2154555" y="1388745"/>
            <a:ext cx="55245" cy="7048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5" name="Straight Connector 164">
            <a:extLst>
              <a:ext uri="{FF2B5EF4-FFF2-40B4-BE49-F238E27FC236}">
                <a16:creationId xmlns:a16="http://schemas.microsoft.com/office/drawing/2014/main" id="{00000000-0008-0000-0000-0000A5000000}"/>
              </a:ext>
            </a:extLst>
          </xdr:cNvPr>
          <xdr:cNvCxnSpPr/>
        </xdr:nvCxnSpPr>
        <xdr:spPr>
          <a:xfrm flipV="1">
            <a:off x="2899410" y="1365885"/>
            <a:ext cx="0" cy="25146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7" name="Straight Connector 166">
            <a:extLst>
              <a:ext uri="{FF2B5EF4-FFF2-40B4-BE49-F238E27FC236}">
                <a16:creationId xmlns:a16="http://schemas.microsoft.com/office/drawing/2014/main" id="{00000000-0008-0000-0000-0000A7000000}"/>
              </a:ext>
            </a:extLst>
          </xdr:cNvPr>
          <xdr:cNvCxnSpPr/>
        </xdr:nvCxnSpPr>
        <xdr:spPr>
          <a:xfrm flipH="1">
            <a:off x="2878455" y="1388745"/>
            <a:ext cx="55245" cy="7048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8" name="Straight Connector 167">
            <a:extLst>
              <a:ext uri="{FF2B5EF4-FFF2-40B4-BE49-F238E27FC236}">
                <a16:creationId xmlns:a16="http://schemas.microsoft.com/office/drawing/2014/main" id="{00000000-0008-0000-0000-0000A8000000}"/>
              </a:ext>
            </a:extLst>
          </xdr:cNvPr>
          <xdr:cNvCxnSpPr/>
        </xdr:nvCxnSpPr>
        <xdr:spPr>
          <a:xfrm flipV="1">
            <a:off x="4162425" y="1362075"/>
            <a:ext cx="0" cy="25146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1" name="Straight Connector 170">
            <a:extLst>
              <a:ext uri="{FF2B5EF4-FFF2-40B4-BE49-F238E27FC236}">
                <a16:creationId xmlns:a16="http://schemas.microsoft.com/office/drawing/2014/main" id="{00000000-0008-0000-0000-0000AB000000}"/>
              </a:ext>
            </a:extLst>
          </xdr:cNvPr>
          <xdr:cNvCxnSpPr/>
        </xdr:nvCxnSpPr>
        <xdr:spPr>
          <a:xfrm flipH="1">
            <a:off x="4141470" y="1384935"/>
            <a:ext cx="55245" cy="7048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3" name="Straight Connector 172">
            <a:extLst>
              <a:ext uri="{FF2B5EF4-FFF2-40B4-BE49-F238E27FC236}">
                <a16:creationId xmlns:a16="http://schemas.microsoft.com/office/drawing/2014/main" id="{00000000-0008-0000-0000-0000AD000000}"/>
              </a:ext>
            </a:extLst>
          </xdr:cNvPr>
          <xdr:cNvCxnSpPr/>
        </xdr:nvCxnSpPr>
        <xdr:spPr>
          <a:xfrm flipV="1">
            <a:off x="4954905" y="1068705"/>
            <a:ext cx="0" cy="54864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4" name="Straight Connector 173">
            <a:extLst>
              <a:ext uri="{FF2B5EF4-FFF2-40B4-BE49-F238E27FC236}">
                <a16:creationId xmlns:a16="http://schemas.microsoft.com/office/drawing/2014/main" id="{00000000-0008-0000-0000-0000AE000000}"/>
              </a:ext>
            </a:extLst>
          </xdr:cNvPr>
          <xdr:cNvCxnSpPr/>
        </xdr:nvCxnSpPr>
        <xdr:spPr>
          <a:xfrm flipH="1">
            <a:off x="4924425" y="1388745"/>
            <a:ext cx="64770" cy="7048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5" name="Straight Connector 174">
            <a:extLst>
              <a:ext uri="{FF2B5EF4-FFF2-40B4-BE49-F238E27FC236}">
                <a16:creationId xmlns:a16="http://schemas.microsoft.com/office/drawing/2014/main" id="{00000000-0008-0000-0000-0000AF000000}"/>
              </a:ext>
            </a:extLst>
          </xdr:cNvPr>
          <xdr:cNvCxnSpPr/>
        </xdr:nvCxnSpPr>
        <xdr:spPr>
          <a:xfrm>
            <a:off x="2139315" y="1144905"/>
            <a:ext cx="286512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6" name="Straight Connector 175">
            <a:extLst>
              <a:ext uri="{FF2B5EF4-FFF2-40B4-BE49-F238E27FC236}">
                <a16:creationId xmlns:a16="http://schemas.microsoft.com/office/drawing/2014/main" id="{00000000-0008-0000-0000-0000B0000000}"/>
              </a:ext>
            </a:extLst>
          </xdr:cNvPr>
          <xdr:cNvCxnSpPr/>
        </xdr:nvCxnSpPr>
        <xdr:spPr>
          <a:xfrm flipH="1">
            <a:off x="4920615" y="1118235"/>
            <a:ext cx="64770" cy="7048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7" name="Straight Connector 176">
            <a:extLst>
              <a:ext uri="{FF2B5EF4-FFF2-40B4-BE49-F238E27FC236}">
                <a16:creationId xmlns:a16="http://schemas.microsoft.com/office/drawing/2014/main" id="{00000000-0008-0000-0000-0000B1000000}"/>
              </a:ext>
            </a:extLst>
          </xdr:cNvPr>
          <xdr:cNvCxnSpPr/>
        </xdr:nvCxnSpPr>
        <xdr:spPr>
          <a:xfrm flipH="1">
            <a:off x="2154555" y="1118235"/>
            <a:ext cx="55245" cy="7048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8" name="Straight Connector 177">
            <a:extLst>
              <a:ext uri="{FF2B5EF4-FFF2-40B4-BE49-F238E27FC236}">
                <a16:creationId xmlns:a16="http://schemas.microsoft.com/office/drawing/2014/main" id="{00000000-0008-0000-0000-0000B2000000}"/>
              </a:ext>
            </a:extLst>
          </xdr:cNvPr>
          <xdr:cNvCxnSpPr/>
        </xdr:nvCxnSpPr>
        <xdr:spPr>
          <a:xfrm>
            <a:off x="5038725" y="4714875"/>
            <a:ext cx="156210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9" name="Straight Connector 178">
            <a:extLst>
              <a:ext uri="{FF2B5EF4-FFF2-40B4-BE49-F238E27FC236}">
                <a16:creationId xmlns:a16="http://schemas.microsoft.com/office/drawing/2014/main" id="{00000000-0008-0000-0000-0000B3000000}"/>
              </a:ext>
            </a:extLst>
          </xdr:cNvPr>
          <xdr:cNvCxnSpPr/>
        </xdr:nvCxnSpPr>
        <xdr:spPr>
          <a:xfrm>
            <a:off x="5724525" y="1718310"/>
            <a:ext cx="871538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0" name="Straight Connector 179">
            <a:extLst>
              <a:ext uri="{FF2B5EF4-FFF2-40B4-BE49-F238E27FC236}">
                <a16:creationId xmlns:a16="http://schemas.microsoft.com/office/drawing/2014/main" id="{00000000-0008-0000-0000-0000B4000000}"/>
              </a:ext>
            </a:extLst>
          </xdr:cNvPr>
          <xdr:cNvCxnSpPr/>
        </xdr:nvCxnSpPr>
        <xdr:spPr>
          <a:xfrm flipH="1">
            <a:off x="1057275" y="1956435"/>
            <a:ext cx="62865" cy="8191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1" name="Straight Connector 180">
            <a:extLst>
              <a:ext uri="{FF2B5EF4-FFF2-40B4-BE49-F238E27FC236}">
                <a16:creationId xmlns:a16="http://schemas.microsoft.com/office/drawing/2014/main" id="{00000000-0008-0000-0000-0000B5000000}"/>
              </a:ext>
            </a:extLst>
          </xdr:cNvPr>
          <xdr:cNvCxnSpPr/>
        </xdr:nvCxnSpPr>
        <xdr:spPr>
          <a:xfrm flipV="1">
            <a:off x="2537460" y="1365885"/>
            <a:ext cx="0" cy="25146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2" name="Straight Connector 181">
            <a:extLst>
              <a:ext uri="{FF2B5EF4-FFF2-40B4-BE49-F238E27FC236}">
                <a16:creationId xmlns:a16="http://schemas.microsoft.com/office/drawing/2014/main" id="{00000000-0008-0000-0000-0000B6000000}"/>
              </a:ext>
            </a:extLst>
          </xdr:cNvPr>
          <xdr:cNvCxnSpPr/>
        </xdr:nvCxnSpPr>
        <xdr:spPr>
          <a:xfrm flipH="1">
            <a:off x="2516505" y="1388745"/>
            <a:ext cx="55245" cy="7048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84" name="Oval 183">
            <a:extLst>
              <a:ext uri="{FF2B5EF4-FFF2-40B4-BE49-F238E27FC236}">
                <a16:creationId xmlns:a16="http://schemas.microsoft.com/office/drawing/2014/main" id="{00000000-0008-0000-0000-0000B8000000}"/>
              </a:ext>
            </a:extLst>
          </xdr:cNvPr>
          <xdr:cNvSpPr/>
        </xdr:nvSpPr>
        <xdr:spPr>
          <a:xfrm flipH="1">
            <a:off x="3568065" y="3345180"/>
            <a:ext cx="45720" cy="45720"/>
          </a:xfrm>
          <a:prstGeom prst="ellipse">
            <a:avLst/>
          </a:prstGeom>
          <a:solidFill>
            <a:srgbClr val="FF0000"/>
          </a:solidFill>
          <a:ln w="9525"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185" name="Straight Connector 184">
            <a:extLst>
              <a:ext uri="{FF2B5EF4-FFF2-40B4-BE49-F238E27FC236}">
                <a16:creationId xmlns:a16="http://schemas.microsoft.com/office/drawing/2014/main" id="{00000000-0008-0000-0000-0000B9000000}"/>
              </a:ext>
            </a:extLst>
          </xdr:cNvPr>
          <xdr:cNvCxnSpPr/>
        </xdr:nvCxnSpPr>
        <xdr:spPr>
          <a:xfrm>
            <a:off x="6191250" y="3368038"/>
            <a:ext cx="423863" cy="0"/>
          </a:xfrm>
          <a:prstGeom prst="line">
            <a:avLst/>
          </a:prstGeom>
          <a:ln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6" name="Straight Connector 185">
            <a:extLst>
              <a:ext uri="{FF2B5EF4-FFF2-40B4-BE49-F238E27FC236}">
                <a16:creationId xmlns:a16="http://schemas.microsoft.com/office/drawing/2014/main" id="{00000000-0008-0000-0000-0000BA000000}"/>
              </a:ext>
            </a:extLst>
          </xdr:cNvPr>
          <xdr:cNvCxnSpPr/>
        </xdr:nvCxnSpPr>
        <xdr:spPr>
          <a:xfrm flipH="1">
            <a:off x="6487477" y="3328987"/>
            <a:ext cx="59055" cy="76200"/>
          </a:xfrm>
          <a:prstGeom prst="line">
            <a:avLst/>
          </a:prstGeom>
          <a:ln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9" name="Straight Connector 188">
            <a:extLst>
              <a:ext uri="{FF2B5EF4-FFF2-40B4-BE49-F238E27FC236}">
                <a16:creationId xmlns:a16="http://schemas.microsoft.com/office/drawing/2014/main" id="{00000000-0008-0000-0000-0000BD000000}"/>
              </a:ext>
            </a:extLst>
          </xdr:cNvPr>
          <xdr:cNvCxnSpPr/>
        </xdr:nvCxnSpPr>
        <xdr:spPr>
          <a:xfrm flipV="1">
            <a:off x="4577715" y="1369695"/>
            <a:ext cx="0" cy="25146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90" name="Straight Connector 189">
            <a:extLst>
              <a:ext uri="{FF2B5EF4-FFF2-40B4-BE49-F238E27FC236}">
                <a16:creationId xmlns:a16="http://schemas.microsoft.com/office/drawing/2014/main" id="{00000000-0008-0000-0000-0000BE000000}"/>
              </a:ext>
            </a:extLst>
          </xdr:cNvPr>
          <xdr:cNvCxnSpPr/>
        </xdr:nvCxnSpPr>
        <xdr:spPr>
          <a:xfrm flipH="1">
            <a:off x="4547235" y="1392555"/>
            <a:ext cx="64770" cy="7048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3" name="Straight Connector 182">
            <a:extLst>
              <a:ext uri="{FF2B5EF4-FFF2-40B4-BE49-F238E27FC236}">
                <a16:creationId xmlns:a16="http://schemas.microsoft.com/office/drawing/2014/main" id="{00000000-0008-0000-0000-0000B7000000}"/>
              </a:ext>
            </a:extLst>
          </xdr:cNvPr>
          <xdr:cNvCxnSpPr/>
        </xdr:nvCxnSpPr>
        <xdr:spPr>
          <a:xfrm>
            <a:off x="6521767" y="1644015"/>
            <a:ext cx="0" cy="3131820"/>
          </a:xfrm>
          <a:prstGeom prst="line">
            <a:avLst/>
          </a:prstGeom>
          <a:ln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7" name="Straight Connector 186">
            <a:extLst>
              <a:ext uri="{FF2B5EF4-FFF2-40B4-BE49-F238E27FC236}">
                <a16:creationId xmlns:a16="http://schemas.microsoft.com/office/drawing/2014/main" id="{00000000-0008-0000-0000-0000BB000000}"/>
              </a:ext>
            </a:extLst>
          </xdr:cNvPr>
          <xdr:cNvCxnSpPr/>
        </xdr:nvCxnSpPr>
        <xdr:spPr>
          <a:xfrm flipH="1">
            <a:off x="6481763" y="1666875"/>
            <a:ext cx="76199" cy="96203"/>
          </a:xfrm>
          <a:prstGeom prst="line">
            <a:avLst/>
          </a:prstGeom>
          <a:ln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8" name="Straight Connector 187">
            <a:extLst>
              <a:ext uri="{FF2B5EF4-FFF2-40B4-BE49-F238E27FC236}">
                <a16:creationId xmlns:a16="http://schemas.microsoft.com/office/drawing/2014/main" id="{00000000-0008-0000-0000-0000BC000000}"/>
              </a:ext>
            </a:extLst>
          </xdr:cNvPr>
          <xdr:cNvCxnSpPr/>
        </xdr:nvCxnSpPr>
        <xdr:spPr>
          <a:xfrm flipH="1">
            <a:off x="6481764" y="4668203"/>
            <a:ext cx="79059" cy="94297"/>
          </a:xfrm>
          <a:prstGeom prst="line">
            <a:avLst/>
          </a:prstGeom>
          <a:ln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0" name="Straight Connector 199">
            <a:extLst>
              <a:ext uri="{FF2B5EF4-FFF2-40B4-BE49-F238E27FC236}">
                <a16:creationId xmlns:a16="http://schemas.microsoft.com/office/drawing/2014/main" id="{DF37FD63-23F8-4CFB-8D0A-346049D6A130}"/>
              </a:ext>
            </a:extLst>
          </xdr:cNvPr>
          <xdr:cNvCxnSpPr/>
        </xdr:nvCxnSpPr>
        <xdr:spPr>
          <a:xfrm>
            <a:off x="3652838" y="3368038"/>
            <a:ext cx="2276475" cy="0"/>
          </a:xfrm>
          <a:prstGeom prst="line">
            <a:avLst/>
          </a:prstGeom>
          <a:ln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3</xdr:col>
      <xdr:colOff>121920</xdr:colOff>
      <xdr:row>39</xdr:row>
      <xdr:rowOff>80010</xdr:rowOff>
    </xdr:from>
    <xdr:to>
      <xdr:col>47</xdr:col>
      <xdr:colOff>91440</xdr:colOff>
      <xdr:row>67</xdr:row>
      <xdr:rowOff>72390</xdr:rowOff>
    </xdr:to>
    <xdr:grpSp>
      <xdr:nvGrpSpPr>
        <xdr:cNvPr id="3" name="Group 2">
          <a:extLst>
            <a:ext uri="{FF2B5EF4-FFF2-40B4-BE49-F238E27FC236}">
              <a16:creationId xmlns:a16="http://schemas.microsoft.com/office/drawing/2014/main" id="{6F6C794C-D55E-4B67-ADFE-7D91C92D659B}"/>
            </a:ext>
          </a:extLst>
        </xdr:cNvPr>
        <xdr:cNvGrpSpPr/>
      </xdr:nvGrpSpPr>
      <xdr:grpSpPr>
        <a:xfrm>
          <a:off x="664845" y="6252210"/>
          <a:ext cx="7932420" cy="3935730"/>
          <a:chOff x="664845" y="6252210"/>
          <a:chExt cx="7932420" cy="3935730"/>
        </a:xfrm>
      </xdr:grpSpPr>
      <xdr:cxnSp macro="">
        <xdr:nvCxnSpPr>
          <xdr:cNvPr id="55" name="Straight Connector 54">
            <a:extLst>
              <a:ext uri="{FF2B5EF4-FFF2-40B4-BE49-F238E27FC236}">
                <a16:creationId xmlns:a16="http://schemas.microsoft.com/office/drawing/2014/main" id="{00000000-0008-0000-0000-000037000000}"/>
              </a:ext>
            </a:extLst>
          </xdr:cNvPr>
          <xdr:cNvCxnSpPr/>
        </xdr:nvCxnSpPr>
        <xdr:spPr>
          <a:xfrm>
            <a:off x="1388745" y="6886575"/>
            <a:ext cx="6711315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8" name="Straight Connector 57">
            <a:extLst>
              <a:ext uri="{FF2B5EF4-FFF2-40B4-BE49-F238E27FC236}">
                <a16:creationId xmlns:a16="http://schemas.microsoft.com/office/drawing/2014/main" id="{00000000-0008-0000-0000-00003A000000}"/>
              </a:ext>
            </a:extLst>
          </xdr:cNvPr>
          <xdr:cNvCxnSpPr/>
        </xdr:nvCxnSpPr>
        <xdr:spPr>
          <a:xfrm>
            <a:off x="8027670" y="6252210"/>
            <a:ext cx="0" cy="8572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0" name="Straight Connector 59">
            <a:extLst>
              <a:ext uri="{FF2B5EF4-FFF2-40B4-BE49-F238E27FC236}">
                <a16:creationId xmlns:a16="http://schemas.microsoft.com/office/drawing/2014/main" id="{00000000-0008-0000-0000-00003C000000}"/>
              </a:ext>
            </a:extLst>
          </xdr:cNvPr>
          <xdr:cNvCxnSpPr/>
        </xdr:nvCxnSpPr>
        <xdr:spPr>
          <a:xfrm flipH="1">
            <a:off x="7993380" y="6842760"/>
            <a:ext cx="72390" cy="7810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2" name="Straight Connector 61">
            <a:extLst>
              <a:ext uri="{FF2B5EF4-FFF2-40B4-BE49-F238E27FC236}">
                <a16:creationId xmlns:a16="http://schemas.microsoft.com/office/drawing/2014/main" id="{00000000-0008-0000-0000-00003E000000}"/>
              </a:ext>
            </a:extLst>
          </xdr:cNvPr>
          <xdr:cNvCxnSpPr/>
        </xdr:nvCxnSpPr>
        <xdr:spPr>
          <a:xfrm>
            <a:off x="1384935" y="6318885"/>
            <a:ext cx="6711315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3" name="Straight Connector 62">
            <a:extLst>
              <a:ext uri="{FF2B5EF4-FFF2-40B4-BE49-F238E27FC236}">
                <a16:creationId xmlns:a16="http://schemas.microsoft.com/office/drawing/2014/main" id="{00000000-0008-0000-0000-00003F000000}"/>
              </a:ext>
            </a:extLst>
          </xdr:cNvPr>
          <xdr:cNvCxnSpPr/>
        </xdr:nvCxnSpPr>
        <xdr:spPr>
          <a:xfrm flipH="1">
            <a:off x="7993380" y="6275070"/>
            <a:ext cx="72390" cy="7810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5" name="Straight Connector 64">
            <a:extLst>
              <a:ext uri="{FF2B5EF4-FFF2-40B4-BE49-F238E27FC236}">
                <a16:creationId xmlns:a16="http://schemas.microsoft.com/office/drawing/2014/main" id="{00000000-0008-0000-0000-000041000000}"/>
              </a:ext>
            </a:extLst>
          </xdr:cNvPr>
          <xdr:cNvCxnSpPr/>
        </xdr:nvCxnSpPr>
        <xdr:spPr>
          <a:xfrm flipV="1">
            <a:off x="1451610" y="6259830"/>
            <a:ext cx="0" cy="83820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7" name="Straight Connector 66">
            <a:extLst>
              <a:ext uri="{FF2B5EF4-FFF2-40B4-BE49-F238E27FC236}">
                <a16:creationId xmlns:a16="http://schemas.microsoft.com/office/drawing/2014/main" id="{00000000-0008-0000-0000-000043000000}"/>
              </a:ext>
            </a:extLst>
          </xdr:cNvPr>
          <xdr:cNvCxnSpPr/>
        </xdr:nvCxnSpPr>
        <xdr:spPr>
          <a:xfrm flipH="1">
            <a:off x="1423035" y="6271260"/>
            <a:ext cx="66675" cy="8191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9" name="Straight Connector 68">
            <a:extLst>
              <a:ext uri="{FF2B5EF4-FFF2-40B4-BE49-F238E27FC236}">
                <a16:creationId xmlns:a16="http://schemas.microsoft.com/office/drawing/2014/main" id="{00000000-0008-0000-0000-000045000000}"/>
              </a:ext>
            </a:extLst>
          </xdr:cNvPr>
          <xdr:cNvCxnSpPr/>
        </xdr:nvCxnSpPr>
        <xdr:spPr>
          <a:xfrm flipH="1">
            <a:off x="1426845" y="6842760"/>
            <a:ext cx="59055" cy="7810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4" name="Straight Connector 73">
            <a:extLst>
              <a:ext uri="{FF2B5EF4-FFF2-40B4-BE49-F238E27FC236}">
                <a16:creationId xmlns:a16="http://schemas.microsoft.com/office/drawing/2014/main" id="{00000000-0008-0000-0000-00004A000000}"/>
              </a:ext>
            </a:extLst>
          </xdr:cNvPr>
          <xdr:cNvCxnSpPr/>
        </xdr:nvCxnSpPr>
        <xdr:spPr>
          <a:xfrm flipH="1">
            <a:off x="664845" y="7172325"/>
            <a:ext cx="70104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6" name="Straight Connector 75">
            <a:extLst>
              <a:ext uri="{FF2B5EF4-FFF2-40B4-BE49-F238E27FC236}">
                <a16:creationId xmlns:a16="http://schemas.microsoft.com/office/drawing/2014/main" id="{00000000-0008-0000-0000-00004C000000}"/>
              </a:ext>
            </a:extLst>
          </xdr:cNvPr>
          <xdr:cNvCxnSpPr/>
        </xdr:nvCxnSpPr>
        <xdr:spPr>
          <a:xfrm>
            <a:off x="1085850" y="7098030"/>
            <a:ext cx="0" cy="308991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9" name="Straight Connector 78">
            <a:extLst>
              <a:ext uri="{FF2B5EF4-FFF2-40B4-BE49-F238E27FC236}">
                <a16:creationId xmlns:a16="http://schemas.microsoft.com/office/drawing/2014/main" id="{00000000-0008-0000-0000-00004F000000}"/>
              </a:ext>
            </a:extLst>
          </xdr:cNvPr>
          <xdr:cNvCxnSpPr/>
        </xdr:nvCxnSpPr>
        <xdr:spPr>
          <a:xfrm>
            <a:off x="1026795" y="7604760"/>
            <a:ext cx="851535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1" name="Straight Connector 80">
            <a:extLst>
              <a:ext uri="{FF2B5EF4-FFF2-40B4-BE49-F238E27FC236}">
                <a16:creationId xmlns:a16="http://schemas.microsoft.com/office/drawing/2014/main" id="{00000000-0008-0000-0000-000051000000}"/>
              </a:ext>
            </a:extLst>
          </xdr:cNvPr>
          <xdr:cNvCxnSpPr/>
        </xdr:nvCxnSpPr>
        <xdr:spPr>
          <a:xfrm flipH="1">
            <a:off x="1061085" y="7557135"/>
            <a:ext cx="62865" cy="8191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3" name="Straight Connector 82">
            <a:extLst>
              <a:ext uri="{FF2B5EF4-FFF2-40B4-BE49-F238E27FC236}">
                <a16:creationId xmlns:a16="http://schemas.microsoft.com/office/drawing/2014/main" id="{00000000-0008-0000-0000-000053000000}"/>
              </a:ext>
            </a:extLst>
          </xdr:cNvPr>
          <xdr:cNvCxnSpPr/>
        </xdr:nvCxnSpPr>
        <xdr:spPr>
          <a:xfrm flipH="1">
            <a:off x="1061085" y="7128510"/>
            <a:ext cx="59055" cy="7810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5" name="Straight Connector 84">
            <a:extLst>
              <a:ext uri="{FF2B5EF4-FFF2-40B4-BE49-F238E27FC236}">
                <a16:creationId xmlns:a16="http://schemas.microsoft.com/office/drawing/2014/main" id="{00000000-0008-0000-0000-000055000000}"/>
              </a:ext>
            </a:extLst>
          </xdr:cNvPr>
          <xdr:cNvCxnSpPr/>
        </xdr:nvCxnSpPr>
        <xdr:spPr>
          <a:xfrm>
            <a:off x="723900" y="7098030"/>
            <a:ext cx="0" cy="308991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6" name="Straight Connector 85">
            <a:extLst>
              <a:ext uri="{FF2B5EF4-FFF2-40B4-BE49-F238E27FC236}">
                <a16:creationId xmlns:a16="http://schemas.microsoft.com/office/drawing/2014/main" id="{00000000-0008-0000-0000-000056000000}"/>
              </a:ext>
            </a:extLst>
          </xdr:cNvPr>
          <xdr:cNvCxnSpPr/>
        </xdr:nvCxnSpPr>
        <xdr:spPr>
          <a:xfrm flipH="1">
            <a:off x="699135" y="7128510"/>
            <a:ext cx="59055" cy="7810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9" name="Straight Connector 88">
            <a:extLst>
              <a:ext uri="{FF2B5EF4-FFF2-40B4-BE49-F238E27FC236}">
                <a16:creationId xmlns:a16="http://schemas.microsoft.com/office/drawing/2014/main" id="{00000000-0008-0000-0000-000059000000}"/>
              </a:ext>
            </a:extLst>
          </xdr:cNvPr>
          <xdr:cNvCxnSpPr/>
        </xdr:nvCxnSpPr>
        <xdr:spPr>
          <a:xfrm flipH="1">
            <a:off x="672465" y="10115550"/>
            <a:ext cx="145161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1" name="Straight Connector 90">
            <a:extLst>
              <a:ext uri="{FF2B5EF4-FFF2-40B4-BE49-F238E27FC236}">
                <a16:creationId xmlns:a16="http://schemas.microsoft.com/office/drawing/2014/main" id="{00000000-0008-0000-0000-00005B000000}"/>
              </a:ext>
            </a:extLst>
          </xdr:cNvPr>
          <xdr:cNvCxnSpPr/>
        </xdr:nvCxnSpPr>
        <xdr:spPr>
          <a:xfrm flipH="1">
            <a:off x="699135" y="10071735"/>
            <a:ext cx="59055" cy="8191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3" name="Straight Connector 92">
            <a:extLst>
              <a:ext uri="{FF2B5EF4-FFF2-40B4-BE49-F238E27FC236}">
                <a16:creationId xmlns:a16="http://schemas.microsoft.com/office/drawing/2014/main" id="{00000000-0008-0000-0000-00005D000000}"/>
              </a:ext>
            </a:extLst>
          </xdr:cNvPr>
          <xdr:cNvCxnSpPr/>
        </xdr:nvCxnSpPr>
        <xdr:spPr>
          <a:xfrm flipH="1">
            <a:off x="1061085" y="10067925"/>
            <a:ext cx="59055" cy="857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5" name="Straight Connector 94">
            <a:extLst>
              <a:ext uri="{FF2B5EF4-FFF2-40B4-BE49-F238E27FC236}">
                <a16:creationId xmlns:a16="http://schemas.microsoft.com/office/drawing/2014/main" id="{00000000-0008-0000-0000-00005F000000}"/>
              </a:ext>
            </a:extLst>
          </xdr:cNvPr>
          <xdr:cNvCxnSpPr/>
        </xdr:nvCxnSpPr>
        <xdr:spPr>
          <a:xfrm>
            <a:off x="8509635" y="7101840"/>
            <a:ext cx="0" cy="307467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7" name="Straight Connector 96">
            <a:extLst>
              <a:ext uri="{FF2B5EF4-FFF2-40B4-BE49-F238E27FC236}">
                <a16:creationId xmlns:a16="http://schemas.microsoft.com/office/drawing/2014/main" id="{00000000-0008-0000-0000-000061000000}"/>
              </a:ext>
            </a:extLst>
          </xdr:cNvPr>
          <xdr:cNvCxnSpPr/>
        </xdr:nvCxnSpPr>
        <xdr:spPr>
          <a:xfrm>
            <a:off x="7458075" y="7743825"/>
            <a:ext cx="109728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0" name="Straight Connector 99">
            <a:extLst>
              <a:ext uri="{FF2B5EF4-FFF2-40B4-BE49-F238E27FC236}">
                <a16:creationId xmlns:a16="http://schemas.microsoft.com/office/drawing/2014/main" id="{00000000-0008-0000-0000-000064000000}"/>
              </a:ext>
            </a:extLst>
          </xdr:cNvPr>
          <xdr:cNvCxnSpPr/>
        </xdr:nvCxnSpPr>
        <xdr:spPr>
          <a:xfrm flipH="1">
            <a:off x="8484870" y="10067925"/>
            <a:ext cx="59055" cy="8191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1" name="Straight Connector 100">
            <a:extLst>
              <a:ext uri="{FF2B5EF4-FFF2-40B4-BE49-F238E27FC236}">
                <a16:creationId xmlns:a16="http://schemas.microsoft.com/office/drawing/2014/main" id="{00000000-0008-0000-0000-000065000000}"/>
              </a:ext>
            </a:extLst>
          </xdr:cNvPr>
          <xdr:cNvCxnSpPr/>
        </xdr:nvCxnSpPr>
        <xdr:spPr>
          <a:xfrm flipH="1">
            <a:off x="8484870" y="7696200"/>
            <a:ext cx="59055" cy="8191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2" name="Straight Connector 101">
            <a:extLst>
              <a:ext uri="{FF2B5EF4-FFF2-40B4-BE49-F238E27FC236}">
                <a16:creationId xmlns:a16="http://schemas.microsoft.com/office/drawing/2014/main" id="{00000000-0008-0000-0000-000066000000}"/>
              </a:ext>
            </a:extLst>
          </xdr:cNvPr>
          <xdr:cNvCxnSpPr/>
        </xdr:nvCxnSpPr>
        <xdr:spPr>
          <a:xfrm flipH="1">
            <a:off x="8484870" y="7128510"/>
            <a:ext cx="59055" cy="8191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3" name="Straight Connector 102">
            <a:extLst>
              <a:ext uri="{FF2B5EF4-FFF2-40B4-BE49-F238E27FC236}">
                <a16:creationId xmlns:a16="http://schemas.microsoft.com/office/drawing/2014/main" id="{00000000-0008-0000-0000-000067000000}"/>
              </a:ext>
            </a:extLst>
          </xdr:cNvPr>
          <xdr:cNvCxnSpPr/>
        </xdr:nvCxnSpPr>
        <xdr:spPr>
          <a:xfrm>
            <a:off x="7399020" y="8195310"/>
            <a:ext cx="1160145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4" name="Straight Connector 103">
            <a:extLst>
              <a:ext uri="{FF2B5EF4-FFF2-40B4-BE49-F238E27FC236}">
                <a16:creationId xmlns:a16="http://schemas.microsoft.com/office/drawing/2014/main" id="{00000000-0008-0000-0000-000068000000}"/>
              </a:ext>
            </a:extLst>
          </xdr:cNvPr>
          <xdr:cNvCxnSpPr/>
        </xdr:nvCxnSpPr>
        <xdr:spPr>
          <a:xfrm flipH="1">
            <a:off x="8484870" y="8161020"/>
            <a:ext cx="59055" cy="6858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5" name="Straight Connector 104">
            <a:extLst>
              <a:ext uri="{FF2B5EF4-FFF2-40B4-BE49-F238E27FC236}">
                <a16:creationId xmlns:a16="http://schemas.microsoft.com/office/drawing/2014/main" id="{00000000-0008-0000-0000-000069000000}"/>
              </a:ext>
            </a:extLst>
          </xdr:cNvPr>
          <xdr:cNvCxnSpPr/>
        </xdr:nvCxnSpPr>
        <xdr:spPr>
          <a:xfrm>
            <a:off x="7419975" y="9364980"/>
            <a:ext cx="114681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6" name="Straight Connector 105">
            <a:extLst>
              <a:ext uri="{FF2B5EF4-FFF2-40B4-BE49-F238E27FC236}">
                <a16:creationId xmlns:a16="http://schemas.microsoft.com/office/drawing/2014/main" id="{00000000-0008-0000-0000-00006A000000}"/>
              </a:ext>
            </a:extLst>
          </xdr:cNvPr>
          <xdr:cNvCxnSpPr/>
        </xdr:nvCxnSpPr>
        <xdr:spPr>
          <a:xfrm flipH="1">
            <a:off x="8484870" y="9334500"/>
            <a:ext cx="59055" cy="6858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7" name="Straight Connector 106">
            <a:extLst>
              <a:ext uri="{FF2B5EF4-FFF2-40B4-BE49-F238E27FC236}">
                <a16:creationId xmlns:a16="http://schemas.microsoft.com/office/drawing/2014/main" id="{00000000-0008-0000-0000-00006B000000}"/>
              </a:ext>
            </a:extLst>
          </xdr:cNvPr>
          <xdr:cNvCxnSpPr/>
        </xdr:nvCxnSpPr>
        <xdr:spPr>
          <a:xfrm>
            <a:off x="7419975" y="9812655"/>
            <a:ext cx="115443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8" name="Straight Connector 107">
            <a:extLst>
              <a:ext uri="{FF2B5EF4-FFF2-40B4-BE49-F238E27FC236}">
                <a16:creationId xmlns:a16="http://schemas.microsoft.com/office/drawing/2014/main" id="{00000000-0008-0000-0000-00006C000000}"/>
              </a:ext>
            </a:extLst>
          </xdr:cNvPr>
          <xdr:cNvCxnSpPr/>
        </xdr:nvCxnSpPr>
        <xdr:spPr>
          <a:xfrm flipH="1">
            <a:off x="8484870" y="9782175"/>
            <a:ext cx="59055" cy="8191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1" name="Straight Connector 110">
            <a:extLst>
              <a:ext uri="{FF2B5EF4-FFF2-40B4-BE49-F238E27FC236}">
                <a16:creationId xmlns:a16="http://schemas.microsoft.com/office/drawing/2014/main" id="{00000000-0008-0000-0000-00006F000000}"/>
              </a:ext>
            </a:extLst>
          </xdr:cNvPr>
          <xdr:cNvCxnSpPr/>
        </xdr:nvCxnSpPr>
        <xdr:spPr>
          <a:xfrm>
            <a:off x="1011555" y="7458075"/>
            <a:ext cx="400050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5" name="Straight Connector 114">
            <a:extLst>
              <a:ext uri="{FF2B5EF4-FFF2-40B4-BE49-F238E27FC236}">
                <a16:creationId xmlns:a16="http://schemas.microsoft.com/office/drawing/2014/main" id="{00000000-0008-0000-0000-000073000000}"/>
              </a:ext>
            </a:extLst>
          </xdr:cNvPr>
          <xdr:cNvCxnSpPr/>
        </xdr:nvCxnSpPr>
        <xdr:spPr>
          <a:xfrm flipV="1">
            <a:off x="2175510" y="6534150"/>
            <a:ext cx="0" cy="54102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7" name="Straight Connector 116">
            <a:extLst>
              <a:ext uri="{FF2B5EF4-FFF2-40B4-BE49-F238E27FC236}">
                <a16:creationId xmlns:a16="http://schemas.microsoft.com/office/drawing/2014/main" id="{00000000-0008-0000-0000-000075000000}"/>
              </a:ext>
            </a:extLst>
          </xdr:cNvPr>
          <xdr:cNvCxnSpPr/>
        </xdr:nvCxnSpPr>
        <xdr:spPr>
          <a:xfrm flipH="1">
            <a:off x="2154555" y="6846570"/>
            <a:ext cx="55245" cy="7048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8" name="Straight Connector 117">
            <a:extLst>
              <a:ext uri="{FF2B5EF4-FFF2-40B4-BE49-F238E27FC236}">
                <a16:creationId xmlns:a16="http://schemas.microsoft.com/office/drawing/2014/main" id="{00000000-0008-0000-0000-000076000000}"/>
              </a:ext>
            </a:extLst>
          </xdr:cNvPr>
          <xdr:cNvCxnSpPr/>
        </xdr:nvCxnSpPr>
        <xdr:spPr>
          <a:xfrm flipV="1">
            <a:off x="2899410" y="6823710"/>
            <a:ext cx="0" cy="25146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9" name="Straight Connector 118">
            <a:extLst>
              <a:ext uri="{FF2B5EF4-FFF2-40B4-BE49-F238E27FC236}">
                <a16:creationId xmlns:a16="http://schemas.microsoft.com/office/drawing/2014/main" id="{00000000-0008-0000-0000-000077000000}"/>
              </a:ext>
            </a:extLst>
          </xdr:cNvPr>
          <xdr:cNvCxnSpPr/>
        </xdr:nvCxnSpPr>
        <xdr:spPr>
          <a:xfrm flipH="1">
            <a:off x="2878455" y="6846570"/>
            <a:ext cx="55245" cy="7048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0" name="Straight Connector 119">
            <a:extLst>
              <a:ext uri="{FF2B5EF4-FFF2-40B4-BE49-F238E27FC236}">
                <a16:creationId xmlns:a16="http://schemas.microsoft.com/office/drawing/2014/main" id="{00000000-0008-0000-0000-000078000000}"/>
              </a:ext>
            </a:extLst>
          </xdr:cNvPr>
          <xdr:cNvCxnSpPr/>
        </xdr:nvCxnSpPr>
        <xdr:spPr>
          <a:xfrm flipV="1">
            <a:off x="4162425" y="6819900"/>
            <a:ext cx="0" cy="25146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1" name="Straight Connector 120">
            <a:extLst>
              <a:ext uri="{FF2B5EF4-FFF2-40B4-BE49-F238E27FC236}">
                <a16:creationId xmlns:a16="http://schemas.microsoft.com/office/drawing/2014/main" id="{00000000-0008-0000-0000-000079000000}"/>
              </a:ext>
            </a:extLst>
          </xdr:cNvPr>
          <xdr:cNvCxnSpPr/>
        </xdr:nvCxnSpPr>
        <xdr:spPr>
          <a:xfrm flipH="1">
            <a:off x="4141470" y="6842760"/>
            <a:ext cx="55245" cy="7048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3" name="Straight Connector 122">
            <a:extLst>
              <a:ext uri="{FF2B5EF4-FFF2-40B4-BE49-F238E27FC236}">
                <a16:creationId xmlns:a16="http://schemas.microsoft.com/office/drawing/2014/main" id="{00000000-0008-0000-0000-00007B000000}"/>
              </a:ext>
            </a:extLst>
          </xdr:cNvPr>
          <xdr:cNvCxnSpPr/>
        </xdr:nvCxnSpPr>
        <xdr:spPr>
          <a:xfrm flipH="1">
            <a:off x="4547235" y="6846570"/>
            <a:ext cx="64770" cy="7048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4" name="Straight Connector 123">
            <a:extLst>
              <a:ext uri="{FF2B5EF4-FFF2-40B4-BE49-F238E27FC236}">
                <a16:creationId xmlns:a16="http://schemas.microsoft.com/office/drawing/2014/main" id="{00000000-0008-0000-0000-00007C000000}"/>
              </a:ext>
            </a:extLst>
          </xdr:cNvPr>
          <xdr:cNvCxnSpPr/>
        </xdr:nvCxnSpPr>
        <xdr:spPr>
          <a:xfrm flipV="1">
            <a:off x="4901565" y="6823711"/>
            <a:ext cx="0" cy="300989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5" name="Straight Connector 124">
            <a:extLst>
              <a:ext uri="{FF2B5EF4-FFF2-40B4-BE49-F238E27FC236}">
                <a16:creationId xmlns:a16="http://schemas.microsoft.com/office/drawing/2014/main" id="{00000000-0008-0000-0000-00007D000000}"/>
              </a:ext>
            </a:extLst>
          </xdr:cNvPr>
          <xdr:cNvCxnSpPr/>
        </xdr:nvCxnSpPr>
        <xdr:spPr>
          <a:xfrm flipH="1">
            <a:off x="4880610" y="6846570"/>
            <a:ext cx="55245" cy="7048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6" name="Straight Connector 125">
            <a:extLst>
              <a:ext uri="{FF2B5EF4-FFF2-40B4-BE49-F238E27FC236}">
                <a16:creationId xmlns:a16="http://schemas.microsoft.com/office/drawing/2014/main" id="{00000000-0008-0000-0000-00007E000000}"/>
              </a:ext>
            </a:extLst>
          </xdr:cNvPr>
          <xdr:cNvCxnSpPr/>
        </xdr:nvCxnSpPr>
        <xdr:spPr>
          <a:xfrm flipV="1">
            <a:off x="5301615" y="6823710"/>
            <a:ext cx="0" cy="25146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7" name="Straight Connector 126">
            <a:extLst>
              <a:ext uri="{FF2B5EF4-FFF2-40B4-BE49-F238E27FC236}">
                <a16:creationId xmlns:a16="http://schemas.microsoft.com/office/drawing/2014/main" id="{00000000-0008-0000-0000-00007F000000}"/>
              </a:ext>
            </a:extLst>
          </xdr:cNvPr>
          <xdr:cNvCxnSpPr/>
        </xdr:nvCxnSpPr>
        <xdr:spPr>
          <a:xfrm flipH="1">
            <a:off x="5271135" y="6846570"/>
            <a:ext cx="64770" cy="7048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8" name="Straight Connector 127">
            <a:extLst>
              <a:ext uri="{FF2B5EF4-FFF2-40B4-BE49-F238E27FC236}">
                <a16:creationId xmlns:a16="http://schemas.microsoft.com/office/drawing/2014/main" id="{00000000-0008-0000-0000-000080000000}"/>
              </a:ext>
            </a:extLst>
          </xdr:cNvPr>
          <xdr:cNvCxnSpPr/>
        </xdr:nvCxnSpPr>
        <xdr:spPr>
          <a:xfrm flipV="1">
            <a:off x="6545580" y="6823710"/>
            <a:ext cx="0" cy="25146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9" name="Straight Connector 128">
            <a:extLst>
              <a:ext uri="{FF2B5EF4-FFF2-40B4-BE49-F238E27FC236}">
                <a16:creationId xmlns:a16="http://schemas.microsoft.com/office/drawing/2014/main" id="{00000000-0008-0000-0000-000081000000}"/>
              </a:ext>
            </a:extLst>
          </xdr:cNvPr>
          <xdr:cNvCxnSpPr/>
        </xdr:nvCxnSpPr>
        <xdr:spPr>
          <a:xfrm flipH="1">
            <a:off x="6515100" y="6846570"/>
            <a:ext cx="64770" cy="7048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1" name="Straight Connector 130">
            <a:extLst>
              <a:ext uri="{FF2B5EF4-FFF2-40B4-BE49-F238E27FC236}">
                <a16:creationId xmlns:a16="http://schemas.microsoft.com/office/drawing/2014/main" id="{00000000-0008-0000-0000-000083000000}"/>
              </a:ext>
            </a:extLst>
          </xdr:cNvPr>
          <xdr:cNvCxnSpPr/>
        </xdr:nvCxnSpPr>
        <xdr:spPr>
          <a:xfrm flipH="1">
            <a:off x="6915150" y="6846570"/>
            <a:ext cx="64770" cy="7048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2" name="Straight Connector 131">
            <a:extLst>
              <a:ext uri="{FF2B5EF4-FFF2-40B4-BE49-F238E27FC236}">
                <a16:creationId xmlns:a16="http://schemas.microsoft.com/office/drawing/2014/main" id="{00000000-0008-0000-0000-000084000000}"/>
              </a:ext>
            </a:extLst>
          </xdr:cNvPr>
          <xdr:cNvCxnSpPr/>
        </xdr:nvCxnSpPr>
        <xdr:spPr>
          <a:xfrm flipV="1">
            <a:off x="7307580" y="6526530"/>
            <a:ext cx="0" cy="54864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3" name="Straight Connector 132">
            <a:extLst>
              <a:ext uri="{FF2B5EF4-FFF2-40B4-BE49-F238E27FC236}">
                <a16:creationId xmlns:a16="http://schemas.microsoft.com/office/drawing/2014/main" id="{00000000-0008-0000-0000-000085000000}"/>
              </a:ext>
            </a:extLst>
          </xdr:cNvPr>
          <xdr:cNvCxnSpPr/>
        </xdr:nvCxnSpPr>
        <xdr:spPr>
          <a:xfrm flipH="1">
            <a:off x="7277100" y="6846570"/>
            <a:ext cx="64770" cy="7048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7" name="Straight Connector 136">
            <a:extLst>
              <a:ext uri="{FF2B5EF4-FFF2-40B4-BE49-F238E27FC236}">
                <a16:creationId xmlns:a16="http://schemas.microsoft.com/office/drawing/2014/main" id="{00000000-0008-0000-0000-000089000000}"/>
              </a:ext>
            </a:extLst>
          </xdr:cNvPr>
          <xdr:cNvCxnSpPr/>
        </xdr:nvCxnSpPr>
        <xdr:spPr>
          <a:xfrm>
            <a:off x="2139315" y="6602730"/>
            <a:ext cx="5217795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9" name="Straight Connector 138">
            <a:extLst>
              <a:ext uri="{FF2B5EF4-FFF2-40B4-BE49-F238E27FC236}">
                <a16:creationId xmlns:a16="http://schemas.microsoft.com/office/drawing/2014/main" id="{00000000-0008-0000-0000-00008B000000}"/>
              </a:ext>
            </a:extLst>
          </xdr:cNvPr>
          <xdr:cNvCxnSpPr/>
        </xdr:nvCxnSpPr>
        <xdr:spPr>
          <a:xfrm flipH="1">
            <a:off x="7273290" y="6576060"/>
            <a:ext cx="64770" cy="7048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2" name="Straight Connector 141">
            <a:extLst>
              <a:ext uri="{FF2B5EF4-FFF2-40B4-BE49-F238E27FC236}">
                <a16:creationId xmlns:a16="http://schemas.microsoft.com/office/drawing/2014/main" id="{00000000-0008-0000-0000-00008E000000}"/>
              </a:ext>
            </a:extLst>
          </xdr:cNvPr>
          <xdr:cNvCxnSpPr/>
        </xdr:nvCxnSpPr>
        <xdr:spPr>
          <a:xfrm flipH="1">
            <a:off x="2154555" y="6576060"/>
            <a:ext cx="55245" cy="7048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3" name="Straight Connector 142">
            <a:extLst>
              <a:ext uri="{FF2B5EF4-FFF2-40B4-BE49-F238E27FC236}">
                <a16:creationId xmlns:a16="http://schemas.microsoft.com/office/drawing/2014/main" id="{00000000-0008-0000-0000-00008F000000}"/>
              </a:ext>
            </a:extLst>
          </xdr:cNvPr>
          <xdr:cNvCxnSpPr/>
        </xdr:nvCxnSpPr>
        <xdr:spPr>
          <a:xfrm>
            <a:off x="7406640" y="10115550"/>
            <a:ext cx="1156335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4" name="Straight Connector 143">
            <a:extLst>
              <a:ext uri="{FF2B5EF4-FFF2-40B4-BE49-F238E27FC236}">
                <a16:creationId xmlns:a16="http://schemas.microsoft.com/office/drawing/2014/main" id="{00000000-0008-0000-0000-000090000000}"/>
              </a:ext>
            </a:extLst>
          </xdr:cNvPr>
          <xdr:cNvCxnSpPr/>
        </xdr:nvCxnSpPr>
        <xdr:spPr>
          <a:xfrm>
            <a:off x="8077200" y="7176135"/>
            <a:ext cx="520065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7" name="Straight Connector 146">
            <a:extLst>
              <a:ext uri="{FF2B5EF4-FFF2-40B4-BE49-F238E27FC236}">
                <a16:creationId xmlns:a16="http://schemas.microsoft.com/office/drawing/2014/main" id="{00000000-0008-0000-0000-000093000000}"/>
              </a:ext>
            </a:extLst>
          </xdr:cNvPr>
          <xdr:cNvCxnSpPr/>
        </xdr:nvCxnSpPr>
        <xdr:spPr>
          <a:xfrm flipH="1">
            <a:off x="1057275" y="7414260"/>
            <a:ext cx="62865" cy="8191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1" name="Straight Connector 160">
            <a:extLst>
              <a:ext uri="{FF2B5EF4-FFF2-40B4-BE49-F238E27FC236}">
                <a16:creationId xmlns:a16="http://schemas.microsoft.com/office/drawing/2014/main" id="{00000000-0008-0000-0000-0000A1000000}"/>
              </a:ext>
            </a:extLst>
          </xdr:cNvPr>
          <xdr:cNvCxnSpPr/>
        </xdr:nvCxnSpPr>
        <xdr:spPr>
          <a:xfrm flipH="1">
            <a:off x="2516505" y="6846570"/>
            <a:ext cx="55245" cy="7048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2" name="Straight Connector 171">
            <a:extLst>
              <a:ext uri="{FF2B5EF4-FFF2-40B4-BE49-F238E27FC236}">
                <a16:creationId xmlns:a16="http://schemas.microsoft.com/office/drawing/2014/main" id="{00000000-0008-0000-0000-0000AC000000}"/>
              </a:ext>
            </a:extLst>
          </xdr:cNvPr>
          <xdr:cNvCxnSpPr/>
        </xdr:nvCxnSpPr>
        <xdr:spPr>
          <a:xfrm flipH="1">
            <a:off x="1757363" y="10068877"/>
            <a:ext cx="98108" cy="103822"/>
          </a:xfrm>
          <a:prstGeom prst="line">
            <a:avLst/>
          </a:prstGeom>
          <a:ln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3" name="Freeform: Shape 22">
            <a:extLst>
              <a:ext uri="{FF2B5EF4-FFF2-40B4-BE49-F238E27FC236}">
                <a16:creationId xmlns:a16="http://schemas.microsoft.com/office/drawing/2014/main" id="{DD7C1088-2F3C-4F04-8BD6-07F21A0D13FB}"/>
              </a:ext>
            </a:extLst>
          </xdr:cNvPr>
          <xdr:cNvSpPr/>
        </xdr:nvSpPr>
        <xdr:spPr>
          <a:xfrm>
            <a:off x="1452562" y="7167563"/>
            <a:ext cx="6586538" cy="2952750"/>
          </a:xfrm>
          <a:custGeom>
            <a:avLst/>
            <a:gdLst>
              <a:gd name="connsiteX0" fmla="*/ 0 w 6586538"/>
              <a:gd name="connsiteY0" fmla="*/ 290512 h 2952750"/>
              <a:gd name="connsiteX1" fmla="*/ 0 w 6586538"/>
              <a:gd name="connsiteY1" fmla="*/ 0 h 2952750"/>
              <a:gd name="connsiteX2" fmla="*/ 6586538 w 6586538"/>
              <a:gd name="connsiteY2" fmla="*/ 0 h 2952750"/>
              <a:gd name="connsiteX3" fmla="*/ 6586538 w 6586538"/>
              <a:gd name="connsiteY3" fmla="*/ 304800 h 2952750"/>
              <a:gd name="connsiteX4" fmla="*/ 5862638 w 6586538"/>
              <a:gd name="connsiteY4" fmla="*/ 438150 h 2952750"/>
              <a:gd name="connsiteX5" fmla="*/ 5862638 w 6586538"/>
              <a:gd name="connsiteY5" fmla="*/ 2952750 h 2952750"/>
              <a:gd name="connsiteX6" fmla="*/ 733425 w 6586538"/>
              <a:gd name="connsiteY6" fmla="*/ 2952750 h 2952750"/>
              <a:gd name="connsiteX7" fmla="*/ 733425 w 6586538"/>
              <a:gd name="connsiteY7" fmla="*/ 433387 h 2952750"/>
              <a:gd name="connsiteX8" fmla="*/ 0 w 6586538"/>
              <a:gd name="connsiteY8" fmla="*/ 290512 h 295275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</a:cxnLst>
            <a:rect l="l" t="t" r="r" b="b"/>
            <a:pathLst>
              <a:path w="6586538" h="2952750">
                <a:moveTo>
                  <a:pt x="0" y="290512"/>
                </a:moveTo>
                <a:lnTo>
                  <a:pt x="0" y="0"/>
                </a:lnTo>
                <a:lnTo>
                  <a:pt x="6586538" y="0"/>
                </a:lnTo>
                <a:lnTo>
                  <a:pt x="6586538" y="304800"/>
                </a:lnTo>
                <a:lnTo>
                  <a:pt x="5862638" y="438150"/>
                </a:lnTo>
                <a:lnTo>
                  <a:pt x="5862638" y="2952750"/>
                </a:lnTo>
                <a:lnTo>
                  <a:pt x="733425" y="2952750"/>
                </a:lnTo>
                <a:lnTo>
                  <a:pt x="733425" y="433387"/>
                </a:lnTo>
                <a:lnTo>
                  <a:pt x="0" y="290512"/>
                </a:lnTo>
                <a:close/>
              </a:path>
            </a:pathLst>
          </a:custGeom>
          <a:blipFill>
            <a:blip xmlns:r="http://schemas.openxmlformats.org/officeDocument/2006/relationships" r:embed="rId1"/>
            <a:tile tx="0" ty="0" sx="100000" sy="100000" flip="none" algn="tl"/>
          </a:blip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24" name="Freeform: Shape 23">
            <a:extLst>
              <a:ext uri="{FF2B5EF4-FFF2-40B4-BE49-F238E27FC236}">
                <a16:creationId xmlns:a16="http://schemas.microsoft.com/office/drawing/2014/main" id="{F87D2857-C8B9-4A42-8CDB-123CE1175F6B}"/>
              </a:ext>
            </a:extLst>
          </xdr:cNvPr>
          <xdr:cNvSpPr/>
        </xdr:nvSpPr>
        <xdr:spPr>
          <a:xfrm>
            <a:off x="4905362" y="7739216"/>
            <a:ext cx="2033590" cy="2066618"/>
          </a:xfrm>
          <a:custGeom>
            <a:avLst/>
            <a:gdLst>
              <a:gd name="connsiteX0" fmla="*/ 0 w 2052637"/>
              <a:gd name="connsiteY0" fmla="*/ 452438 h 2085975"/>
              <a:gd name="connsiteX1" fmla="*/ 0 w 2052637"/>
              <a:gd name="connsiteY1" fmla="*/ 1633538 h 2085975"/>
              <a:gd name="connsiteX2" fmla="*/ 452437 w 2052637"/>
              <a:gd name="connsiteY2" fmla="*/ 2085975 h 2085975"/>
              <a:gd name="connsiteX3" fmla="*/ 1600200 w 2052637"/>
              <a:gd name="connsiteY3" fmla="*/ 2085975 h 2085975"/>
              <a:gd name="connsiteX4" fmla="*/ 2052637 w 2052637"/>
              <a:gd name="connsiteY4" fmla="*/ 1628775 h 2085975"/>
              <a:gd name="connsiteX5" fmla="*/ 2052637 w 2052637"/>
              <a:gd name="connsiteY5" fmla="*/ 461963 h 2085975"/>
              <a:gd name="connsiteX6" fmla="*/ 1600200 w 2052637"/>
              <a:gd name="connsiteY6" fmla="*/ 0 h 2085975"/>
              <a:gd name="connsiteX7" fmla="*/ 452437 w 2052637"/>
              <a:gd name="connsiteY7" fmla="*/ 0 h 2085975"/>
              <a:gd name="connsiteX8" fmla="*/ 0 w 2052637"/>
              <a:gd name="connsiteY8" fmla="*/ 452438 h 208597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</a:cxnLst>
            <a:rect l="l" t="t" r="r" b="b"/>
            <a:pathLst>
              <a:path w="2052637" h="2085975">
                <a:moveTo>
                  <a:pt x="0" y="452438"/>
                </a:moveTo>
                <a:lnTo>
                  <a:pt x="0" y="1633538"/>
                </a:lnTo>
                <a:lnTo>
                  <a:pt x="452437" y="2085975"/>
                </a:lnTo>
                <a:lnTo>
                  <a:pt x="1600200" y="2085975"/>
                </a:lnTo>
                <a:lnTo>
                  <a:pt x="2052637" y="1628775"/>
                </a:lnTo>
                <a:lnTo>
                  <a:pt x="2052637" y="461963"/>
                </a:lnTo>
                <a:lnTo>
                  <a:pt x="1600200" y="0"/>
                </a:lnTo>
                <a:lnTo>
                  <a:pt x="452437" y="0"/>
                </a:lnTo>
                <a:lnTo>
                  <a:pt x="0" y="452438"/>
                </a:lnTo>
                <a:close/>
              </a:path>
            </a:pathLst>
          </a:cu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marL="0" indent="0" algn="l"/>
            <a:endParaRPr lang="tr-TR" sz="1100">
              <a:solidFill>
                <a:schemeClr val="lt1"/>
              </a:solidFill>
              <a:latin typeface="+mn-lt"/>
              <a:ea typeface="+mn-ea"/>
              <a:cs typeface="+mn-cs"/>
            </a:endParaRPr>
          </a:p>
        </xdr:txBody>
      </xdr:sp>
      <xdr:sp macro="" textlink="">
        <xdr:nvSpPr>
          <xdr:cNvPr id="217" name="Freeform: Shape 216">
            <a:extLst>
              <a:ext uri="{FF2B5EF4-FFF2-40B4-BE49-F238E27FC236}">
                <a16:creationId xmlns:a16="http://schemas.microsoft.com/office/drawing/2014/main" id="{FC5CF25F-0290-4F58-BE10-E26317D4EC0F}"/>
              </a:ext>
            </a:extLst>
          </xdr:cNvPr>
          <xdr:cNvSpPr/>
        </xdr:nvSpPr>
        <xdr:spPr>
          <a:xfrm>
            <a:off x="2533657" y="7743825"/>
            <a:ext cx="2033590" cy="2066618"/>
          </a:xfrm>
          <a:custGeom>
            <a:avLst/>
            <a:gdLst>
              <a:gd name="connsiteX0" fmla="*/ 0 w 2052637"/>
              <a:gd name="connsiteY0" fmla="*/ 452438 h 2085975"/>
              <a:gd name="connsiteX1" fmla="*/ 0 w 2052637"/>
              <a:gd name="connsiteY1" fmla="*/ 1633538 h 2085975"/>
              <a:gd name="connsiteX2" fmla="*/ 452437 w 2052637"/>
              <a:gd name="connsiteY2" fmla="*/ 2085975 h 2085975"/>
              <a:gd name="connsiteX3" fmla="*/ 1600200 w 2052637"/>
              <a:gd name="connsiteY3" fmla="*/ 2085975 h 2085975"/>
              <a:gd name="connsiteX4" fmla="*/ 2052637 w 2052637"/>
              <a:gd name="connsiteY4" fmla="*/ 1628775 h 2085975"/>
              <a:gd name="connsiteX5" fmla="*/ 2052637 w 2052637"/>
              <a:gd name="connsiteY5" fmla="*/ 461963 h 2085975"/>
              <a:gd name="connsiteX6" fmla="*/ 1600200 w 2052637"/>
              <a:gd name="connsiteY6" fmla="*/ 0 h 2085975"/>
              <a:gd name="connsiteX7" fmla="*/ 452437 w 2052637"/>
              <a:gd name="connsiteY7" fmla="*/ 0 h 2085975"/>
              <a:gd name="connsiteX8" fmla="*/ 0 w 2052637"/>
              <a:gd name="connsiteY8" fmla="*/ 452438 h 208597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</a:cxnLst>
            <a:rect l="l" t="t" r="r" b="b"/>
            <a:pathLst>
              <a:path w="2052637" h="2085975">
                <a:moveTo>
                  <a:pt x="0" y="452438"/>
                </a:moveTo>
                <a:lnTo>
                  <a:pt x="0" y="1633538"/>
                </a:lnTo>
                <a:lnTo>
                  <a:pt x="452437" y="2085975"/>
                </a:lnTo>
                <a:lnTo>
                  <a:pt x="1600200" y="2085975"/>
                </a:lnTo>
                <a:lnTo>
                  <a:pt x="2052637" y="1628775"/>
                </a:lnTo>
                <a:lnTo>
                  <a:pt x="2052637" y="461963"/>
                </a:lnTo>
                <a:lnTo>
                  <a:pt x="1600200" y="0"/>
                </a:lnTo>
                <a:lnTo>
                  <a:pt x="452437" y="0"/>
                </a:lnTo>
                <a:lnTo>
                  <a:pt x="0" y="452438"/>
                </a:lnTo>
                <a:close/>
              </a:path>
            </a:pathLst>
          </a:cu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marL="0" indent="0" algn="l"/>
            <a:endParaRPr lang="tr-TR" sz="1100">
              <a:solidFill>
                <a:schemeClr val="lt1"/>
              </a:solidFill>
              <a:latin typeface="+mn-lt"/>
              <a:ea typeface="+mn-ea"/>
              <a:cs typeface="+mn-cs"/>
            </a:endParaRPr>
          </a:p>
        </xdr:txBody>
      </xdr:sp>
      <xdr:cxnSp macro="">
        <xdr:nvCxnSpPr>
          <xdr:cNvPr id="160" name="Straight Connector 159">
            <a:extLst>
              <a:ext uri="{FF2B5EF4-FFF2-40B4-BE49-F238E27FC236}">
                <a16:creationId xmlns:a16="http://schemas.microsoft.com/office/drawing/2014/main" id="{00000000-0008-0000-0000-0000A0000000}"/>
              </a:ext>
            </a:extLst>
          </xdr:cNvPr>
          <xdr:cNvCxnSpPr/>
        </xdr:nvCxnSpPr>
        <xdr:spPr>
          <a:xfrm flipV="1">
            <a:off x="2537460" y="6823710"/>
            <a:ext cx="0" cy="28194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0" name="Straight Connector 129">
            <a:extLst>
              <a:ext uri="{FF2B5EF4-FFF2-40B4-BE49-F238E27FC236}">
                <a16:creationId xmlns:a16="http://schemas.microsoft.com/office/drawing/2014/main" id="{00000000-0008-0000-0000-000082000000}"/>
              </a:ext>
            </a:extLst>
          </xdr:cNvPr>
          <xdr:cNvCxnSpPr/>
        </xdr:nvCxnSpPr>
        <xdr:spPr>
          <a:xfrm flipV="1">
            <a:off x="6945630" y="6823710"/>
            <a:ext cx="0" cy="28194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2" name="Straight Connector 121">
            <a:extLst>
              <a:ext uri="{FF2B5EF4-FFF2-40B4-BE49-F238E27FC236}">
                <a16:creationId xmlns:a16="http://schemas.microsoft.com/office/drawing/2014/main" id="{00000000-0008-0000-0000-00007A000000}"/>
              </a:ext>
            </a:extLst>
          </xdr:cNvPr>
          <xdr:cNvCxnSpPr/>
        </xdr:nvCxnSpPr>
        <xdr:spPr>
          <a:xfrm flipV="1">
            <a:off x="4577715" y="6823710"/>
            <a:ext cx="0" cy="31527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64" name="Oval 163">
            <a:extLst>
              <a:ext uri="{FF2B5EF4-FFF2-40B4-BE49-F238E27FC236}">
                <a16:creationId xmlns:a16="http://schemas.microsoft.com/office/drawing/2014/main" id="{00000000-0008-0000-0000-0000A4000000}"/>
              </a:ext>
            </a:extLst>
          </xdr:cNvPr>
          <xdr:cNvSpPr/>
        </xdr:nvSpPr>
        <xdr:spPr>
          <a:xfrm flipH="1">
            <a:off x="4716780" y="8688707"/>
            <a:ext cx="45720" cy="45720"/>
          </a:xfrm>
          <a:prstGeom prst="ellipse">
            <a:avLst/>
          </a:prstGeom>
          <a:solidFill>
            <a:srgbClr val="FF0000"/>
          </a:solidFill>
          <a:ln w="9525"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166" name="Straight Connector 165">
            <a:extLst>
              <a:ext uri="{FF2B5EF4-FFF2-40B4-BE49-F238E27FC236}">
                <a16:creationId xmlns:a16="http://schemas.microsoft.com/office/drawing/2014/main" id="{00000000-0008-0000-0000-0000A6000000}"/>
              </a:ext>
            </a:extLst>
          </xdr:cNvPr>
          <xdr:cNvCxnSpPr/>
        </xdr:nvCxnSpPr>
        <xdr:spPr>
          <a:xfrm>
            <a:off x="1738313" y="8711568"/>
            <a:ext cx="2947986" cy="0"/>
          </a:xfrm>
          <a:prstGeom prst="line">
            <a:avLst/>
          </a:prstGeom>
          <a:ln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3" name="Straight Connector 162">
            <a:extLst>
              <a:ext uri="{FF2B5EF4-FFF2-40B4-BE49-F238E27FC236}">
                <a16:creationId xmlns:a16="http://schemas.microsoft.com/office/drawing/2014/main" id="{00000000-0008-0000-0000-0000A3000000}"/>
              </a:ext>
            </a:extLst>
          </xdr:cNvPr>
          <xdr:cNvCxnSpPr/>
        </xdr:nvCxnSpPr>
        <xdr:spPr>
          <a:xfrm>
            <a:off x="1811655" y="7101840"/>
            <a:ext cx="0" cy="3074670"/>
          </a:xfrm>
          <a:prstGeom prst="line">
            <a:avLst/>
          </a:prstGeom>
          <a:ln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0" name="Straight Connector 169">
            <a:extLst>
              <a:ext uri="{FF2B5EF4-FFF2-40B4-BE49-F238E27FC236}">
                <a16:creationId xmlns:a16="http://schemas.microsoft.com/office/drawing/2014/main" id="{00000000-0008-0000-0000-0000AA000000}"/>
              </a:ext>
            </a:extLst>
          </xdr:cNvPr>
          <xdr:cNvCxnSpPr/>
        </xdr:nvCxnSpPr>
        <xdr:spPr>
          <a:xfrm flipH="1">
            <a:off x="1766888" y="7140892"/>
            <a:ext cx="82869" cy="79058"/>
          </a:xfrm>
          <a:prstGeom prst="line">
            <a:avLst/>
          </a:prstGeom>
          <a:ln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9" name="Straight Connector 168">
            <a:extLst>
              <a:ext uri="{FF2B5EF4-FFF2-40B4-BE49-F238E27FC236}">
                <a16:creationId xmlns:a16="http://schemas.microsoft.com/office/drawing/2014/main" id="{00000000-0008-0000-0000-0000A9000000}"/>
              </a:ext>
            </a:extLst>
          </xdr:cNvPr>
          <xdr:cNvCxnSpPr/>
        </xdr:nvCxnSpPr>
        <xdr:spPr>
          <a:xfrm flipH="1">
            <a:off x="1762126" y="8672513"/>
            <a:ext cx="83820" cy="90487"/>
          </a:xfrm>
          <a:prstGeom prst="line">
            <a:avLst/>
          </a:prstGeom>
          <a:ln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1:AV73"/>
  <sheetViews>
    <sheetView showGridLines="0" tabSelected="1" topLeftCell="A5" zoomScaleNormal="100" workbookViewId="0">
      <selection activeCell="AP11" sqref="AP11"/>
    </sheetView>
  </sheetViews>
  <sheetFormatPr defaultColWidth="8.85546875" defaultRowHeight="11.25" x14ac:dyDescent="0.25"/>
  <cols>
    <col min="1" max="960" width="2.7109375" style="1" customWidth="1"/>
    <col min="961" max="16384" width="8.85546875" style="1"/>
  </cols>
  <sheetData>
    <row r="1" spans="3:48" ht="12" thickBot="1" x14ac:dyDescent="0.3"/>
    <row r="2" spans="3:48" ht="33" customHeight="1" x14ac:dyDescent="0.25">
      <c r="C2" s="19" t="s">
        <v>5</v>
      </c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1"/>
    </row>
    <row r="3" spans="3:48" x14ac:dyDescent="0.25">
      <c r="C3" s="2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10" t="s">
        <v>7</v>
      </c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4"/>
    </row>
    <row r="4" spans="3:48" x14ac:dyDescent="0.25">
      <c r="C4" s="2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11">
        <f>+J8+AC8+T6</f>
        <v>1504</v>
      </c>
      <c r="U4" s="11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4"/>
    </row>
    <row r="5" spans="3:48" x14ac:dyDescent="0.25">
      <c r="C5" s="2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4"/>
    </row>
    <row r="6" spans="3:48" x14ac:dyDescent="0.25">
      <c r="C6" s="2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11">
        <f>+M8+O8+T8+X8+Z8</f>
        <v>784</v>
      </c>
      <c r="U6" s="11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4"/>
    </row>
    <row r="7" spans="3:48" x14ac:dyDescent="0.25">
      <c r="C7" s="2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4"/>
    </row>
    <row r="8" spans="3:48" x14ac:dyDescent="0.25">
      <c r="C8" s="2"/>
      <c r="D8" s="3"/>
      <c r="E8" s="3"/>
      <c r="F8" s="3"/>
      <c r="G8" s="3"/>
      <c r="H8" s="3"/>
      <c r="I8" s="3"/>
      <c r="J8" s="12">
        <v>360</v>
      </c>
      <c r="K8" s="12"/>
      <c r="L8" s="3"/>
      <c r="M8" s="12">
        <v>150</v>
      </c>
      <c r="N8" s="12"/>
      <c r="O8" s="12">
        <v>17</v>
      </c>
      <c r="P8" s="12"/>
      <c r="Q8" s="3"/>
      <c r="R8" s="3"/>
      <c r="T8" s="12">
        <v>450</v>
      </c>
      <c r="U8" s="12"/>
      <c r="V8" s="3"/>
      <c r="W8" s="3"/>
      <c r="X8" s="11">
        <f>+O8</f>
        <v>17</v>
      </c>
      <c r="Y8" s="11"/>
      <c r="Z8" s="23">
        <f>+M8</f>
        <v>150</v>
      </c>
      <c r="AA8" s="23"/>
      <c r="AB8" s="3"/>
      <c r="AC8" s="11">
        <f>+J8</f>
        <v>360</v>
      </c>
      <c r="AD8" s="11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4"/>
    </row>
    <row r="9" spans="3:48" x14ac:dyDescent="0.25">
      <c r="C9" s="2"/>
      <c r="D9" s="3"/>
      <c r="E9" s="3"/>
      <c r="F9" s="5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4"/>
    </row>
    <row r="10" spans="3:48" x14ac:dyDescent="0.25">
      <c r="C10" s="2"/>
      <c r="D10" s="3"/>
      <c r="E10" s="3"/>
      <c r="F10" s="5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5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4"/>
    </row>
    <row r="11" spans="3:48" x14ac:dyDescent="0.25">
      <c r="C11" s="2"/>
      <c r="D11" s="3"/>
      <c r="E11" s="12">
        <v>30</v>
      </c>
      <c r="F11" s="12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5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4"/>
    </row>
    <row r="12" spans="3:48" x14ac:dyDescent="0.25">
      <c r="C12" s="2"/>
      <c r="D12" s="3"/>
      <c r="E12" s="12"/>
      <c r="F12" s="12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13">
        <f>+D21-AH15-AH21-AH27-AG30</f>
        <v>205</v>
      </c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4"/>
    </row>
    <row r="13" spans="3:48" x14ac:dyDescent="0.25">
      <c r="C13" s="2"/>
      <c r="D13" s="3"/>
      <c r="E13" s="12">
        <v>15</v>
      </c>
      <c r="F13" s="12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1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4"/>
    </row>
    <row r="14" spans="3:48" x14ac:dyDescent="0.25">
      <c r="C14" s="2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1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4"/>
    </row>
    <row r="15" spans="3:48" x14ac:dyDescent="0.25">
      <c r="C15" s="2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13">
        <f>+AH27</f>
        <v>10</v>
      </c>
      <c r="AI15" s="3"/>
      <c r="AJ15" s="15">
        <f>(2*E11*J8*E11/2+2*E13*J8/2*(E13/3+E11)+D21*T6*D21/2-(O8+T8+X8)*(AH15+AH21+AH27)*((AH15+AH21+AH27)/2+AH12)+2*O8*AH15/2*(AH15/3+AH12)+2*O8*AH15/2*(2*AH27/3+AH21+AH15+AH12))/(2*E11*J8+2*E13*J8/2+D21*T6-(O8+T8+X8)*(AH15+AH21+AH27)+4*O8*AH15/2)</f>
        <v>240.71905137380966</v>
      </c>
      <c r="AK15" s="3"/>
      <c r="AL15" s="3"/>
      <c r="AM15" s="3"/>
      <c r="AO15" s="3"/>
      <c r="AP15" s="3"/>
      <c r="AQ15" s="3"/>
      <c r="AR15" s="3"/>
      <c r="AS15" s="3"/>
      <c r="AT15" s="3"/>
      <c r="AU15" s="3"/>
      <c r="AV15" s="4"/>
    </row>
    <row r="16" spans="3:48" x14ac:dyDescent="0.25">
      <c r="C16" s="2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13"/>
      <c r="AI16" s="3"/>
      <c r="AJ16" s="15"/>
      <c r="AK16" s="3"/>
      <c r="AL16" s="3"/>
      <c r="AM16" s="3"/>
      <c r="AO16" s="3"/>
      <c r="AP16" s="3"/>
      <c r="AQ16" s="3"/>
      <c r="AR16" s="3"/>
      <c r="AS16" s="3"/>
      <c r="AT16" s="3"/>
      <c r="AU16" s="3"/>
      <c r="AV16" s="4"/>
    </row>
    <row r="17" spans="3:48" x14ac:dyDescent="0.25">
      <c r="C17" s="2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13"/>
      <c r="AI17" s="3"/>
      <c r="AJ17" s="15"/>
      <c r="AK17" s="3"/>
      <c r="AL17" s="3"/>
      <c r="AM17" s="3"/>
      <c r="AO17" s="3"/>
      <c r="AP17" s="3"/>
      <c r="AQ17" s="3"/>
      <c r="AR17" s="3"/>
      <c r="AS17" s="3"/>
      <c r="AT17" s="3"/>
      <c r="AU17" s="3"/>
      <c r="AV17" s="4"/>
    </row>
    <row r="18" spans="3:48" x14ac:dyDescent="0.25">
      <c r="C18" s="2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15"/>
      <c r="AK18" s="3"/>
      <c r="AL18" s="3"/>
      <c r="AM18" s="3"/>
      <c r="AO18" s="3"/>
      <c r="AP18" s="3"/>
      <c r="AQ18" s="3"/>
      <c r="AR18" s="3"/>
      <c r="AS18" s="3"/>
      <c r="AT18" s="3"/>
      <c r="AU18" s="3"/>
      <c r="AV18" s="4"/>
    </row>
    <row r="19" spans="3:48" x14ac:dyDescent="0.25">
      <c r="C19" s="2"/>
      <c r="D19" s="5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5"/>
      <c r="AI19" s="3"/>
      <c r="AJ19" s="13" t="s">
        <v>1</v>
      </c>
      <c r="AK19" s="3"/>
      <c r="AL19" s="3"/>
      <c r="AM19" s="3"/>
      <c r="AO19" s="3"/>
      <c r="AP19" s="3"/>
      <c r="AQ19" s="3"/>
      <c r="AR19" s="3"/>
      <c r="AS19" s="3"/>
      <c r="AT19" s="3"/>
      <c r="AU19" s="3"/>
      <c r="AV19" s="4"/>
    </row>
    <row r="20" spans="3:48" x14ac:dyDescent="0.25">
      <c r="C20" s="2"/>
      <c r="D20" s="5"/>
      <c r="E20" s="3"/>
      <c r="F20" s="5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5"/>
      <c r="AI20" s="3"/>
      <c r="AJ20" s="13"/>
      <c r="AK20" s="3"/>
      <c r="AL20" s="3"/>
      <c r="AM20" s="3"/>
      <c r="AO20" s="3"/>
      <c r="AP20" s="3"/>
      <c r="AQ20" s="3"/>
      <c r="AR20" s="3"/>
      <c r="AS20" s="3"/>
      <c r="AT20" s="3"/>
      <c r="AU20" s="3"/>
      <c r="AV20" s="4"/>
    </row>
    <row r="21" spans="3:48" x14ac:dyDescent="0.25">
      <c r="C21" s="2"/>
      <c r="D21" s="13">
        <f>+E11+E13+F22</f>
        <v>645</v>
      </c>
      <c r="E21" s="3"/>
      <c r="F21" s="5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14">
        <v>400</v>
      </c>
      <c r="AI21" s="3"/>
      <c r="AJ21" s="13"/>
      <c r="AK21" s="3"/>
      <c r="AL21" s="3"/>
      <c r="AM21" s="3"/>
      <c r="AO21" s="3"/>
      <c r="AP21" s="3"/>
      <c r="AQ21" s="3"/>
      <c r="AR21" s="3"/>
      <c r="AS21" s="3"/>
      <c r="AT21" s="3"/>
      <c r="AU21" s="3"/>
      <c r="AV21" s="4"/>
    </row>
    <row r="22" spans="3:48" x14ac:dyDescent="0.25">
      <c r="C22" s="2"/>
      <c r="D22" s="13"/>
      <c r="E22" s="3"/>
      <c r="F22" s="14">
        <v>600</v>
      </c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14"/>
      <c r="AI22" s="3"/>
      <c r="AJ22" s="3"/>
      <c r="AK22" s="3"/>
      <c r="AL22" s="3"/>
      <c r="AM22" s="3"/>
      <c r="AO22" s="3"/>
      <c r="AP22" s="3"/>
      <c r="AQ22" s="3"/>
      <c r="AR22" s="3"/>
      <c r="AS22" s="3"/>
      <c r="AT22" s="3"/>
      <c r="AU22" s="3"/>
      <c r="AV22" s="4"/>
    </row>
    <row r="23" spans="3:48" x14ac:dyDescent="0.25">
      <c r="C23" s="2"/>
      <c r="D23" s="13"/>
      <c r="E23" s="3"/>
      <c r="F23" s="14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14"/>
      <c r="AI23" s="3"/>
      <c r="AJ23" s="15">
        <f>+D21-AJ15</f>
        <v>404.28094862619037</v>
      </c>
      <c r="AK23" s="3"/>
      <c r="AL23" s="3"/>
      <c r="AM23" s="3"/>
      <c r="AO23" s="3"/>
      <c r="AP23" s="3"/>
      <c r="AQ23" s="3"/>
      <c r="AR23" s="3"/>
      <c r="AS23" s="3"/>
      <c r="AT23" s="3"/>
      <c r="AU23" s="3"/>
      <c r="AV23" s="4"/>
    </row>
    <row r="24" spans="3:48" x14ac:dyDescent="0.25">
      <c r="C24" s="2"/>
      <c r="D24" s="3"/>
      <c r="E24" s="3"/>
      <c r="F24" s="14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15"/>
      <c r="AK24" s="3"/>
      <c r="AL24" s="3"/>
      <c r="AM24" s="3"/>
      <c r="AO24" s="3"/>
      <c r="AP24" s="3"/>
      <c r="AQ24" s="3"/>
      <c r="AR24" s="3"/>
      <c r="AS24" s="3"/>
      <c r="AT24" s="3"/>
      <c r="AU24" s="3"/>
      <c r="AV24" s="4"/>
    </row>
    <row r="25" spans="3:48" x14ac:dyDescent="0.25">
      <c r="C25" s="2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5"/>
      <c r="AI25" s="3"/>
      <c r="AJ25" s="15"/>
      <c r="AK25" s="3"/>
      <c r="AL25" s="3"/>
      <c r="AM25" s="3"/>
      <c r="AO25" s="3"/>
      <c r="AP25" s="3"/>
      <c r="AQ25" s="3"/>
      <c r="AR25" s="3"/>
      <c r="AS25" s="3"/>
      <c r="AT25" s="3"/>
      <c r="AU25" s="3"/>
      <c r="AV25" s="4"/>
    </row>
    <row r="26" spans="3:48" x14ac:dyDescent="0.25">
      <c r="C26" s="2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5"/>
      <c r="AI26" s="3"/>
      <c r="AJ26" s="15"/>
      <c r="AK26" s="3"/>
      <c r="AL26" s="3"/>
      <c r="AM26" s="3"/>
      <c r="AO26" s="3"/>
      <c r="AP26" s="3"/>
      <c r="AQ26" s="3"/>
      <c r="AR26" s="3"/>
      <c r="AS26" s="3"/>
      <c r="AT26" s="3"/>
      <c r="AU26" s="3"/>
      <c r="AV26" s="4"/>
    </row>
    <row r="27" spans="3:48" x14ac:dyDescent="0.25">
      <c r="C27" s="2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14">
        <v>10</v>
      </c>
      <c r="AI27" s="3"/>
      <c r="AJ27" s="13" t="s">
        <v>2</v>
      </c>
      <c r="AK27" s="3"/>
      <c r="AL27" s="3"/>
      <c r="AM27" s="3"/>
      <c r="AO27" s="3"/>
      <c r="AP27" s="3"/>
      <c r="AQ27" s="3"/>
      <c r="AR27" s="3"/>
      <c r="AS27" s="3"/>
      <c r="AT27" s="3"/>
      <c r="AU27" s="3"/>
      <c r="AV27" s="4"/>
    </row>
    <row r="28" spans="3:48" x14ac:dyDescent="0.25">
      <c r="C28" s="2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14"/>
      <c r="AI28" s="3"/>
      <c r="AJ28" s="13"/>
      <c r="AK28" s="3"/>
      <c r="AL28" s="3"/>
      <c r="AM28" s="3"/>
      <c r="AO28" s="3"/>
      <c r="AP28" s="3"/>
      <c r="AQ28" s="3"/>
      <c r="AR28" s="3"/>
      <c r="AS28" s="3"/>
      <c r="AT28" s="3"/>
      <c r="AU28" s="3"/>
      <c r="AV28" s="4"/>
    </row>
    <row r="29" spans="3:48" x14ac:dyDescent="0.25">
      <c r="C29" s="2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14"/>
      <c r="AI29" s="3"/>
      <c r="AJ29" s="13"/>
      <c r="AK29" s="3"/>
      <c r="AL29" s="3"/>
      <c r="AM29" s="3"/>
      <c r="AO29" s="3"/>
      <c r="AP29" s="3"/>
      <c r="AQ29" s="3"/>
      <c r="AR29" s="3"/>
      <c r="AS29" s="3"/>
      <c r="AT29" s="3"/>
      <c r="AU29" s="3"/>
      <c r="AV29" s="4"/>
    </row>
    <row r="30" spans="3:48" x14ac:dyDescent="0.25">
      <c r="C30" s="2"/>
      <c r="D30" s="3"/>
      <c r="E30" s="3"/>
      <c r="F30" s="3"/>
      <c r="G30" s="3"/>
      <c r="H30" s="6"/>
      <c r="I30" s="6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18">
        <v>20</v>
      </c>
      <c r="AH30" s="18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4"/>
    </row>
    <row r="31" spans="3:48" x14ac:dyDescent="0.25">
      <c r="C31" s="2"/>
      <c r="D31" s="3"/>
      <c r="E31" s="3"/>
      <c r="F31" s="3"/>
      <c r="G31" s="3"/>
      <c r="H31" s="6"/>
      <c r="I31" s="6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18"/>
      <c r="AH31" s="18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4"/>
    </row>
    <row r="32" spans="3:48" x14ac:dyDescent="0.25">
      <c r="C32" s="2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4"/>
    </row>
    <row r="33" spans="3:48" x14ac:dyDescent="0.25">
      <c r="C33" s="2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4"/>
    </row>
    <row r="34" spans="3:48" x14ac:dyDescent="0.25">
      <c r="C34" s="2"/>
      <c r="D34" s="3"/>
      <c r="E34" s="3"/>
      <c r="F34" s="3"/>
      <c r="G34" s="3"/>
      <c r="H34" s="3"/>
      <c r="I34" s="17" t="s">
        <v>0</v>
      </c>
      <c r="J34" s="17"/>
      <c r="K34" s="17"/>
      <c r="L34" s="16">
        <f>(2*E11*J8+2*E13*J8/2+D21*T6-(O8+T8+X8)*(AH15+AH21+AH27)+4*O8*AH15/2)</f>
        <v>329740</v>
      </c>
      <c r="M34" s="16"/>
      <c r="N34" s="16"/>
      <c r="O34" s="16"/>
      <c r="P34" s="16"/>
      <c r="R34" s="3" t="s">
        <v>3</v>
      </c>
      <c r="X34" s="3"/>
      <c r="Y34" s="3" t="s">
        <v>8</v>
      </c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4"/>
    </row>
    <row r="35" spans="3:48" x14ac:dyDescent="0.25">
      <c r="C35" s="2"/>
      <c r="D35" s="3"/>
      <c r="E35" s="3"/>
      <c r="F35" s="3"/>
      <c r="G35" s="3"/>
      <c r="H35" s="3"/>
      <c r="I35" s="17" t="s">
        <v>10</v>
      </c>
      <c r="J35" s="17"/>
      <c r="K35" s="17"/>
      <c r="L35" s="16">
        <f>2*(J8*E11^3/12+E11*J8*(AJ15-E11/2)^2)+2*(J8*E13^3/36+E13*J8/2*(AJ15-E11-E13/3)^2)+T6*D21^3/12+D21*T6*(AJ15-D21/2)^2-((O8+T8+X8)*(AH15+AH21+AH27)^3/12+(O8+T8+X8)*(AH15+AH21+AH27)*(AJ23-AG30-(AH15+AH21+AH27)/2)^2)+2*(O8*AH15^3/36+O8*AH15/2*(AJ15-AH12-AH15/3)^2)+2*(O8*AH27^3/36+O8*AH27/2*(AJ23-AG30-AH27/3)^2)</f>
        <v>13106300179.585938</v>
      </c>
      <c r="M35" s="16"/>
      <c r="N35" s="16"/>
      <c r="O35" s="16"/>
      <c r="P35" s="16"/>
      <c r="R35" s="3" t="s">
        <v>4</v>
      </c>
      <c r="X35" s="3"/>
      <c r="Y35" s="3" t="s">
        <v>9</v>
      </c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4"/>
    </row>
    <row r="36" spans="3:48" x14ac:dyDescent="0.25">
      <c r="C36" s="2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4"/>
    </row>
    <row r="37" spans="3:48" ht="12" thickBot="1" x14ac:dyDescent="0.3">
      <c r="C37" s="7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9"/>
    </row>
    <row r="38" spans="3:48" ht="35.450000000000003" customHeight="1" x14ac:dyDescent="0.25">
      <c r="C38" s="19" t="s">
        <v>6</v>
      </c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1"/>
    </row>
    <row r="39" spans="3:48" x14ac:dyDescent="0.25">
      <c r="C39" s="2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10" t="s">
        <v>7</v>
      </c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4"/>
    </row>
    <row r="40" spans="3:48" x14ac:dyDescent="0.25">
      <c r="C40" s="2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11">
        <f>+J44+AP44+Z42</f>
        <v>2168</v>
      </c>
      <c r="AA40" s="11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4"/>
    </row>
    <row r="41" spans="3:48" x14ac:dyDescent="0.25">
      <c r="C41" s="2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4"/>
    </row>
    <row r="42" spans="3:48" x14ac:dyDescent="0.25">
      <c r="C42" s="2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11">
        <f>+M44+O44+S44+X44+Z44+AB44+AG44+AK44+AM44</f>
        <v>1448</v>
      </c>
      <c r="AA42" s="11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4"/>
    </row>
    <row r="43" spans="3:48" x14ac:dyDescent="0.25">
      <c r="C43" s="2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4"/>
    </row>
    <row r="44" spans="3:48" x14ac:dyDescent="0.25">
      <c r="C44" s="2"/>
      <c r="D44" s="3"/>
      <c r="E44" s="3"/>
      <c r="F44" s="3"/>
      <c r="G44" s="3"/>
      <c r="H44" s="3"/>
      <c r="I44" s="3"/>
      <c r="J44" s="12">
        <v>360</v>
      </c>
      <c r="K44" s="12"/>
      <c r="L44" s="3"/>
      <c r="M44" s="12">
        <v>150</v>
      </c>
      <c r="N44" s="12"/>
      <c r="O44" s="12">
        <v>17</v>
      </c>
      <c r="P44" s="12"/>
      <c r="Q44" s="3"/>
      <c r="R44" s="3"/>
      <c r="S44" s="12">
        <v>450</v>
      </c>
      <c r="T44" s="12"/>
      <c r="U44" s="3"/>
      <c r="V44" s="3"/>
      <c r="W44" s="3"/>
      <c r="X44" s="11">
        <f>+O44</f>
        <v>17</v>
      </c>
      <c r="Y44" s="11"/>
      <c r="Z44" s="12">
        <v>180</v>
      </c>
      <c r="AA44" s="12"/>
      <c r="AB44" s="11">
        <f>+O44</f>
        <v>17</v>
      </c>
      <c r="AC44" s="11"/>
      <c r="AD44" s="3"/>
      <c r="AE44" s="3"/>
      <c r="AF44" s="3"/>
      <c r="AG44" s="11">
        <f>+S44</f>
        <v>450</v>
      </c>
      <c r="AH44" s="11"/>
      <c r="AI44" s="3"/>
      <c r="AJ44" s="3"/>
      <c r="AK44" s="11">
        <f>+O44</f>
        <v>17</v>
      </c>
      <c r="AL44" s="11"/>
      <c r="AM44" s="22">
        <f>+M44</f>
        <v>150</v>
      </c>
      <c r="AN44" s="22"/>
      <c r="AO44" s="3"/>
      <c r="AP44" s="11">
        <f>+J44</f>
        <v>360</v>
      </c>
      <c r="AQ44" s="11"/>
      <c r="AR44" s="3"/>
      <c r="AS44" s="3"/>
      <c r="AT44" s="3"/>
      <c r="AU44" s="3"/>
      <c r="AV44" s="4"/>
    </row>
    <row r="45" spans="3:48" x14ac:dyDescent="0.25">
      <c r="C45" s="2"/>
      <c r="D45" s="3"/>
      <c r="E45" s="3"/>
      <c r="F45" s="5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4"/>
    </row>
    <row r="46" spans="3:48" x14ac:dyDescent="0.25">
      <c r="C46" s="2"/>
      <c r="D46" s="3"/>
      <c r="E46" s="3"/>
      <c r="F46" s="5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5"/>
      <c r="AV46" s="4"/>
    </row>
    <row r="47" spans="3:48" x14ac:dyDescent="0.25">
      <c r="C47" s="2"/>
      <c r="D47" s="3"/>
      <c r="E47" s="12">
        <v>30</v>
      </c>
      <c r="F47" s="12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5"/>
      <c r="AV47" s="4"/>
    </row>
    <row r="48" spans="3:48" x14ac:dyDescent="0.25">
      <c r="C48" s="2"/>
      <c r="D48" s="3"/>
      <c r="E48" s="12"/>
      <c r="F48" s="12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13">
        <f>+D57-AU51-AU57-AU63-AT66</f>
        <v>205</v>
      </c>
      <c r="AV48" s="4"/>
    </row>
    <row r="49" spans="3:48" x14ac:dyDescent="0.25">
      <c r="C49" s="2"/>
      <c r="D49" s="3"/>
      <c r="E49" s="12">
        <v>15</v>
      </c>
      <c r="F49" s="12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13"/>
      <c r="AV49" s="4"/>
    </row>
    <row r="50" spans="3:48" x14ac:dyDescent="0.25">
      <c r="C50" s="2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13"/>
      <c r="AV50" s="4"/>
    </row>
    <row r="51" spans="3:48" x14ac:dyDescent="0.25">
      <c r="C51" s="2"/>
      <c r="D51" s="3"/>
      <c r="E51" s="3"/>
      <c r="F51" s="3"/>
      <c r="G51" s="3"/>
      <c r="H51" s="3"/>
      <c r="I51" s="3"/>
      <c r="J51" s="15">
        <f>(2*(E47*J44*E47/2+J44*E49/2*(E49/3+E47))+(Z42*D57*D57/2)-(2*(((O44+S44+X44)*(AU51+AU57+AU63)-4*O44*AU51/2)*((AU63+AU57+AU51)/2+AU48))))/(2*(E47+E47+E49)/2*J44+Z42*D57-4*(S44+O44+S44+X44)/2*AU51-2*(O44+S44+X44)*AU57)</f>
        <v>240.10034589608705</v>
      </c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13">
        <f>+AU63</f>
        <v>10</v>
      </c>
      <c r="AV51" s="4"/>
    </row>
    <row r="52" spans="3:48" ht="10.15" customHeight="1" x14ac:dyDescent="0.25">
      <c r="C52" s="2"/>
      <c r="D52" s="3"/>
      <c r="E52" s="3"/>
      <c r="F52" s="3"/>
      <c r="G52" s="3"/>
      <c r="H52" s="3"/>
      <c r="I52" s="3"/>
      <c r="J52" s="15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13"/>
      <c r="AV52" s="4"/>
    </row>
    <row r="53" spans="3:48" x14ac:dyDescent="0.25">
      <c r="C53" s="2"/>
      <c r="D53" s="3"/>
      <c r="E53" s="3"/>
      <c r="F53" s="3"/>
      <c r="G53" s="3"/>
      <c r="H53" s="3"/>
      <c r="I53" s="3"/>
      <c r="J53" s="15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13"/>
      <c r="AV53" s="4"/>
    </row>
    <row r="54" spans="3:48" x14ac:dyDescent="0.25">
      <c r="C54" s="2"/>
      <c r="D54" s="3"/>
      <c r="E54" s="3"/>
      <c r="F54" s="3"/>
      <c r="G54" s="3"/>
      <c r="H54" s="3"/>
      <c r="I54" s="3"/>
      <c r="J54" s="15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4"/>
    </row>
    <row r="55" spans="3:48" ht="10.15" customHeight="1" x14ac:dyDescent="0.25">
      <c r="C55" s="2"/>
      <c r="D55" s="5"/>
      <c r="E55" s="3"/>
      <c r="F55" s="3"/>
      <c r="G55" s="3"/>
      <c r="H55" s="3"/>
      <c r="I55" s="3"/>
      <c r="J55" s="13" t="s">
        <v>1</v>
      </c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5"/>
      <c r="AV55" s="4"/>
    </row>
    <row r="56" spans="3:48" x14ac:dyDescent="0.25">
      <c r="C56" s="2"/>
      <c r="D56" s="5"/>
      <c r="E56" s="3"/>
      <c r="F56" s="5"/>
      <c r="G56" s="3"/>
      <c r="H56" s="3"/>
      <c r="I56" s="3"/>
      <c r="J56" s="1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5"/>
      <c r="AV56" s="4"/>
    </row>
    <row r="57" spans="3:48" x14ac:dyDescent="0.25">
      <c r="C57" s="2"/>
      <c r="D57" s="13">
        <f>+E47+E49+F58</f>
        <v>645</v>
      </c>
      <c r="E57" s="3"/>
      <c r="F57" s="5"/>
      <c r="G57" s="3"/>
      <c r="H57" s="3"/>
      <c r="I57" s="3"/>
      <c r="J57" s="1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14">
        <v>400</v>
      </c>
      <c r="AV57" s="4"/>
    </row>
    <row r="58" spans="3:48" x14ac:dyDescent="0.25">
      <c r="C58" s="2"/>
      <c r="D58" s="13"/>
      <c r="E58" s="3"/>
      <c r="F58" s="14">
        <v>600</v>
      </c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14"/>
      <c r="AV58" s="4"/>
    </row>
    <row r="59" spans="3:48" x14ac:dyDescent="0.25">
      <c r="C59" s="2"/>
      <c r="D59" s="13"/>
      <c r="E59" s="3"/>
      <c r="F59" s="14"/>
      <c r="G59" s="3"/>
      <c r="H59" s="3"/>
      <c r="I59" s="3"/>
      <c r="J59" s="15">
        <f>+D57-J51</f>
        <v>404.89965410391295</v>
      </c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14"/>
      <c r="AV59" s="4"/>
    </row>
    <row r="60" spans="3:48" x14ac:dyDescent="0.25">
      <c r="C60" s="2"/>
      <c r="D60" s="3"/>
      <c r="E60" s="3"/>
      <c r="F60" s="14"/>
      <c r="G60" s="3"/>
      <c r="H60" s="3"/>
      <c r="I60" s="3"/>
      <c r="J60" s="15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4"/>
    </row>
    <row r="61" spans="3:48" x14ac:dyDescent="0.25">
      <c r="C61" s="2"/>
      <c r="D61" s="3"/>
      <c r="E61" s="3"/>
      <c r="F61" s="3"/>
      <c r="G61" s="3"/>
      <c r="H61" s="3"/>
      <c r="I61" s="3"/>
      <c r="J61" s="15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5"/>
      <c r="AV61" s="4"/>
    </row>
    <row r="62" spans="3:48" x14ac:dyDescent="0.25">
      <c r="C62" s="2"/>
      <c r="D62" s="3"/>
      <c r="E62" s="3"/>
      <c r="F62" s="3"/>
      <c r="G62" s="3"/>
      <c r="H62" s="3"/>
      <c r="I62" s="3"/>
      <c r="J62" s="15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5"/>
      <c r="AV62" s="4"/>
    </row>
    <row r="63" spans="3:48" ht="10.15" customHeight="1" x14ac:dyDescent="0.25">
      <c r="C63" s="2"/>
      <c r="D63" s="3"/>
      <c r="E63" s="3"/>
      <c r="F63" s="3"/>
      <c r="G63" s="3"/>
      <c r="H63" s="3"/>
      <c r="I63" s="3"/>
      <c r="J63" s="13" t="s">
        <v>2</v>
      </c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14">
        <v>10</v>
      </c>
      <c r="AV63" s="4"/>
    </row>
    <row r="64" spans="3:48" x14ac:dyDescent="0.25">
      <c r="C64" s="2"/>
      <c r="D64" s="3"/>
      <c r="E64" s="3"/>
      <c r="F64" s="3"/>
      <c r="G64" s="3"/>
      <c r="H64" s="3"/>
      <c r="I64" s="3"/>
      <c r="J64" s="1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14"/>
      <c r="AV64" s="4"/>
    </row>
    <row r="65" spans="3:48" x14ac:dyDescent="0.25">
      <c r="C65" s="2"/>
      <c r="D65" s="3"/>
      <c r="E65" s="3"/>
      <c r="F65" s="3"/>
      <c r="G65" s="3"/>
      <c r="H65" s="3"/>
      <c r="I65" s="3"/>
      <c r="J65" s="1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14"/>
      <c r="AV65" s="4"/>
    </row>
    <row r="66" spans="3:48" x14ac:dyDescent="0.25">
      <c r="C66" s="2"/>
      <c r="D66" s="3"/>
      <c r="E66" s="3"/>
      <c r="F66" s="3"/>
      <c r="G66" s="3"/>
      <c r="H66" s="6"/>
      <c r="I66" s="6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18">
        <v>20</v>
      </c>
      <c r="AU66" s="18"/>
      <c r="AV66" s="4"/>
    </row>
    <row r="67" spans="3:48" x14ac:dyDescent="0.25">
      <c r="C67" s="2"/>
      <c r="D67" s="3"/>
      <c r="E67" s="3"/>
      <c r="F67" s="3"/>
      <c r="G67" s="3"/>
      <c r="H67" s="6"/>
      <c r="I67" s="6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18"/>
      <c r="AU67" s="18"/>
      <c r="AV67" s="4"/>
    </row>
    <row r="68" spans="3:48" x14ac:dyDescent="0.25">
      <c r="C68" s="2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4"/>
    </row>
    <row r="69" spans="3:48" x14ac:dyDescent="0.25">
      <c r="C69" s="2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4"/>
    </row>
    <row r="70" spans="3:48" x14ac:dyDescent="0.25">
      <c r="C70" s="2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4"/>
    </row>
    <row r="71" spans="3:48" x14ac:dyDescent="0.25">
      <c r="C71" s="2"/>
      <c r="D71" s="3"/>
      <c r="E71" s="3"/>
      <c r="F71" s="3"/>
      <c r="G71" s="3"/>
      <c r="H71" s="3"/>
      <c r="I71" s="17" t="s">
        <v>0</v>
      </c>
      <c r="J71" s="17"/>
      <c r="K71" s="17"/>
      <c r="L71" s="16">
        <f>(2*(E47+E47+E49)/2*J44+Z42*D57-4*(S44+O44+S44+X44)/2*AU51-2*(O44+S44+X44)*AU57)</f>
        <v>555080</v>
      </c>
      <c r="M71" s="16"/>
      <c r="N71" s="16"/>
      <c r="O71" s="16"/>
      <c r="P71" s="16"/>
      <c r="R71" s="3" t="s">
        <v>3</v>
      </c>
      <c r="S71" s="3"/>
      <c r="T71" s="3"/>
      <c r="U71" s="3"/>
      <c r="V71" s="3"/>
      <c r="Y71" s="3" t="s">
        <v>8</v>
      </c>
      <c r="AE71" s="3"/>
      <c r="AF71" s="3"/>
      <c r="AG71" s="3"/>
      <c r="AH71" s="3"/>
      <c r="AI71" s="3"/>
      <c r="AJ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4"/>
    </row>
    <row r="72" spans="3:48" x14ac:dyDescent="0.25">
      <c r="C72" s="2"/>
      <c r="D72" s="3"/>
      <c r="E72" s="3"/>
      <c r="F72" s="3"/>
      <c r="G72" s="3"/>
      <c r="H72" s="3"/>
      <c r="I72" s="17" t="s">
        <v>10</v>
      </c>
      <c r="J72" s="17"/>
      <c r="K72" s="17"/>
      <c r="L72" s="16">
        <f>2*(J44*E47^3/12+E47*J44*(J51-E47/2)^2)+2*(J44*E49^3/36+E49*J44/2*(J51-E47-E49/3)^2)+(Z42*D57^3/12+D57*Z42*(J51-D57/2)^2)-2*((O44+S44+X44)*(AU51+AU57+AU63)^3/12+(O44+S44+X44)*(AU51+AU57+AU63)*(J59-AT66-(AU51+AU57+AU63)/2)^2)+4*(O44*AU51^3/36+O44*AU51/2*(J51-AU48-AU51/3)^2)+4*(O44*AU63^3/36+O44*AU63/2*(J59-AT66-AU63/3)^2)</f>
        <v>21680648244.066925</v>
      </c>
      <c r="M72" s="16"/>
      <c r="N72" s="16"/>
      <c r="O72" s="16"/>
      <c r="P72" s="16"/>
      <c r="R72" s="3" t="s">
        <v>4</v>
      </c>
      <c r="S72" s="3"/>
      <c r="T72" s="3"/>
      <c r="U72" s="3"/>
      <c r="V72" s="3"/>
      <c r="Y72" s="3" t="s">
        <v>9</v>
      </c>
      <c r="Z72" s="3"/>
      <c r="AA72" s="3"/>
      <c r="AB72" s="3"/>
      <c r="AE72" s="3"/>
      <c r="AF72" s="3"/>
      <c r="AG72" s="3"/>
      <c r="AH72" s="3"/>
      <c r="AI72" s="3"/>
      <c r="AJ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4"/>
    </row>
    <row r="73" spans="3:48" ht="12" thickBot="1" x14ac:dyDescent="0.3">
      <c r="C73" s="7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9"/>
    </row>
  </sheetData>
  <sheetProtection algorithmName="SHA-512" hashValue="LlppFBtJXgHCY8fK2v70vKxlVbulA1OaMfcq8gtCT8E5R7QSOst8UKVE5zpcieN0Ydc2bMwSahYbAH70hldI2A==" saltValue="VP0TLDXea4dHB7CzNPNfnA==" spinCount="100000" sheet="1" objects="1" scenarios="1"/>
  <mergeCells count="58">
    <mergeCell ref="I71:K71"/>
    <mergeCell ref="I72:K72"/>
    <mergeCell ref="L71:P71"/>
    <mergeCell ref="L72:P72"/>
    <mergeCell ref="AH27:AH29"/>
    <mergeCell ref="C2:AV2"/>
    <mergeCell ref="C38:AV38"/>
    <mergeCell ref="J59:J62"/>
    <mergeCell ref="J55:J57"/>
    <mergeCell ref="J63:J65"/>
    <mergeCell ref="AJ27:AJ29"/>
    <mergeCell ref="J51:J54"/>
    <mergeCell ref="AM44:AN44"/>
    <mergeCell ref="Z8:AA8"/>
    <mergeCell ref="AG30:AH31"/>
    <mergeCell ref="Z42:AA42"/>
    <mergeCell ref="AC8:AD8"/>
    <mergeCell ref="X8:Y8"/>
    <mergeCell ref="E13:F13"/>
    <mergeCell ref="AJ15:AJ18"/>
    <mergeCell ref="AH15:AH17"/>
    <mergeCell ref="D57:D59"/>
    <mergeCell ref="AP44:AQ44"/>
    <mergeCell ref="J44:K44"/>
    <mergeCell ref="S44:T44"/>
    <mergeCell ref="X44:Y44"/>
    <mergeCell ref="Z44:AA44"/>
    <mergeCell ref="AB44:AC44"/>
    <mergeCell ref="F58:F60"/>
    <mergeCell ref="E47:F48"/>
    <mergeCell ref="E49:F49"/>
    <mergeCell ref="AK44:AL44"/>
    <mergeCell ref="M44:N44"/>
    <mergeCell ref="O44:P44"/>
    <mergeCell ref="AG44:AH44"/>
    <mergeCell ref="Z40:AA40"/>
    <mergeCell ref="AT66:AU67"/>
    <mergeCell ref="AU48:AU50"/>
    <mergeCell ref="AU51:AU53"/>
    <mergeCell ref="AU57:AU59"/>
    <mergeCell ref="AU63:AU65"/>
    <mergeCell ref="L34:P34"/>
    <mergeCell ref="L35:P35"/>
    <mergeCell ref="I34:K34"/>
    <mergeCell ref="I35:K35"/>
    <mergeCell ref="AJ19:AJ21"/>
    <mergeCell ref="D21:D23"/>
    <mergeCell ref="AH21:AH23"/>
    <mergeCell ref="F22:F24"/>
    <mergeCell ref="AJ23:AJ26"/>
    <mergeCell ref="E11:F12"/>
    <mergeCell ref="AH12:AH14"/>
    <mergeCell ref="T4:U4"/>
    <mergeCell ref="T6:U6"/>
    <mergeCell ref="J8:K8"/>
    <mergeCell ref="M8:N8"/>
    <mergeCell ref="O8:P8"/>
    <mergeCell ref="T8:U8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Gurcan Berberoglu</dc:creator>
  <cp:lastModifiedBy>Gurcan Berberoglu</cp:lastModifiedBy>
  <dcterms:created xsi:type="dcterms:W3CDTF">2015-04-24T07:09:21Z</dcterms:created>
  <dcterms:modified xsi:type="dcterms:W3CDTF">2019-12-03T11:30:55Z</dcterms:modified>
</cp:coreProperties>
</file>