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merdiven_hesaplari\"/>
    </mc:Choice>
  </mc:AlternateContent>
  <xr:revisionPtr revIDLastSave="0" documentId="13_ncr:1_{C4640F11-7A8A-4731-9CAF-5EFB3C186455}" xr6:coauthVersionLast="47" xr6:coauthVersionMax="47" xr10:uidLastSave="{00000000-0000-0000-0000-000000000000}"/>
  <bookViews>
    <workbookView xWindow="-120" yWindow="-120" windowWidth="29040" windowHeight="15840" xr2:uid="{5A4F8833-BF49-4E03-B455-3AD524966C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1" l="1"/>
  <c r="Y16" i="1" s="1"/>
  <c r="X17" i="1" s="1"/>
  <c r="AY25" i="1"/>
  <c r="AY27" i="1" s="1"/>
  <c r="H28" i="1" l="1"/>
  <c r="AY24" i="1"/>
  <c r="Q5" i="1" s="1"/>
  <c r="W43" i="1" l="1"/>
  <c r="BC27" i="1"/>
  <c r="BG27" i="1" s="1"/>
  <c r="BL27" i="1" s="1"/>
  <c r="N22" i="1"/>
  <c r="AQ24" i="1"/>
  <c r="AO19" i="1" s="1"/>
  <c r="K16" i="1" l="1"/>
  <c r="V7" i="1" l="1"/>
  <c r="G39" i="1"/>
  <c r="M41" i="1"/>
  <c r="R38" i="1"/>
  <c r="AC41" i="1" l="1"/>
  <c r="AB45" i="1" s="1"/>
  <c r="AF38" i="1"/>
  <c r="AF7" i="1" s="1"/>
  <c r="M7" i="1" s="1"/>
</calcChain>
</file>

<file path=xl/sharedStrings.xml><?xml version="1.0" encoding="utf-8"?>
<sst xmlns="http://schemas.openxmlformats.org/spreadsheetml/2006/main" count="47" uniqueCount="21">
  <si>
    <t>m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</si>
  <si>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</si>
  <si>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°</t>
  </si>
  <si>
    <t>Basamak yükseklik ve genişlik hesabı</t>
  </si>
  <si>
    <t>(Bh = basamak yüksekliği  ;  Bg = basamak genişliği)</t>
  </si>
  <si>
    <t>2 * Bh + Bg = 0,63 m.  olmalı.</t>
  </si>
  <si>
    <t>Bg =</t>
  </si>
  <si>
    <t xml:space="preserve"> (yaklaşık ~ 0,27 m. olmalı)</t>
  </si>
  <si>
    <t>Bh =</t>
  </si>
  <si>
    <t xml:space="preserve"> (yaklaşık ~ 0,16 m. olmalı)</t>
  </si>
  <si>
    <t>basamak adedi =</t>
  </si>
  <si>
    <t>adet</t>
  </si>
  <si>
    <t>*</t>
  </si>
  <si>
    <t>+</t>
  </si>
  <si>
    <t>=</t>
  </si>
  <si>
    <t>…</t>
  </si>
  <si>
    <r>
      <rPr>
        <b/>
        <sz val="12"/>
        <color theme="7" tint="-0.499984740745262"/>
        <rFont val="Arial"/>
        <family val="2"/>
        <charset val="162"/>
      </rPr>
      <t>MERDİVEN ALTI TUVALET BOYUTLANDIRMA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</si>
  <si>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A</t>
  </si>
  <si>
    <t>kesit A-A</t>
  </si>
  <si>
    <t xml:space="preserve">Not : Basamak adedini ; basamak genişiği yaklaşık ~ 0,27m ve basamak yüksekiği yaklaşık ~ 0,16m olacak şekilde artırıp &amp; eksiltiniz. </t>
  </si>
  <si>
    <t>Dikkat sadece sarı hücrelere data girilecek.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</si>
</sst>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i/>
      <u/>
      <sz val="8"/>
      <color theme="1"/>
      <name val="Arial"/>
      <family val="2"/>
      <charset val="162"/>
    </font>
    <font>
      <sz val="8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3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0" fillId="4" borderId="5" xfId="0" applyFill="1" applyBorder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11" xfId="0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vertical="center" textRotation="90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  <xf numFmtId="0" fontId="0" fillId="0" borderId="0" xfId="0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44</xdr:row>
      <xdr:rowOff>71432</xdr:rowOff>
    </xdr:from>
    <xdr:to>
      <xdr:col>42</xdr:col>
      <xdr:colOff>57151</xdr:colOff>
      <xdr:row>64</xdr:row>
      <xdr:rowOff>2</xdr:rowOff>
    </xdr:to>
    <xdr:grpSp>
      <xdr:nvGrpSpPr>
        <xdr:cNvPr id="253" name="Group 252">
          <a:extLst>
            <a:ext uri="{FF2B5EF4-FFF2-40B4-BE49-F238E27FC236}">
              <a16:creationId xmlns:a16="http://schemas.microsoft.com/office/drawing/2014/main" id="{C82C8DDA-7874-0ED9-7FF7-377A54EB411D}"/>
            </a:ext>
          </a:extLst>
        </xdr:cNvPr>
        <xdr:cNvGrpSpPr/>
      </xdr:nvGrpSpPr>
      <xdr:grpSpPr>
        <a:xfrm>
          <a:off x="2009775" y="6824657"/>
          <a:ext cx="4848226" cy="2814645"/>
          <a:chOff x="2819400" y="5500682"/>
          <a:chExt cx="4848226" cy="2814645"/>
        </a:xfrm>
      </xdr:grpSpPr>
      <xdr:sp macro="" textlink="">
        <xdr:nvSpPr>
          <xdr:cNvPr id="229" name="Freeform: Shape 228">
            <a:extLst>
              <a:ext uri="{FF2B5EF4-FFF2-40B4-BE49-F238E27FC236}">
                <a16:creationId xmlns:a16="http://schemas.microsoft.com/office/drawing/2014/main" id="{D9AF447A-A717-7E42-E753-F3AEB53304BC}"/>
              </a:ext>
            </a:extLst>
          </xdr:cNvPr>
          <xdr:cNvSpPr/>
        </xdr:nvSpPr>
        <xdr:spPr>
          <a:xfrm>
            <a:off x="3981450" y="6019801"/>
            <a:ext cx="2605084" cy="1447800"/>
          </a:xfrm>
          <a:custGeom>
            <a:avLst/>
            <a:gdLst>
              <a:gd name="connsiteX0" fmla="*/ 0 w 2614613"/>
              <a:gd name="connsiteY0" fmla="*/ 0 h 1447800"/>
              <a:gd name="connsiteX1" fmla="*/ 2614613 w 2614613"/>
              <a:gd name="connsiteY1" fmla="*/ 0 h 1447800"/>
              <a:gd name="connsiteX2" fmla="*/ 2614613 w 2614613"/>
              <a:gd name="connsiteY2" fmla="*/ 1281112 h 1447800"/>
              <a:gd name="connsiteX3" fmla="*/ 2019300 w 2614613"/>
              <a:gd name="connsiteY3" fmla="*/ 1281112 h 1447800"/>
              <a:gd name="connsiteX4" fmla="*/ 2019300 w 2614613"/>
              <a:gd name="connsiteY4" fmla="*/ 1447800 h 1447800"/>
              <a:gd name="connsiteX5" fmla="*/ 1085850 w 2614613"/>
              <a:gd name="connsiteY5" fmla="*/ 1447800 h 1447800"/>
              <a:gd name="connsiteX6" fmla="*/ 1085850 w 2614613"/>
              <a:gd name="connsiteY6" fmla="*/ 1281112 h 1447800"/>
              <a:gd name="connsiteX7" fmla="*/ 4763 w 2614613"/>
              <a:gd name="connsiteY7" fmla="*/ 1281112 h 1447800"/>
              <a:gd name="connsiteX8" fmla="*/ 0 w 2614613"/>
              <a:gd name="connsiteY8" fmla="*/ 0 h 1447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2614613" h="1447800">
                <a:moveTo>
                  <a:pt x="0" y="0"/>
                </a:moveTo>
                <a:lnTo>
                  <a:pt x="2614613" y="0"/>
                </a:lnTo>
                <a:lnTo>
                  <a:pt x="2614613" y="1281112"/>
                </a:lnTo>
                <a:lnTo>
                  <a:pt x="2019300" y="1281112"/>
                </a:lnTo>
                <a:lnTo>
                  <a:pt x="2019300" y="1447800"/>
                </a:lnTo>
                <a:lnTo>
                  <a:pt x="1085850" y="1447800"/>
                </a:lnTo>
                <a:lnTo>
                  <a:pt x="1085850" y="1281112"/>
                </a:lnTo>
                <a:lnTo>
                  <a:pt x="4763" y="1281112"/>
                </a:lnTo>
                <a:cubicBezTo>
                  <a:pt x="3175" y="854075"/>
                  <a:pt x="1588" y="427037"/>
                  <a:pt x="0" y="0"/>
                </a:cubicBezTo>
                <a:close/>
              </a:path>
            </a:pathLst>
          </a:custGeom>
          <a:pattFill prst="lgGrid">
            <a:fgClr>
              <a:schemeClr val="tx1"/>
            </a:fgClr>
            <a:bgClr>
              <a:schemeClr val="bg1"/>
            </a:bgClr>
          </a:patt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7C68A650-5C06-7050-C243-DFDC8D76E7DD}"/>
              </a:ext>
            </a:extLst>
          </xdr:cNvPr>
          <xdr:cNvSpPr/>
        </xdr:nvSpPr>
        <xdr:spPr>
          <a:xfrm>
            <a:off x="6581775" y="6019800"/>
            <a:ext cx="385763" cy="127635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5C3F7593-A7F9-B94C-BC06-AB78F3A1E723}"/>
              </a:ext>
            </a:extLst>
          </xdr:cNvPr>
          <xdr:cNvSpPr/>
        </xdr:nvSpPr>
        <xdr:spPr>
          <a:xfrm>
            <a:off x="4167188" y="6448425"/>
            <a:ext cx="252412" cy="433387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A914BE81-326F-4B29-B173-E3F3312FC146}"/>
              </a:ext>
            </a:extLst>
          </xdr:cNvPr>
          <xdr:cNvSpPr/>
        </xdr:nvSpPr>
        <xdr:spPr>
          <a:xfrm>
            <a:off x="4014788" y="6310313"/>
            <a:ext cx="147637" cy="71437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E8B9CA45-E99D-3717-7743-D42DD2F71C6D}"/>
              </a:ext>
            </a:extLst>
          </xdr:cNvPr>
          <xdr:cNvCxnSpPr/>
        </xdr:nvCxnSpPr>
        <xdr:spPr>
          <a:xfrm>
            <a:off x="4162425" y="6448426"/>
            <a:ext cx="24765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68E5C6F5-E543-4F2A-BD2D-1E56AC174855}"/>
              </a:ext>
            </a:extLst>
          </xdr:cNvPr>
          <xdr:cNvCxnSpPr/>
        </xdr:nvCxnSpPr>
        <xdr:spPr>
          <a:xfrm>
            <a:off x="4162425" y="6881814"/>
            <a:ext cx="24765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6" name="Freeform: Shape 205">
            <a:extLst>
              <a:ext uri="{FF2B5EF4-FFF2-40B4-BE49-F238E27FC236}">
                <a16:creationId xmlns:a16="http://schemas.microsoft.com/office/drawing/2014/main" id="{B6091F0E-3FB1-0DE6-A6D7-C2080323C362}"/>
              </a:ext>
            </a:extLst>
          </xdr:cNvPr>
          <xdr:cNvSpPr/>
        </xdr:nvSpPr>
        <xdr:spPr>
          <a:xfrm>
            <a:off x="4405312" y="6443663"/>
            <a:ext cx="295275" cy="447675"/>
          </a:xfrm>
          <a:custGeom>
            <a:avLst/>
            <a:gdLst>
              <a:gd name="connsiteX0" fmla="*/ 9525 w 295288"/>
              <a:gd name="connsiteY0" fmla="*/ 0 h 447675"/>
              <a:gd name="connsiteX1" fmla="*/ 295275 w 295288"/>
              <a:gd name="connsiteY1" fmla="*/ 219075 h 447675"/>
              <a:gd name="connsiteX2" fmla="*/ 0 w 295288"/>
              <a:gd name="connsiteY2" fmla="*/ 447675 h 4476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95288" h="447675">
                <a:moveTo>
                  <a:pt x="9525" y="0"/>
                </a:moveTo>
                <a:cubicBezTo>
                  <a:pt x="153193" y="72231"/>
                  <a:pt x="296862" y="144463"/>
                  <a:pt x="295275" y="219075"/>
                </a:cubicBezTo>
                <a:cubicBezTo>
                  <a:pt x="293688" y="293687"/>
                  <a:pt x="146844" y="370681"/>
                  <a:pt x="0" y="447675"/>
                </a:cubicBezTo>
              </a:path>
            </a:pathLst>
          </a:cu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5" name="Oval 214">
            <a:extLst>
              <a:ext uri="{FF2B5EF4-FFF2-40B4-BE49-F238E27FC236}">
                <a16:creationId xmlns:a16="http://schemas.microsoft.com/office/drawing/2014/main" id="{D084C1D9-E542-18E1-22B6-1A3E60861F1F}"/>
              </a:ext>
            </a:extLst>
          </xdr:cNvPr>
          <xdr:cNvSpPr/>
        </xdr:nvSpPr>
        <xdr:spPr>
          <a:xfrm>
            <a:off x="4186238" y="6567488"/>
            <a:ext cx="390526" cy="161925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1928A5FE-E6DA-4781-B8AA-22B94FCE696F}"/>
              </a:ext>
            </a:extLst>
          </xdr:cNvPr>
          <xdr:cNvSpPr/>
        </xdr:nvSpPr>
        <xdr:spPr>
          <a:xfrm>
            <a:off x="6619875" y="6310312"/>
            <a:ext cx="304800" cy="690563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7" name="Oval 216">
            <a:extLst>
              <a:ext uri="{FF2B5EF4-FFF2-40B4-BE49-F238E27FC236}">
                <a16:creationId xmlns:a16="http://schemas.microsoft.com/office/drawing/2014/main" id="{FDA063FE-058A-EEBB-F868-7333EA89949E}"/>
              </a:ext>
            </a:extLst>
          </xdr:cNvPr>
          <xdr:cNvSpPr/>
        </xdr:nvSpPr>
        <xdr:spPr>
          <a:xfrm>
            <a:off x="6657975" y="6596063"/>
            <a:ext cx="95250" cy="95250"/>
          </a:xfrm>
          <a:prstGeom prst="ellips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3BAC4B4B-6B44-5B20-6194-203007DCF41C}"/>
              </a:ext>
            </a:extLst>
          </xdr:cNvPr>
          <xdr:cNvSpPr/>
        </xdr:nvSpPr>
        <xdr:spPr>
          <a:xfrm>
            <a:off x="6815137" y="6619875"/>
            <a:ext cx="109538" cy="4571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0050DB6B-FD52-CD35-4661-C662792FDEEC}"/>
              </a:ext>
            </a:extLst>
          </xdr:cNvPr>
          <xdr:cNvCxnSpPr/>
        </xdr:nvCxnSpPr>
        <xdr:spPr>
          <a:xfrm>
            <a:off x="5053016" y="7300913"/>
            <a:ext cx="0" cy="1619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2" name="Arc 221">
            <a:extLst>
              <a:ext uri="{FF2B5EF4-FFF2-40B4-BE49-F238E27FC236}">
                <a16:creationId xmlns:a16="http://schemas.microsoft.com/office/drawing/2014/main" id="{30BFA6E5-8C57-497B-E74E-4ED538BFC49A}"/>
              </a:ext>
            </a:extLst>
          </xdr:cNvPr>
          <xdr:cNvSpPr/>
        </xdr:nvSpPr>
        <xdr:spPr>
          <a:xfrm rot="5400000">
            <a:off x="4119563" y="6443665"/>
            <a:ext cx="1876425" cy="1866900"/>
          </a:xfrm>
          <a:prstGeom prst="arc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E31376A4-9663-DF9E-424D-EE49CD2900A1}"/>
              </a:ext>
            </a:extLst>
          </xdr:cNvPr>
          <xdr:cNvCxnSpPr/>
        </xdr:nvCxnSpPr>
        <xdr:spPr>
          <a:xfrm>
            <a:off x="5991230" y="7305676"/>
            <a:ext cx="0" cy="1571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526AB239-0D82-4AAA-8A02-0C2E8F53C09B}"/>
              </a:ext>
            </a:extLst>
          </xdr:cNvPr>
          <xdr:cNvSpPr/>
        </xdr:nvSpPr>
        <xdr:spPr>
          <a:xfrm>
            <a:off x="5057778" y="7372350"/>
            <a:ext cx="45719" cy="942975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622704BF-7663-1259-0D9F-22A0E38A1A9E}"/>
              </a:ext>
            </a:extLst>
          </xdr:cNvPr>
          <xdr:cNvCxnSpPr/>
        </xdr:nvCxnSpPr>
        <xdr:spPr>
          <a:xfrm>
            <a:off x="7162800" y="6019800"/>
            <a:ext cx="504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ADEF49C5-C666-9D30-22B5-DBF7050994BF}"/>
              </a:ext>
            </a:extLst>
          </xdr:cNvPr>
          <xdr:cNvCxnSpPr/>
        </xdr:nvCxnSpPr>
        <xdr:spPr>
          <a:xfrm>
            <a:off x="7610475" y="5948363"/>
            <a:ext cx="0" cy="14192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DCF1914E-416F-4752-AA76-3A0520F44F9A}"/>
              </a:ext>
            </a:extLst>
          </xdr:cNvPr>
          <xdr:cNvCxnSpPr/>
        </xdr:nvCxnSpPr>
        <xdr:spPr>
          <a:xfrm flipH="1">
            <a:off x="7577137" y="5976939"/>
            <a:ext cx="66675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0FCB201D-F340-4B24-938C-CB162536A69A}"/>
              </a:ext>
            </a:extLst>
          </xdr:cNvPr>
          <xdr:cNvCxnSpPr/>
        </xdr:nvCxnSpPr>
        <xdr:spPr>
          <a:xfrm>
            <a:off x="7162801" y="7305675"/>
            <a:ext cx="504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70288CCF-2BE3-4115-B1BE-8B6DD374BD17}"/>
              </a:ext>
            </a:extLst>
          </xdr:cNvPr>
          <xdr:cNvCxnSpPr/>
        </xdr:nvCxnSpPr>
        <xdr:spPr>
          <a:xfrm flipH="1">
            <a:off x="7577138" y="72723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EB4728F9-5EAD-DE2B-DA7F-B95ABF5D4C99}"/>
              </a:ext>
            </a:extLst>
          </xdr:cNvPr>
          <xdr:cNvCxnSpPr/>
        </xdr:nvCxnSpPr>
        <xdr:spPr>
          <a:xfrm>
            <a:off x="3976687" y="5500688"/>
            <a:ext cx="0" cy="45720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DC258E3B-2A2E-1C6F-9F0D-4FA76476906A}"/>
              </a:ext>
            </a:extLst>
          </xdr:cNvPr>
          <xdr:cNvCxnSpPr/>
        </xdr:nvCxnSpPr>
        <xdr:spPr>
          <a:xfrm>
            <a:off x="3905251" y="5572126"/>
            <a:ext cx="31099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2D76E5E4-449A-47D2-AF17-76D0CDCFE14E}"/>
              </a:ext>
            </a:extLst>
          </xdr:cNvPr>
          <xdr:cNvCxnSpPr/>
        </xdr:nvCxnSpPr>
        <xdr:spPr>
          <a:xfrm flipH="1">
            <a:off x="3943345" y="553878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8A78668F-792C-4B20-A0D4-693671CDEB3D}"/>
              </a:ext>
            </a:extLst>
          </xdr:cNvPr>
          <xdr:cNvCxnSpPr/>
        </xdr:nvCxnSpPr>
        <xdr:spPr>
          <a:xfrm>
            <a:off x="6586537" y="5500687"/>
            <a:ext cx="0" cy="45720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Connector 245">
            <a:extLst>
              <a:ext uri="{FF2B5EF4-FFF2-40B4-BE49-F238E27FC236}">
                <a16:creationId xmlns:a16="http://schemas.microsoft.com/office/drawing/2014/main" id="{7A4E60E0-CF96-42B8-999A-8395878B39AB}"/>
              </a:ext>
            </a:extLst>
          </xdr:cNvPr>
          <xdr:cNvCxnSpPr/>
        </xdr:nvCxnSpPr>
        <xdr:spPr>
          <a:xfrm flipH="1">
            <a:off x="6553195" y="5538785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E9862294-39FB-4DCB-8C93-1AD0F456277B}"/>
              </a:ext>
            </a:extLst>
          </xdr:cNvPr>
          <xdr:cNvCxnSpPr/>
        </xdr:nvCxnSpPr>
        <xdr:spPr>
          <a:xfrm>
            <a:off x="6962776" y="5500682"/>
            <a:ext cx="0" cy="45720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F6405A19-32F2-4FBE-8702-D0571294AC87}"/>
              </a:ext>
            </a:extLst>
          </xdr:cNvPr>
          <xdr:cNvCxnSpPr/>
        </xdr:nvCxnSpPr>
        <xdr:spPr>
          <a:xfrm flipH="1">
            <a:off x="6929434" y="5538780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Connector 250">
            <a:extLst>
              <a:ext uri="{FF2B5EF4-FFF2-40B4-BE49-F238E27FC236}">
                <a16:creationId xmlns:a16="http://schemas.microsoft.com/office/drawing/2014/main" id="{0A5B31E0-CBD4-550E-D8C5-8C8B381B87C5}"/>
              </a:ext>
            </a:extLst>
          </xdr:cNvPr>
          <xdr:cNvCxnSpPr/>
        </xdr:nvCxnSpPr>
        <xdr:spPr>
          <a:xfrm>
            <a:off x="2819400" y="5762625"/>
            <a:ext cx="0" cy="1938338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1FD23B22-10A3-4E6F-B6E5-5BE3828DE819}"/>
              </a:ext>
            </a:extLst>
          </xdr:cNvPr>
          <xdr:cNvCxnSpPr/>
        </xdr:nvCxnSpPr>
        <xdr:spPr>
          <a:xfrm>
            <a:off x="2847975" y="5762625"/>
            <a:ext cx="0" cy="1938338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4</xdr:row>
      <xdr:rowOff>76200</xdr:rowOff>
    </xdr:from>
    <xdr:to>
      <xdr:col>45</xdr:col>
      <xdr:colOff>61913</xdr:colOff>
      <xdr:row>43</xdr:row>
      <xdr:rowOff>52388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57AC6318-3036-C1A3-5EAF-6DEB83CBB580}"/>
            </a:ext>
          </a:extLst>
        </xdr:cNvPr>
        <xdr:cNvGrpSpPr/>
      </xdr:nvGrpSpPr>
      <xdr:grpSpPr>
        <a:xfrm>
          <a:off x="485775" y="1114425"/>
          <a:ext cx="6862763" cy="5548313"/>
          <a:chOff x="485775" y="1114425"/>
          <a:chExt cx="6862763" cy="5548313"/>
        </a:xfrm>
      </xdr:grpSpPr>
      <xdr:sp macro="" textlink="">
        <xdr:nvSpPr>
          <xdr:cNvPr id="142" name="Freeform: Shape 141">
            <a:extLst>
              <a:ext uri="{FF2B5EF4-FFF2-40B4-BE49-F238E27FC236}">
                <a16:creationId xmlns:a16="http://schemas.microsoft.com/office/drawing/2014/main" id="{824646BF-1FAA-7CEE-9FD9-87D68FF025C4}"/>
              </a:ext>
            </a:extLst>
          </xdr:cNvPr>
          <xdr:cNvSpPr/>
        </xdr:nvSpPr>
        <xdr:spPr>
          <a:xfrm>
            <a:off x="3171825" y="2686050"/>
            <a:ext cx="2976563" cy="2771775"/>
          </a:xfrm>
          <a:custGeom>
            <a:avLst/>
            <a:gdLst>
              <a:gd name="connsiteX0" fmla="*/ 0 w 2976563"/>
              <a:gd name="connsiteY0" fmla="*/ 1000125 h 2771775"/>
              <a:gd name="connsiteX1" fmla="*/ 0 w 2976563"/>
              <a:gd name="connsiteY1" fmla="*/ 2771775 h 2771775"/>
              <a:gd name="connsiteX2" fmla="*/ 2976563 w 2976563"/>
              <a:gd name="connsiteY2" fmla="*/ 2771775 h 2771775"/>
              <a:gd name="connsiteX3" fmla="*/ 2976563 w 2976563"/>
              <a:gd name="connsiteY3" fmla="*/ 0 h 2771775"/>
              <a:gd name="connsiteX4" fmla="*/ 1152525 w 2976563"/>
              <a:gd name="connsiteY4" fmla="*/ 0 h 2771775"/>
              <a:gd name="connsiteX5" fmla="*/ 0 w 2976563"/>
              <a:gd name="connsiteY5" fmla="*/ 1000125 h 2771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976563" h="2771775">
                <a:moveTo>
                  <a:pt x="0" y="1000125"/>
                </a:moveTo>
                <a:lnTo>
                  <a:pt x="0" y="2771775"/>
                </a:lnTo>
                <a:lnTo>
                  <a:pt x="2976563" y="2771775"/>
                </a:lnTo>
                <a:lnTo>
                  <a:pt x="2976563" y="0"/>
                </a:lnTo>
                <a:lnTo>
                  <a:pt x="1152525" y="0"/>
                </a:lnTo>
                <a:lnTo>
                  <a:pt x="0" y="1000125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6" name="Right Triangle 125">
            <a:extLst>
              <a:ext uri="{FF2B5EF4-FFF2-40B4-BE49-F238E27FC236}">
                <a16:creationId xmlns:a16="http://schemas.microsoft.com/office/drawing/2014/main" id="{BEAA2B2B-549E-06A1-1A15-A8560456B61D}"/>
              </a:ext>
            </a:extLst>
          </xdr:cNvPr>
          <xdr:cNvSpPr/>
        </xdr:nvSpPr>
        <xdr:spPr>
          <a:xfrm rot="16200000">
            <a:off x="1245396" y="3574255"/>
            <a:ext cx="1800223" cy="2043114"/>
          </a:xfrm>
          <a:prstGeom prst="rtTriangle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429DCF17-6F0C-5317-0101-2E11F2399B76}"/>
              </a:ext>
            </a:extLst>
          </xdr:cNvPr>
          <xdr:cNvCxnSpPr/>
        </xdr:nvCxnSpPr>
        <xdr:spPr>
          <a:xfrm>
            <a:off x="6153150" y="2671763"/>
            <a:ext cx="0" cy="2795587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2" name="Freeform: Shape 1">
            <a:extLst>
              <a:ext uri="{FF2B5EF4-FFF2-40B4-BE49-F238E27FC236}">
                <a16:creationId xmlns:a16="http://schemas.microsoft.com/office/drawing/2014/main" id="{7405A00E-7B1C-9F45-AE6E-28B40B3A2E59}"/>
              </a:ext>
            </a:extLst>
          </xdr:cNvPr>
          <xdr:cNvSpPr/>
        </xdr:nvSpPr>
        <xdr:spPr>
          <a:xfrm>
            <a:off x="485775" y="2466975"/>
            <a:ext cx="5991225" cy="3000375"/>
          </a:xfrm>
          <a:custGeom>
            <a:avLst/>
            <a:gdLst>
              <a:gd name="connsiteX0" fmla="*/ 0 w 5991225"/>
              <a:gd name="connsiteY0" fmla="*/ 3000375 h 3000375"/>
              <a:gd name="connsiteX1" fmla="*/ 485775 w 5991225"/>
              <a:gd name="connsiteY1" fmla="*/ 3000375 h 3000375"/>
              <a:gd name="connsiteX2" fmla="*/ 485775 w 5991225"/>
              <a:gd name="connsiteY2" fmla="*/ 2857500 h 3000375"/>
              <a:gd name="connsiteX3" fmla="*/ 652463 w 5991225"/>
              <a:gd name="connsiteY3" fmla="*/ 2857500 h 3000375"/>
              <a:gd name="connsiteX4" fmla="*/ 652463 w 5991225"/>
              <a:gd name="connsiteY4" fmla="*/ 2719388 h 3000375"/>
              <a:gd name="connsiteX5" fmla="*/ 814388 w 5991225"/>
              <a:gd name="connsiteY5" fmla="*/ 2719388 h 3000375"/>
              <a:gd name="connsiteX6" fmla="*/ 814388 w 5991225"/>
              <a:gd name="connsiteY6" fmla="*/ 2576513 h 3000375"/>
              <a:gd name="connsiteX7" fmla="*/ 971550 w 5991225"/>
              <a:gd name="connsiteY7" fmla="*/ 2576513 h 3000375"/>
              <a:gd name="connsiteX8" fmla="*/ 971550 w 5991225"/>
              <a:gd name="connsiteY8" fmla="*/ 2433638 h 3000375"/>
              <a:gd name="connsiteX9" fmla="*/ 1138238 w 5991225"/>
              <a:gd name="connsiteY9" fmla="*/ 2433638 h 3000375"/>
              <a:gd name="connsiteX10" fmla="*/ 1138238 w 5991225"/>
              <a:gd name="connsiteY10" fmla="*/ 2286000 h 3000375"/>
              <a:gd name="connsiteX11" fmla="*/ 1295400 w 5991225"/>
              <a:gd name="connsiteY11" fmla="*/ 2286000 h 3000375"/>
              <a:gd name="connsiteX12" fmla="*/ 1295400 w 5991225"/>
              <a:gd name="connsiteY12" fmla="*/ 2138363 h 3000375"/>
              <a:gd name="connsiteX13" fmla="*/ 1457325 w 5991225"/>
              <a:gd name="connsiteY13" fmla="*/ 2138363 h 3000375"/>
              <a:gd name="connsiteX14" fmla="*/ 1457325 w 5991225"/>
              <a:gd name="connsiteY14" fmla="*/ 2000250 h 3000375"/>
              <a:gd name="connsiteX15" fmla="*/ 1619250 w 5991225"/>
              <a:gd name="connsiteY15" fmla="*/ 2000250 h 3000375"/>
              <a:gd name="connsiteX16" fmla="*/ 1619250 w 5991225"/>
              <a:gd name="connsiteY16" fmla="*/ 1862138 h 3000375"/>
              <a:gd name="connsiteX17" fmla="*/ 1776413 w 5991225"/>
              <a:gd name="connsiteY17" fmla="*/ 1862138 h 3000375"/>
              <a:gd name="connsiteX18" fmla="*/ 1776413 w 5991225"/>
              <a:gd name="connsiteY18" fmla="*/ 1724025 h 3000375"/>
              <a:gd name="connsiteX19" fmla="*/ 1943100 w 5991225"/>
              <a:gd name="connsiteY19" fmla="*/ 1724025 h 3000375"/>
              <a:gd name="connsiteX20" fmla="*/ 1943100 w 5991225"/>
              <a:gd name="connsiteY20" fmla="*/ 1571625 h 3000375"/>
              <a:gd name="connsiteX21" fmla="*/ 2105025 w 5991225"/>
              <a:gd name="connsiteY21" fmla="*/ 1571625 h 3000375"/>
              <a:gd name="connsiteX22" fmla="*/ 2105025 w 5991225"/>
              <a:gd name="connsiteY22" fmla="*/ 1428750 h 3000375"/>
              <a:gd name="connsiteX23" fmla="*/ 2271713 w 5991225"/>
              <a:gd name="connsiteY23" fmla="*/ 1428750 h 3000375"/>
              <a:gd name="connsiteX24" fmla="*/ 2271713 w 5991225"/>
              <a:gd name="connsiteY24" fmla="*/ 1285875 h 3000375"/>
              <a:gd name="connsiteX25" fmla="*/ 2428875 w 5991225"/>
              <a:gd name="connsiteY25" fmla="*/ 1285875 h 3000375"/>
              <a:gd name="connsiteX26" fmla="*/ 2428875 w 5991225"/>
              <a:gd name="connsiteY26" fmla="*/ 1143000 h 3000375"/>
              <a:gd name="connsiteX27" fmla="*/ 2590800 w 5991225"/>
              <a:gd name="connsiteY27" fmla="*/ 1143000 h 3000375"/>
              <a:gd name="connsiteX28" fmla="*/ 2590800 w 5991225"/>
              <a:gd name="connsiteY28" fmla="*/ 995363 h 3000375"/>
              <a:gd name="connsiteX29" fmla="*/ 2757488 w 5991225"/>
              <a:gd name="connsiteY29" fmla="*/ 995363 h 3000375"/>
              <a:gd name="connsiteX30" fmla="*/ 2757488 w 5991225"/>
              <a:gd name="connsiteY30" fmla="*/ 862013 h 3000375"/>
              <a:gd name="connsiteX31" fmla="*/ 2914650 w 5991225"/>
              <a:gd name="connsiteY31" fmla="*/ 862013 h 3000375"/>
              <a:gd name="connsiteX32" fmla="*/ 2914650 w 5991225"/>
              <a:gd name="connsiteY32" fmla="*/ 719138 h 3000375"/>
              <a:gd name="connsiteX33" fmla="*/ 3076575 w 5991225"/>
              <a:gd name="connsiteY33" fmla="*/ 719138 h 3000375"/>
              <a:gd name="connsiteX34" fmla="*/ 3076575 w 5991225"/>
              <a:gd name="connsiteY34" fmla="*/ 571500 h 3000375"/>
              <a:gd name="connsiteX35" fmla="*/ 3243263 w 5991225"/>
              <a:gd name="connsiteY35" fmla="*/ 571500 h 3000375"/>
              <a:gd name="connsiteX36" fmla="*/ 3243263 w 5991225"/>
              <a:gd name="connsiteY36" fmla="*/ 428625 h 3000375"/>
              <a:gd name="connsiteX37" fmla="*/ 3400425 w 5991225"/>
              <a:gd name="connsiteY37" fmla="*/ 428625 h 3000375"/>
              <a:gd name="connsiteX38" fmla="*/ 3400425 w 5991225"/>
              <a:gd name="connsiteY38" fmla="*/ 290513 h 3000375"/>
              <a:gd name="connsiteX39" fmla="*/ 3562350 w 5991225"/>
              <a:gd name="connsiteY39" fmla="*/ 290513 h 3000375"/>
              <a:gd name="connsiteX40" fmla="*/ 3562350 w 5991225"/>
              <a:gd name="connsiteY40" fmla="*/ 147638 h 3000375"/>
              <a:gd name="connsiteX41" fmla="*/ 3729038 w 5991225"/>
              <a:gd name="connsiteY41" fmla="*/ 147638 h 3000375"/>
              <a:gd name="connsiteX42" fmla="*/ 3729038 w 5991225"/>
              <a:gd name="connsiteY42" fmla="*/ 0 h 3000375"/>
              <a:gd name="connsiteX43" fmla="*/ 5991225 w 5991225"/>
              <a:gd name="connsiteY43" fmla="*/ 0 h 3000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</a:cxnLst>
            <a:rect l="l" t="t" r="r" b="b"/>
            <a:pathLst>
              <a:path w="5991225" h="3000375">
                <a:moveTo>
                  <a:pt x="0" y="3000375"/>
                </a:moveTo>
                <a:lnTo>
                  <a:pt x="485775" y="3000375"/>
                </a:lnTo>
                <a:lnTo>
                  <a:pt x="485775" y="2857500"/>
                </a:lnTo>
                <a:lnTo>
                  <a:pt x="652463" y="2857500"/>
                </a:lnTo>
                <a:lnTo>
                  <a:pt x="652463" y="2719388"/>
                </a:lnTo>
                <a:lnTo>
                  <a:pt x="814388" y="2719388"/>
                </a:lnTo>
                <a:lnTo>
                  <a:pt x="814388" y="2576513"/>
                </a:lnTo>
                <a:lnTo>
                  <a:pt x="971550" y="2576513"/>
                </a:lnTo>
                <a:lnTo>
                  <a:pt x="971550" y="2433638"/>
                </a:lnTo>
                <a:lnTo>
                  <a:pt x="1138238" y="2433638"/>
                </a:lnTo>
                <a:lnTo>
                  <a:pt x="1138238" y="2286000"/>
                </a:lnTo>
                <a:lnTo>
                  <a:pt x="1295400" y="2286000"/>
                </a:lnTo>
                <a:lnTo>
                  <a:pt x="1295400" y="2138363"/>
                </a:lnTo>
                <a:lnTo>
                  <a:pt x="1457325" y="2138363"/>
                </a:lnTo>
                <a:lnTo>
                  <a:pt x="1457325" y="2000250"/>
                </a:lnTo>
                <a:lnTo>
                  <a:pt x="1619250" y="2000250"/>
                </a:lnTo>
                <a:lnTo>
                  <a:pt x="1619250" y="1862138"/>
                </a:lnTo>
                <a:lnTo>
                  <a:pt x="1776413" y="1862138"/>
                </a:lnTo>
                <a:lnTo>
                  <a:pt x="1776413" y="1724025"/>
                </a:lnTo>
                <a:lnTo>
                  <a:pt x="1943100" y="1724025"/>
                </a:lnTo>
                <a:lnTo>
                  <a:pt x="1943100" y="1571625"/>
                </a:lnTo>
                <a:lnTo>
                  <a:pt x="2105025" y="1571625"/>
                </a:lnTo>
                <a:lnTo>
                  <a:pt x="2105025" y="1428750"/>
                </a:lnTo>
                <a:lnTo>
                  <a:pt x="2271713" y="1428750"/>
                </a:lnTo>
                <a:lnTo>
                  <a:pt x="2271713" y="1285875"/>
                </a:lnTo>
                <a:lnTo>
                  <a:pt x="2428875" y="1285875"/>
                </a:lnTo>
                <a:lnTo>
                  <a:pt x="2428875" y="1143000"/>
                </a:lnTo>
                <a:lnTo>
                  <a:pt x="2590800" y="1143000"/>
                </a:lnTo>
                <a:lnTo>
                  <a:pt x="2590800" y="995363"/>
                </a:lnTo>
                <a:lnTo>
                  <a:pt x="2757488" y="995363"/>
                </a:lnTo>
                <a:lnTo>
                  <a:pt x="2757488" y="862013"/>
                </a:lnTo>
                <a:lnTo>
                  <a:pt x="2914650" y="862013"/>
                </a:lnTo>
                <a:lnTo>
                  <a:pt x="2914650" y="719138"/>
                </a:lnTo>
                <a:lnTo>
                  <a:pt x="3076575" y="719138"/>
                </a:lnTo>
                <a:lnTo>
                  <a:pt x="3076575" y="571500"/>
                </a:lnTo>
                <a:lnTo>
                  <a:pt x="3243263" y="571500"/>
                </a:lnTo>
                <a:lnTo>
                  <a:pt x="3243263" y="428625"/>
                </a:lnTo>
                <a:lnTo>
                  <a:pt x="3400425" y="428625"/>
                </a:lnTo>
                <a:lnTo>
                  <a:pt x="3400425" y="290513"/>
                </a:lnTo>
                <a:lnTo>
                  <a:pt x="3562350" y="290513"/>
                </a:lnTo>
                <a:lnTo>
                  <a:pt x="3562350" y="147638"/>
                </a:lnTo>
                <a:lnTo>
                  <a:pt x="3729038" y="147638"/>
                </a:lnTo>
                <a:lnTo>
                  <a:pt x="3729038" y="0"/>
                </a:lnTo>
                <a:lnTo>
                  <a:pt x="5991225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A9FAF475-D243-45D8-403F-48302DEF91ED}"/>
              </a:ext>
            </a:extLst>
          </xdr:cNvPr>
          <xdr:cNvCxnSpPr/>
        </xdr:nvCxnSpPr>
        <xdr:spPr>
          <a:xfrm flipV="1">
            <a:off x="1139991" y="2666995"/>
            <a:ext cx="3189125" cy="2805118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1826EEE4-FE99-6DEE-F8E5-9BC43E343FBF}"/>
              </a:ext>
            </a:extLst>
          </xdr:cNvPr>
          <xdr:cNvCxnSpPr/>
        </xdr:nvCxnSpPr>
        <xdr:spPr>
          <a:xfrm>
            <a:off x="4319588" y="2671763"/>
            <a:ext cx="2157412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E0C021D0-96C7-47EE-8734-A2CD0F8505A2}"/>
              </a:ext>
            </a:extLst>
          </xdr:cNvPr>
          <xdr:cNvCxnSpPr/>
        </xdr:nvCxnSpPr>
        <xdr:spPr>
          <a:xfrm>
            <a:off x="6315076" y="2671763"/>
            <a:ext cx="0" cy="2790825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0665D983-54B3-8754-14FA-16001855A1F2}"/>
              </a:ext>
            </a:extLst>
          </xdr:cNvPr>
          <xdr:cNvCxnSpPr/>
        </xdr:nvCxnSpPr>
        <xdr:spPr>
          <a:xfrm>
            <a:off x="1143000" y="5467350"/>
            <a:ext cx="5338763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AD08171E-6C2B-0376-53BF-860C42D24D41}"/>
              </a:ext>
            </a:extLst>
          </xdr:cNvPr>
          <xdr:cNvCxnSpPr/>
        </xdr:nvCxnSpPr>
        <xdr:spPr>
          <a:xfrm>
            <a:off x="3167059" y="3681413"/>
            <a:ext cx="0" cy="179070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E46382EC-A8C0-A6E2-6C03-A3FDD14104C3}"/>
              </a:ext>
            </a:extLst>
          </xdr:cNvPr>
          <xdr:cNvSpPr/>
        </xdr:nvSpPr>
        <xdr:spPr>
          <a:xfrm>
            <a:off x="3205158" y="4519607"/>
            <a:ext cx="147637" cy="39528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72CD079F-7A5A-4C5E-ACE7-DAFAEAE5510D}"/>
              </a:ext>
            </a:extLst>
          </xdr:cNvPr>
          <xdr:cNvSpPr/>
        </xdr:nvSpPr>
        <xdr:spPr>
          <a:xfrm>
            <a:off x="5776914" y="4519613"/>
            <a:ext cx="371474" cy="523876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BD8CE7ED-A3F9-4BEC-9302-C737B9C3F4C6}"/>
              </a:ext>
            </a:extLst>
          </xdr:cNvPr>
          <xdr:cNvSpPr/>
        </xdr:nvSpPr>
        <xdr:spPr>
          <a:xfrm>
            <a:off x="5719765" y="4467225"/>
            <a:ext cx="428624" cy="5238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38F9639-5282-8214-716F-7B24E5576F5A}"/>
              </a:ext>
            </a:extLst>
          </xdr:cNvPr>
          <xdr:cNvSpPr/>
        </xdr:nvSpPr>
        <xdr:spPr>
          <a:xfrm>
            <a:off x="6062662" y="4314825"/>
            <a:ext cx="45719" cy="147638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F1E70276-F929-2E33-F6D1-2085DF609D5F}"/>
              </a:ext>
            </a:extLst>
          </xdr:cNvPr>
          <xdr:cNvSpPr/>
        </xdr:nvSpPr>
        <xdr:spPr>
          <a:xfrm>
            <a:off x="5976937" y="4319588"/>
            <a:ext cx="138112" cy="4571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15270411-A042-9282-BF9D-A4A5B7F72D3A}"/>
              </a:ext>
            </a:extLst>
          </xdr:cNvPr>
          <xdr:cNvCxnSpPr/>
        </xdr:nvCxnSpPr>
        <xdr:spPr>
          <a:xfrm>
            <a:off x="971550" y="1114425"/>
            <a:ext cx="0" cy="41148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6732ED08-58C5-E795-91CD-EAAB590D333B}"/>
              </a:ext>
            </a:extLst>
          </xdr:cNvPr>
          <xdr:cNvCxnSpPr/>
        </xdr:nvCxnSpPr>
        <xdr:spPr>
          <a:xfrm>
            <a:off x="895350" y="1181100"/>
            <a:ext cx="5329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7EF4BD0-D242-4500-3D2C-306D35DD3F3F}"/>
              </a:ext>
            </a:extLst>
          </xdr:cNvPr>
          <xdr:cNvCxnSpPr/>
        </xdr:nvCxnSpPr>
        <xdr:spPr>
          <a:xfrm flipH="1">
            <a:off x="928687" y="114300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B5B3C4BF-A2E7-E60B-6600-07D6451C489D}"/>
              </a:ext>
            </a:extLst>
          </xdr:cNvPr>
          <xdr:cNvCxnSpPr/>
        </xdr:nvCxnSpPr>
        <xdr:spPr>
          <a:xfrm>
            <a:off x="4210050" y="1114425"/>
            <a:ext cx="0" cy="2905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232C21C1-4091-4558-8682-65497CBC6233}"/>
              </a:ext>
            </a:extLst>
          </xdr:cNvPr>
          <xdr:cNvCxnSpPr/>
        </xdr:nvCxnSpPr>
        <xdr:spPr>
          <a:xfrm flipH="1">
            <a:off x="4167187" y="1143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0AD45BB0-7A9D-434A-A579-D20D2C80AC61}"/>
              </a:ext>
            </a:extLst>
          </xdr:cNvPr>
          <xdr:cNvCxnSpPr/>
        </xdr:nvCxnSpPr>
        <xdr:spPr>
          <a:xfrm>
            <a:off x="6153150" y="1114425"/>
            <a:ext cx="0" cy="12906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A16A3459-ACEF-478E-9202-EF9F7719AB51}"/>
              </a:ext>
            </a:extLst>
          </xdr:cNvPr>
          <xdr:cNvCxnSpPr/>
        </xdr:nvCxnSpPr>
        <xdr:spPr>
          <a:xfrm flipH="1">
            <a:off x="6110287" y="11430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BDE9F316-4F23-CFC4-16E8-7E879AE0BB76}"/>
              </a:ext>
            </a:extLst>
          </xdr:cNvPr>
          <xdr:cNvCxnSpPr/>
        </xdr:nvCxnSpPr>
        <xdr:spPr>
          <a:xfrm>
            <a:off x="6543675" y="2466976"/>
            <a:ext cx="804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02A31D7F-7DD4-8C86-92E4-171D003A09DF}"/>
              </a:ext>
            </a:extLst>
          </xdr:cNvPr>
          <xdr:cNvCxnSpPr/>
        </xdr:nvCxnSpPr>
        <xdr:spPr>
          <a:xfrm>
            <a:off x="6962775" y="2395539"/>
            <a:ext cx="0" cy="313848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1AF9B9A1-1EDD-4BDF-8FDE-6F840A6770A9}"/>
              </a:ext>
            </a:extLst>
          </xdr:cNvPr>
          <xdr:cNvCxnSpPr/>
        </xdr:nvCxnSpPr>
        <xdr:spPr>
          <a:xfrm flipH="1">
            <a:off x="6919909" y="2428874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7805F8EE-EC69-488C-B54E-5B0D70FE978F}"/>
              </a:ext>
            </a:extLst>
          </xdr:cNvPr>
          <xdr:cNvCxnSpPr/>
        </xdr:nvCxnSpPr>
        <xdr:spPr>
          <a:xfrm>
            <a:off x="6543677" y="2671763"/>
            <a:ext cx="48101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8993EE63-9DF6-4350-8CFC-89632994D628}"/>
              </a:ext>
            </a:extLst>
          </xdr:cNvPr>
          <xdr:cNvCxnSpPr/>
        </xdr:nvCxnSpPr>
        <xdr:spPr>
          <a:xfrm flipH="1">
            <a:off x="6919911" y="263366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F96AC807-04A3-4126-9558-EDF597D078E1}"/>
              </a:ext>
            </a:extLst>
          </xdr:cNvPr>
          <xdr:cNvCxnSpPr/>
        </xdr:nvCxnSpPr>
        <xdr:spPr>
          <a:xfrm>
            <a:off x="6543675" y="5467350"/>
            <a:ext cx="804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2410FF44-B851-49DF-AEA3-FFB2E4C9E069}"/>
              </a:ext>
            </a:extLst>
          </xdr:cNvPr>
          <xdr:cNvCxnSpPr/>
        </xdr:nvCxnSpPr>
        <xdr:spPr>
          <a:xfrm flipH="1">
            <a:off x="6919909" y="5429248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32E63E2C-715B-49E6-A505-A885B7C321DE}"/>
              </a:ext>
            </a:extLst>
          </xdr:cNvPr>
          <xdr:cNvCxnSpPr/>
        </xdr:nvCxnSpPr>
        <xdr:spPr>
          <a:xfrm>
            <a:off x="7286626" y="2395540"/>
            <a:ext cx="0" cy="313848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B4339BB1-837D-407A-A4FA-0B185B638CF3}"/>
              </a:ext>
            </a:extLst>
          </xdr:cNvPr>
          <xdr:cNvCxnSpPr/>
        </xdr:nvCxnSpPr>
        <xdr:spPr>
          <a:xfrm flipH="1">
            <a:off x="7243760" y="242887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8B803EFB-F26D-48EA-82CD-55E32BC83BE0}"/>
              </a:ext>
            </a:extLst>
          </xdr:cNvPr>
          <xdr:cNvCxnSpPr/>
        </xdr:nvCxnSpPr>
        <xdr:spPr>
          <a:xfrm flipH="1">
            <a:off x="7243760" y="5429249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E082AE80-7D8E-9D8E-B5D9-E78966CF1BCC}"/>
              </a:ext>
            </a:extLst>
          </xdr:cNvPr>
          <xdr:cNvCxnSpPr/>
        </xdr:nvCxnSpPr>
        <xdr:spPr>
          <a:xfrm flipV="1">
            <a:off x="2105026" y="3838575"/>
            <a:ext cx="0" cy="42863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2DF65A2C-DFB4-CFC6-B6C1-4122700E3642}"/>
              </a:ext>
            </a:extLst>
          </xdr:cNvPr>
          <xdr:cNvCxnSpPr/>
        </xdr:nvCxnSpPr>
        <xdr:spPr>
          <a:xfrm>
            <a:off x="2043114" y="3890963"/>
            <a:ext cx="2762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09FBBC7C-8AF7-16E3-B753-3237D25A4BC8}"/>
              </a:ext>
            </a:extLst>
          </xdr:cNvPr>
          <xdr:cNvCxnSpPr/>
        </xdr:nvCxnSpPr>
        <xdr:spPr>
          <a:xfrm flipH="1">
            <a:off x="2071687" y="386238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E3C58EFE-85C4-4386-8459-1498CAFEC2AE}"/>
              </a:ext>
            </a:extLst>
          </xdr:cNvPr>
          <xdr:cNvCxnSpPr/>
        </xdr:nvCxnSpPr>
        <xdr:spPr>
          <a:xfrm flipV="1">
            <a:off x="2266951" y="3833813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0B6A2341-D340-4B1E-A402-D02F7F77F051}"/>
              </a:ext>
            </a:extLst>
          </xdr:cNvPr>
          <xdr:cNvCxnSpPr/>
        </xdr:nvCxnSpPr>
        <xdr:spPr>
          <a:xfrm flipH="1">
            <a:off x="2233612" y="3857625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7CDEA40B-2A4A-A820-27E5-D5B0830E4385}"/>
              </a:ext>
            </a:extLst>
          </xdr:cNvPr>
          <xdr:cNvCxnSpPr/>
        </xdr:nvCxnSpPr>
        <xdr:spPr>
          <a:xfrm>
            <a:off x="1562105" y="4324351"/>
            <a:ext cx="509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B96EB9E3-8FE0-48F1-9687-003D3AD3B454}"/>
              </a:ext>
            </a:extLst>
          </xdr:cNvPr>
          <xdr:cNvCxnSpPr/>
        </xdr:nvCxnSpPr>
        <xdr:spPr>
          <a:xfrm>
            <a:off x="1547818" y="4467226"/>
            <a:ext cx="3476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061A75C0-EDC2-9E3D-6326-D6514909EA4C}"/>
              </a:ext>
            </a:extLst>
          </xdr:cNvPr>
          <xdr:cNvCxnSpPr/>
        </xdr:nvCxnSpPr>
        <xdr:spPr>
          <a:xfrm>
            <a:off x="1619250" y="4271962"/>
            <a:ext cx="0" cy="2524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B775FE44-F8AC-4E9C-A63C-35E2FDBA372C}"/>
              </a:ext>
            </a:extLst>
          </xdr:cNvPr>
          <xdr:cNvCxnSpPr/>
        </xdr:nvCxnSpPr>
        <xdr:spPr>
          <a:xfrm flipH="1">
            <a:off x="1585919" y="4291022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85AC3724-A4B8-4868-B7C7-927EFA760BEF}"/>
              </a:ext>
            </a:extLst>
          </xdr:cNvPr>
          <xdr:cNvCxnSpPr/>
        </xdr:nvCxnSpPr>
        <xdr:spPr>
          <a:xfrm flipH="1">
            <a:off x="1585911" y="4433897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A4375D70-4E1D-E9A4-B4F1-D97A68A3CF01}"/>
              </a:ext>
            </a:extLst>
          </xdr:cNvPr>
          <xdr:cNvCxnSpPr/>
        </xdr:nvCxnSpPr>
        <xdr:spPr>
          <a:xfrm flipH="1" flipV="1">
            <a:off x="3673786" y="2977199"/>
            <a:ext cx="186235" cy="2142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C6849DA6-6FE4-B4FF-FEDB-7B60467C40B8}"/>
              </a:ext>
            </a:extLst>
          </xdr:cNvPr>
          <xdr:cNvCxnSpPr/>
        </xdr:nvCxnSpPr>
        <xdr:spPr>
          <a:xfrm flipH="1">
            <a:off x="3748089" y="3128962"/>
            <a:ext cx="1095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887B8214-E269-492D-A8A5-73C10E436289}"/>
              </a:ext>
            </a:extLst>
          </xdr:cNvPr>
          <xdr:cNvCxnSpPr/>
        </xdr:nvCxnSpPr>
        <xdr:spPr>
          <a:xfrm flipH="1">
            <a:off x="3695700" y="2976561"/>
            <a:ext cx="71438" cy="1047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E91BA96B-BDFD-545A-B6C9-C5CACAC754F0}"/>
              </a:ext>
            </a:extLst>
          </xdr:cNvPr>
          <xdr:cNvCxnSpPr/>
        </xdr:nvCxnSpPr>
        <xdr:spPr>
          <a:xfrm>
            <a:off x="3214688" y="3690941"/>
            <a:ext cx="28527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Connector 98">
            <a:extLst>
              <a:ext uri="{FF2B5EF4-FFF2-40B4-BE49-F238E27FC236}">
                <a16:creationId xmlns:a16="http://schemas.microsoft.com/office/drawing/2014/main" id="{BDA0287B-0CB1-2E87-046F-F361B14CE8D9}"/>
              </a:ext>
            </a:extLst>
          </xdr:cNvPr>
          <xdr:cNvCxnSpPr/>
        </xdr:nvCxnSpPr>
        <xdr:spPr>
          <a:xfrm>
            <a:off x="6357938" y="3690940"/>
            <a:ext cx="36195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Connector 101">
            <a:extLst>
              <a:ext uri="{FF2B5EF4-FFF2-40B4-BE49-F238E27FC236}">
                <a16:creationId xmlns:a16="http://schemas.microsoft.com/office/drawing/2014/main" id="{AF5ABDF7-6B02-ED6C-3C07-8C452EA4A9BF}"/>
              </a:ext>
            </a:extLst>
          </xdr:cNvPr>
          <xdr:cNvCxnSpPr/>
        </xdr:nvCxnSpPr>
        <xdr:spPr>
          <a:xfrm>
            <a:off x="6638925" y="2600325"/>
            <a:ext cx="0" cy="2933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Connector 103">
            <a:extLst>
              <a:ext uri="{FF2B5EF4-FFF2-40B4-BE49-F238E27FC236}">
                <a16:creationId xmlns:a16="http://schemas.microsoft.com/office/drawing/2014/main" id="{25207832-F1D2-43AF-AAA0-22B050534425}"/>
              </a:ext>
            </a:extLst>
          </xdr:cNvPr>
          <xdr:cNvCxnSpPr/>
        </xdr:nvCxnSpPr>
        <xdr:spPr>
          <a:xfrm flipH="1">
            <a:off x="6605598" y="365760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4A8BF86B-4724-4BB9-BE8C-BE5DFBBD1BC3}"/>
              </a:ext>
            </a:extLst>
          </xdr:cNvPr>
          <xdr:cNvCxnSpPr/>
        </xdr:nvCxnSpPr>
        <xdr:spPr>
          <a:xfrm flipH="1">
            <a:off x="6605589" y="5434015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FBC3E126-B3D1-41F3-B32F-95C89880DFA4}"/>
              </a:ext>
            </a:extLst>
          </xdr:cNvPr>
          <xdr:cNvCxnSpPr/>
        </xdr:nvCxnSpPr>
        <xdr:spPr>
          <a:xfrm flipH="1">
            <a:off x="6605598" y="264319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AB768ADB-AC9B-B34D-E153-CA4EBB2E3EFC}"/>
              </a:ext>
            </a:extLst>
          </xdr:cNvPr>
          <xdr:cNvCxnSpPr/>
        </xdr:nvCxnSpPr>
        <xdr:spPr>
          <a:xfrm>
            <a:off x="971550" y="5562600"/>
            <a:ext cx="0" cy="1100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50532F6C-FA9E-6CF8-4D0F-3BF3E37EED7F}"/>
              </a:ext>
            </a:extLst>
          </xdr:cNvPr>
          <xdr:cNvCxnSpPr/>
        </xdr:nvCxnSpPr>
        <xdr:spPr>
          <a:xfrm>
            <a:off x="904875" y="6324600"/>
            <a:ext cx="53006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34DC2CC5-376A-52C6-01F1-F7668BA8B2A5}"/>
              </a:ext>
            </a:extLst>
          </xdr:cNvPr>
          <xdr:cNvCxnSpPr/>
        </xdr:nvCxnSpPr>
        <xdr:spPr>
          <a:xfrm>
            <a:off x="1133475" y="5534025"/>
            <a:ext cx="0" cy="857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F4756C21-6DCB-462E-91B8-E78A89645C46}"/>
              </a:ext>
            </a:extLst>
          </xdr:cNvPr>
          <xdr:cNvCxnSpPr/>
        </xdr:nvCxnSpPr>
        <xdr:spPr>
          <a:xfrm flipH="1">
            <a:off x="1100137" y="629126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29D3DD20-AAD8-429A-B75D-1B2C7F5C2F5B}"/>
              </a:ext>
            </a:extLst>
          </xdr:cNvPr>
          <xdr:cNvCxnSpPr/>
        </xdr:nvCxnSpPr>
        <xdr:spPr>
          <a:xfrm flipH="1">
            <a:off x="938213" y="629126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70559943-D887-47AA-A1A6-5C7A70C5533F}"/>
              </a:ext>
            </a:extLst>
          </xdr:cNvPr>
          <xdr:cNvCxnSpPr/>
        </xdr:nvCxnSpPr>
        <xdr:spPr>
          <a:xfrm>
            <a:off x="904874" y="6610350"/>
            <a:ext cx="52911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A8BB7279-4F93-4F2C-9F07-010C3D6C0C7C}"/>
              </a:ext>
            </a:extLst>
          </xdr:cNvPr>
          <xdr:cNvCxnSpPr/>
        </xdr:nvCxnSpPr>
        <xdr:spPr>
          <a:xfrm flipH="1">
            <a:off x="938212" y="657701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4EABE38D-CC0F-4664-8CEF-ADB8E32B8E7B}"/>
              </a:ext>
            </a:extLst>
          </xdr:cNvPr>
          <xdr:cNvCxnSpPr/>
        </xdr:nvCxnSpPr>
        <xdr:spPr>
          <a:xfrm>
            <a:off x="6153149" y="5562599"/>
            <a:ext cx="0" cy="1100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0ED993D8-122B-47FA-B3E0-74467D3F3D87}"/>
              </a:ext>
            </a:extLst>
          </xdr:cNvPr>
          <xdr:cNvCxnSpPr/>
        </xdr:nvCxnSpPr>
        <xdr:spPr>
          <a:xfrm flipH="1">
            <a:off x="6119812" y="6291260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3F4A962E-1A93-494B-9CFA-3E7C1FB752A3}"/>
              </a:ext>
            </a:extLst>
          </xdr:cNvPr>
          <xdr:cNvCxnSpPr/>
        </xdr:nvCxnSpPr>
        <xdr:spPr>
          <a:xfrm flipH="1">
            <a:off x="6119811" y="6577010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87027E67-794C-4705-820E-65A37FC56F96}"/>
              </a:ext>
            </a:extLst>
          </xdr:cNvPr>
          <xdr:cNvCxnSpPr/>
        </xdr:nvCxnSpPr>
        <xdr:spPr>
          <a:xfrm>
            <a:off x="3167060" y="5938838"/>
            <a:ext cx="0" cy="45244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257354A4-C59C-401E-85CA-7E241C5E05D4}"/>
              </a:ext>
            </a:extLst>
          </xdr:cNvPr>
          <xdr:cNvCxnSpPr/>
        </xdr:nvCxnSpPr>
        <xdr:spPr>
          <a:xfrm flipH="1">
            <a:off x="3133722" y="6291266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6E5D35C5-BD6A-4F2E-94E8-81EF38504DEB}"/>
              </a:ext>
            </a:extLst>
          </xdr:cNvPr>
          <xdr:cNvCxnSpPr/>
        </xdr:nvCxnSpPr>
        <xdr:spPr>
          <a:xfrm>
            <a:off x="895350" y="1466850"/>
            <a:ext cx="53292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B9DB6E98-4D3C-49D8-9ACD-5A4D23D12F6F}"/>
              </a:ext>
            </a:extLst>
          </xdr:cNvPr>
          <xdr:cNvCxnSpPr/>
        </xdr:nvCxnSpPr>
        <xdr:spPr>
          <a:xfrm flipH="1">
            <a:off x="4276722" y="1433513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F8A88C62-5FDA-454D-A2F0-A18C93AB8CB3}"/>
              </a:ext>
            </a:extLst>
          </xdr:cNvPr>
          <xdr:cNvCxnSpPr/>
        </xdr:nvCxnSpPr>
        <xdr:spPr>
          <a:xfrm flipH="1">
            <a:off x="6110287" y="14287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EEB74E56-0396-9369-F592-D98AB5FA659C}"/>
              </a:ext>
            </a:extLst>
          </xdr:cNvPr>
          <xdr:cNvCxnSpPr/>
        </xdr:nvCxnSpPr>
        <xdr:spPr>
          <a:xfrm>
            <a:off x="4319588" y="1395413"/>
            <a:ext cx="0" cy="12477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4B6185B2-C6AD-4C3D-BEF9-5A9BB667319D}"/>
              </a:ext>
            </a:extLst>
          </xdr:cNvPr>
          <xdr:cNvCxnSpPr/>
        </xdr:nvCxnSpPr>
        <xdr:spPr>
          <a:xfrm>
            <a:off x="3157548" y="1390651"/>
            <a:ext cx="0" cy="22526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D21D1DE2-8180-435B-97CA-1A64BEE4D501}"/>
              </a:ext>
            </a:extLst>
          </xdr:cNvPr>
          <xdr:cNvCxnSpPr/>
        </xdr:nvCxnSpPr>
        <xdr:spPr>
          <a:xfrm flipH="1">
            <a:off x="928693" y="1428752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C38C632D-E438-4680-B49F-973BBF5873C1}"/>
              </a:ext>
            </a:extLst>
          </xdr:cNvPr>
          <xdr:cNvCxnSpPr/>
        </xdr:nvCxnSpPr>
        <xdr:spPr>
          <a:xfrm flipH="1">
            <a:off x="3114682" y="1428751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D4D392DB-CD48-941C-6D92-73579A2536C1}"/>
              </a:ext>
            </a:extLst>
          </xdr:cNvPr>
          <xdr:cNvCxnSpPr/>
        </xdr:nvCxnSpPr>
        <xdr:spPr>
          <a:xfrm>
            <a:off x="4210050" y="1524000"/>
            <a:ext cx="0" cy="87630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A68301BE-04FF-42F5-8B20-0CB58F3555A0}"/>
              </a:ext>
            </a:extLst>
          </xdr:cNvPr>
          <xdr:cNvCxnSpPr/>
        </xdr:nvCxnSpPr>
        <xdr:spPr>
          <a:xfrm flipH="1" flipV="1">
            <a:off x="2519363" y="3767138"/>
            <a:ext cx="328612" cy="378027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F1DBA4D2-EBEA-48CD-AC24-BD13D7CE474E}"/>
              </a:ext>
            </a:extLst>
          </xdr:cNvPr>
          <xdr:cNvCxnSpPr/>
        </xdr:nvCxnSpPr>
        <xdr:spPr>
          <a:xfrm flipH="1" flipV="1">
            <a:off x="2533650" y="3748088"/>
            <a:ext cx="328612" cy="378027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" name="Arc 150">
            <a:extLst>
              <a:ext uri="{FF2B5EF4-FFF2-40B4-BE49-F238E27FC236}">
                <a16:creationId xmlns:a16="http://schemas.microsoft.com/office/drawing/2014/main" id="{2A5D2883-0810-8B63-AD58-5D88D8C5E054}"/>
              </a:ext>
            </a:extLst>
          </xdr:cNvPr>
          <xdr:cNvSpPr/>
        </xdr:nvSpPr>
        <xdr:spPr>
          <a:xfrm rot="1563483">
            <a:off x="1162052" y="5319712"/>
            <a:ext cx="209550" cy="20955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2" name="TextBox 151">
            <a:extLst>
              <a:ext uri="{FF2B5EF4-FFF2-40B4-BE49-F238E27FC236}">
                <a16:creationId xmlns:a16="http://schemas.microsoft.com/office/drawing/2014/main" id="{404E50CF-330A-187F-D32C-616759B9FED2}"/>
              </a:ext>
            </a:extLst>
          </xdr:cNvPr>
          <xdr:cNvSpPr txBox="1"/>
        </xdr:nvSpPr>
        <xdr:spPr>
          <a:xfrm>
            <a:off x="1290638" y="5181600"/>
            <a:ext cx="423862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1100">
                <a:sym typeface="Symbol" panose="05050102010706020507" pitchFamily="18" charset="2"/>
              </a:rPr>
              <a:t></a:t>
            </a:r>
            <a:endParaRPr lang="tr-TR" sz="1100"/>
          </a:p>
        </xdr:txBody>
      </xdr:sp>
      <xdr:sp macro="" textlink="">
        <xdr:nvSpPr>
          <xdr:cNvPr id="211" name="Freeform: Shape 210">
            <a:extLst>
              <a:ext uri="{FF2B5EF4-FFF2-40B4-BE49-F238E27FC236}">
                <a16:creationId xmlns:a16="http://schemas.microsoft.com/office/drawing/2014/main" id="{4855D3B1-CD53-2703-A6C6-FDC6D01153E7}"/>
              </a:ext>
            </a:extLst>
          </xdr:cNvPr>
          <xdr:cNvSpPr/>
        </xdr:nvSpPr>
        <xdr:spPr>
          <a:xfrm>
            <a:off x="3195638" y="4914901"/>
            <a:ext cx="704850" cy="552450"/>
          </a:xfrm>
          <a:custGeom>
            <a:avLst/>
            <a:gdLst>
              <a:gd name="connsiteX0" fmla="*/ 61913 w 704850"/>
              <a:gd name="connsiteY0" fmla="*/ 266700 h 552450"/>
              <a:gd name="connsiteX1" fmla="*/ 0 w 704850"/>
              <a:gd name="connsiteY1" fmla="*/ 0 h 552450"/>
              <a:gd name="connsiteX2" fmla="*/ 704850 w 704850"/>
              <a:gd name="connsiteY2" fmla="*/ 0 h 552450"/>
              <a:gd name="connsiteX3" fmla="*/ 590550 w 704850"/>
              <a:gd name="connsiteY3" fmla="*/ 266700 h 552450"/>
              <a:gd name="connsiteX4" fmla="*/ 700088 w 704850"/>
              <a:gd name="connsiteY4" fmla="*/ 552450 h 552450"/>
              <a:gd name="connsiteX5" fmla="*/ 66675 w 704850"/>
              <a:gd name="connsiteY5" fmla="*/ 552450 h 552450"/>
              <a:gd name="connsiteX6" fmla="*/ 61913 w 704850"/>
              <a:gd name="connsiteY6" fmla="*/ 266700 h 5524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704850" h="552450">
                <a:moveTo>
                  <a:pt x="61913" y="266700"/>
                </a:moveTo>
                <a:lnTo>
                  <a:pt x="0" y="0"/>
                </a:lnTo>
                <a:lnTo>
                  <a:pt x="704850" y="0"/>
                </a:lnTo>
                <a:lnTo>
                  <a:pt x="590550" y="266700"/>
                </a:lnTo>
                <a:lnTo>
                  <a:pt x="700088" y="552450"/>
                </a:lnTo>
                <a:lnTo>
                  <a:pt x="66675" y="552450"/>
                </a:lnTo>
                <a:cubicBezTo>
                  <a:pt x="68263" y="458787"/>
                  <a:pt x="69850" y="365125"/>
                  <a:pt x="61913" y="266700"/>
                </a:cubicBezTo>
                <a:close/>
              </a:path>
            </a:pathLst>
          </a:custGeom>
          <a:solidFill>
            <a:schemeClr val="bg1">
              <a:lumMod val="9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A6BFF08D-BD76-4335-A47D-C8266C1FDC99}"/>
              </a:ext>
            </a:extLst>
          </xdr:cNvPr>
          <xdr:cNvCxnSpPr/>
        </xdr:nvCxnSpPr>
        <xdr:spPr>
          <a:xfrm>
            <a:off x="1066800" y="5895977"/>
            <a:ext cx="51387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420E6DB3-EF02-4BE3-AE2D-37989D5E0ABF}"/>
              </a:ext>
            </a:extLst>
          </xdr:cNvPr>
          <xdr:cNvCxnSpPr/>
        </xdr:nvCxnSpPr>
        <xdr:spPr>
          <a:xfrm flipH="1">
            <a:off x="1100138" y="58626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F0887993-3C73-4934-8FCC-8B721331B26D}"/>
              </a:ext>
            </a:extLst>
          </xdr:cNvPr>
          <xdr:cNvCxnSpPr/>
        </xdr:nvCxnSpPr>
        <xdr:spPr>
          <a:xfrm>
            <a:off x="4324353" y="3790950"/>
            <a:ext cx="0" cy="217170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EFF95D70-9350-4472-8CCE-D15E2DDC35F5}"/>
              </a:ext>
            </a:extLst>
          </xdr:cNvPr>
          <xdr:cNvCxnSpPr/>
        </xdr:nvCxnSpPr>
        <xdr:spPr>
          <a:xfrm flipH="1">
            <a:off x="4291015" y="58626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627E7CD0-4E3F-499A-BE98-6AB42C1E09F6}"/>
              </a:ext>
            </a:extLst>
          </xdr:cNvPr>
          <xdr:cNvCxnSpPr/>
        </xdr:nvCxnSpPr>
        <xdr:spPr>
          <a:xfrm flipH="1">
            <a:off x="6119809" y="5862641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6F3B7181-DBED-4AA6-9C63-6F1B74967180}"/>
              </a:ext>
            </a:extLst>
          </xdr:cNvPr>
          <xdr:cNvCxnSpPr/>
        </xdr:nvCxnSpPr>
        <xdr:spPr>
          <a:xfrm>
            <a:off x="3167061" y="5519739"/>
            <a:ext cx="0" cy="22383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FBDEDD5C-32A9-4E5B-BDFF-6E793E4006A5}"/>
              </a:ext>
            </a:extLst>
          </xdr:cNvPr>
          <xdr:cNvCxnSpPr/>
        </xdr:nvCxnSpPr>
        <xdr:spPr>
          <a:xfrm>
            <a:off x="4324350" y="2743200"/>
            <a:ext cx="0" cy="876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Freeform: Shape 29">
            <a:extLst>
              <a:ext uri="{FF2B5EF4-FFF2-40B4-BE49-F238E27FC236}">
                <a16:creationId xmlns:a16="http://schemas.microsoft.com/office/drawing/2014/main" id="{C16164BF-F62E-88C6-CCCB-27B8280BC238}"/>
              </a:ext>
            </a:extLst>
          </xdr:cNvPr>
          <xdr:cNvSpPr/>
        </xdr:nvSpPr>
        <xdr:spPr>
          <a:xfrm>
            <a:off x="2100263" y="3943350"/>
            <a:ext cx="947738" cy="1404937"/>
          </a:xfrm>
          <a:custGeom>
            <a:avLst/>
            <a:gdLst>
              <a:gd name="connsiteX0" fmla="*/ 0 w 947738"/>
              <a:gd name="connsiteY0" fmla="*/ 828675 h 1404937"/>
              <a:gd name="connsiteX1" fmla="*/ 0 w 947738"/>
              <a:gd name="connsiteY1" fmla="*/ 1404937 h 1404937"/>
              <a:gd name="connsiteX2" fmla="*/ 947738 w 947738"/>
              <a:gd name="connsiteY2" fmla="*/ 1404937 h 1404937"/>
              <a:gd name="connsiteX3" fmla="*/ 947738 w 947738"/>
              <a:gd name="connsiteY3" fmla="*/ 0 h 1404937"/>
              <a:gd name="connsiteX4" fmla="*/ 0 w 947738"/>
              <a:gd name="connsiteY4" fmla="*/ 828675 h 14049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47738" h="1404937">
                <a:moveTo>
                  <a:pt x="0" y="828675"/>
                </a:moveTo>
                <a:lnTo>
                  <a:pt x="0" y="1404937"/>
                </a:lnTo>
                <a:lnTo>
                  <a:pt x="947738" y="1404937"/>
                </a:lnTo>
                <a:lnTo>
                  <a:pt x="947738" y="0"/>
                </a:lnTo>
                <a:lnTo>
                  <a:pt x="0" y="828675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95009E7-48E2-D53E-21EA-E7F8D6D8552F}"/>
              </a:ext>
            </a:extLst>
          </xdr:cNvPr>
          <xdr:cNvSpPr/>
        </xdr:nvSpPr>
        <xdr:spPr>
          <a:xfrm>
            <a:off x="2452687" y="4933951"/>
            <a:ext cx="319088" cy="52387"/>
          </a:xfrm>
          <a:prstGeom prst="rect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1" name="Freeform: Shape 30">
            <a:extLst>
              <a:ext uri="{FF2B5EF4-FFF2-40B4-BE49-F238E27FC236}">
                <a16:creationId xmlns:a16="http://schemas.microsoft.com/office/drawing/2014/main" id="{5AFFBA8C-B0A2-4EE0-9222-47B6742DDC83}"/>
              </a:ext>
            </a:extLst>
          </xdr:cNvPr>
          <xdr:cNvSpPr/>
        </xdr:nvSpPr>
        <xdr:spPr>
          <a:xfrm>
            <a:off x="2185990" y="4115756"/>
            <a:ext cx="785812" cy="1164896"/>
          </a:xfrm>
          <a:custGeom>
            <a:avLst/>
            <a:gdLst>
              <a:gd name="connsiteX0" fmla="*/ 0 w 947738"/>
              <a:gd name="connsiteY0" fmla="*/ 828675 h 1404937"/>
              <a:gd name="connsiteX1" fmla="*/ 0 w 947738"/>
              <a:gd name="connsiteY1" fmla="*/ 1404937 h 1404937"/>
              <a:gd name="connsiteX2" fmla="*/ 947738 w 947738"/>
              <a:gd name="connsiteY2" fmla="*/ 1404937 h 1404937"/>
              <a:gd name="connsiteX3" fmla="*/ 947738 w 947738"/>
              <a:gd name="connsiteY3" fmla="*/ 0 h 1404937"/>
              <a:gd name="connsiteX4" fmla="*/ 0 w 947738"/>
              <a:gd name="connsiteY4" fmla="*/ 828675 h 14049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47738" h="1404937">
                <a:moveTo>
                  <a:pt x="0" y="828675"/>
                </a:moveTo>
                <a:lnTo>
                  <a:pt x="0" y="1404937"/>
                </a:lnTo>
                <a:lnTo>
                  <a:pt x="947738" y="1404937"/>
                </a:lnTo>
                <a:lnTo>
                  <a:pt x="947738" y="0"/>
                </a:lnTo>
                <a:lnTo>
                  <a:pt x="0" y="828675"/>
                </a:lnTo>
                <a:close/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A67F436-F195-45AA-845E-0EC54CEDA0DF}"/>
              </a:ext>
            </a:extLst>
          </xdr:cNvPr>
          <xdr:cNvSpPr/>
        </xdr:nvSpPr>
        <xdr:spPr>
          <a:xfrm>
            <a:off x="2790825" y="2905125"/>
            <a:ext cx="45719" cy="847725"/>
          </a:xfrm>
          <a:prstGeom prst="rect">
            <a:avLst/>
          </a:prstGeom>
          <a:solidFill>
            <a:schemeClr val="accent4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1BF959E-9C0E-4F09-A926-D6AB9E4D8F1C}"/>
              </a:ext>
            </a:extLst>
          </xdr:cNvPr>
          <xdr:cNvSpPr/>
        </xdr:nvSpPr>
        <xdr:spPr>
          <a:xfrm>
            <a:off x="4357688" y="1619250"/>
            <a:ext cx="45719" cy="847725"/>
          </a:xfrm>
          <a:prstGeom prst="rect">
            <a:avLst/>
          </a:prstGeom>
          <a:solidFill>
            <a:schemeClr val="accent4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0DFDFA2-0A43-4442-8399-E5D2A05EE7E1}"/>
              </a:ext>
            </a:extLst>
          </xdr:cNvPr>
          <xdr:cNvSpPr/>
        </xdr:nvSpPr>
        <xdr:spPr>
          <a:xfrm>
            <a:off x="5872163" y="1624013"/>
            <a:ext cx="45719" cy="847725"/>
          </a:xfrm>
          <a:prstGeom prst="rect">
            <a:avLst/>
          </a:prstGeom>
          <a:solidFill>
            <a:schemeClr val="accent4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53B9ABA-2272-4158-8094-F97C648DFE7B}"/>
              </a:ext>
            </a:extLst>
          </xdr:cNvPr>
          <xdr:cNvSpPr/>
        </xdr:nvSpPr>
        <xdr:spPr>
          <a:xfrm>
            <a:off x="800100" y="4610100"/>
            <a:ext cx="45719" cy="847725"/>
          </a:xfrm>
          <a:prstGeom prst="rect">
            <a:avLst/>
          </a:prstGeom>
          <a:solidFill>
            <a:schemeClr val="accent4">
              <a:lumMod val="7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" name="Freeform: Shape 18">
            <a:extLst>
              <a:ext uri="{FF2B5EF4-FFF2-40B4-BE49-F238E27FC236}">
                <a16:creationId xmlns:a16="http://schemas.microsoft.com/office/drawing/2014/main" id="{907F089F-B6F1-E15C-E913-1885D91F3AB3}"/>
              </a:ext>
            </a:extLst>
          </xdr:cNvPr>
          <xdr:cNvSpPr/>
        </xdr:nvSpPr>
        <xdr:spPr>
          <a:xfrm>
            <a:off x="485775" y="1666875"/>
            <a:ext cx="5991225" cy="2971800"/>
          </a:xfrm>
          <a:custGeom>
            <a:avLst/>
            <a:gdLst>
              <a:gd name="connsiteX0" fmla="*/ 0 w 5991225"/>
              <a:gd name="connsiteY0" fmla="*/ 2971800 h 2971800"/>
              <a:gd name="connsiteX1" fmla="*/ 342900 w 5991225"/>
              <a:gd name="connsiteY1" fmla="*/ 2971800 h 2971800"/>
              <a:gd name="connsiteX2" fmla="*/ 3895725 w 5991225"/>
              <a:gd name="connsiteY2" fmla="*/ 0 h 2971800"/>
              <a:gd name="connsiteX3" fmla="*/ 5991225 w 5991225"/>
              <a:gd name="connsiteY3" fmla="*/ 0 h 2971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991225" h="2971800">
                <a:moveTo>
                  <a:pt x="0" y="2971800"/>
                </a:moveTo>
                <a:lnTo>
                  <a:pt x="342900" y="2971800"/>
                </a:lnTo>
                <a:lnTo>
                  <a:pt x="3895725" y="0"/>
                </a:lnTo>
                <a:lnTo>
                  <a:pt x="5991225" y="0"/>
                </a:lnTo>
              </a:path>
            </a:pathLst>
          </a:custGeom>
          <a:noFill/>
          <a:ln w="28575">
            <a:solidFill>
              <a:schemeClr val="accent4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" name="Freeform: Shape 19">
            <a:extLst>
              <a:ext uri="{FF2B5EF4-FFF2-40B4-BE49-F238E27FC236}">
                <a16:creationId xmlns:a16="http://schemas.microsoft.com/office/drawing/2014/main" id="{72369823-8EC1-4959-84B8-2892AA11B9BF}"/>
              </a:ext>
            </a:extLst>
          </xdr:cNvPr>
          <xdr:cNvSpPr/>
        </xdr:nvSpPr>
        <xdr:spPr>
          <a:xfrm>
            <a:off x="495300" y="1971675"/>
            <a:ext cx="5991225" cy="2971800"/>
          </a:xfrm>
          <a:custGeom>
            <a:avLst/>
            <a:gdLst>
              <a:gd name="connsiteX0" fmla="*/ 0 w 5991225"/>
              <a:gd name="connsiteY0" fmla="*/ 2971800 h 2971800"/>
              <a:gd name="connsiteX1" fmla="*/ 342900 w 5991225"/>
              <a:gd name="connsiteY1" fmla="*/ 2971800 h 2971800"/>
              <a:gd name="connsiteX2" fmla="*/ 3895725 w 5991225"/>
              <a:gd name="connsiteY2" fmla="*/ 0 h 2971800"/>
              <a:gd name="connsiteX3" fmla="*/ 5991225 w 5991225"/>
              <a:gd name="connsiteY3" fmla="*/ 0 h 2971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991225" h="2971800">
                <a:moveTo>
                  <a:pt x="0" y="2971800"/>
                </a:moveTo>
                <a:lnTo>
                  <a:pt x="342900" y="2971800"/>
                </a:lnTo>
                <a:lnTo>
                  <a:pt x="3895725" y="0"/>
                </a:lnTo>
                <a:lnTo>
                  <a:pt x="5991225" y="0"/>
                </a:lnTo>
              </a:path>
            </a:pathLst>
          </a:custGeom>
          <a:noFill/>
          <a:ln>
            <a:solidFill>
              <a:schemeClr val="accent4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A8802CFF-950D-4A81-8770-95A574D26039}"/>
              </a:ext>
            </a:extLst>
          </xdr:cNvPr>
          <xdr:cNvSpPr/>
        </xdr:nvSpPr>
        <xdr:spPr>
          <a:xfrm>
            <a:off x="485775" y="2257425"/>
            <a:ext cx="5991225" cy="2971800"/>
          </a:xfrm>
          <a:custGeom>
            <a:avLst/>
            <a:gdLst>
              <a:gd name="connsiteX0" fmla="*/ 0 w 5991225"/>
              <a:gd name="connsiteY0" fmla="*/ 2971800 h 2971800"/>
              <a:gd name="connsiteX1" fmla="*/ 342900 w 5991225"/>
              <a:gd name="connsiteY1" fmla="*/ 2971800 h 2971800"/>
              <a:gd name="connsiteX2" fmla="*/ 3895725 w 5991225"/>
              <a:gd name="connsiteY2" fmla="*/ 0 h 2971800"/>
              <a:gd name="connsiteX3" fmla="*/ 5991225 w 5991225"/>
              <a:gd name="connsiteY3" fmla="*/ 0 h 2971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991225" h="2971800">
                <a:moveTo>
                  <a:pt x="0" y="2971800"/>
                </a:moveTo>
                <a:lnTo>
                  <a:pt x="342900" y="2971800"/>
                </a:lnTo>
                <a:lnTo>
                  <a:pt x="3895725" y="0"/>
                </a:lnTo>
                <a:lnTo>
                  <a:pt x="5991225" y="0"/>
                </a:lnTo>
              </a:path>
            </a:pathLst>
          </a:custGeom>
          <a:noFill/>
          <a:ln>
            <a:solidFill>
              <a:schemeClr val="accent4">
                <a:lumMod val="7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7</xdr:col>
      <xdr:colOff>19050</xdr:colOff>
      <xdr:row>22</xdr:row>
      <xdr:rowOff>85725</xdr:rowOff>
    </xdr:from>
    <xdr:to>
      <xdr:col>11</xdr:col>
      <xdr:colOff>19050</xdr:colOff>
      <xdr:row>22</xdr:row>
      <xdr:rowOff>85725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5C1578F-A145-A110-09EE-0FCA5D0967A7}"/>
            </a:ext>
          </a:extLst>
        </xdr:cNvPr>
        <xdr:cNvCxnSpPr/>
      </xdr:nvCxnSpPr>
      <xdr:spPr>
        <a:xfrm>
          <a:off x="1152525" y="3695700"/>
          <a:ext cx="6477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56007</xdr:colOff>
      <xdr:row>22</xdr:row>
      <xdr:rowOff>123825</xdr:rowOff>
    </xdr:from>
    <xdr:to>
      <xdr:col>8</xdr:col>
      <xdr:colOff>48768</xdr:colOff>
      <xdr:row>23</xdr:row>
      <xdr:rowOff>114300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95018810-BB41-5BA9-95EE-FBD04C1ED8E4}"/>
            </a:ext>
          </a:extLst>
        </xdr:cNvPr>
        <xdr:cNvSpPr/>
      </xdr:nvSpPr>
      <xdr:spPr>
        <a:xfrm rot="10800000">
          <a:off x="1189482" y="3733800"/>
          <a:ext cx="154686" cy="133350"/>
        </a:xfrm>
        <a:prstGeom prst="triangle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45</xdr:col>
      <xdr:colOff>19050</xdr:colOff>
      <xdr:row>22</xdr:row>
      <xdr:rowOff>85725</xdr:rowOff>
    </xdr:from>
    <xdr:to>
      <xdr:col>47</xdr:col>
      <xdr:colOff>95250</xdr:colOff>
      <xdr:row>22</xdr:row>
      <xdr:rowOff>85725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09F4A58-BC9C-4643-A98C-B5586E5C2AA5}"/>
            </a:ext>
          </a:extLst>
        </xdr:cNvPr>
        <xdr:cNvCxnSpPr/>
      </xdr:nvCxnSpPr>
      <xdr:spPr>
        <a:xfrm>
          <a:off x="7305675" y="3695700"/>
          <a:ext cx="4000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17907</xdr:colOff>
      <xdr:row>22</xdr:row>
      <xdr:rowOff>123825</xdr:rowOff>
    </xdr:from>
    <xdr:to>
      <xdr:col>47</xdr:col>
      <xdr:colOff>10668</xdr:colOff>
      <xdr:row>23</xdr:row>
      <xdr:rowOff>114300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C6741163-4DBB-46D1-A6AE-B78B17F50F9E}"/>
            </a:ext>
          </a:extLst>
        </xdr:cNvPr>
        <xdr:cNvSpPr/>
      </xdr:nvSpPr>
      <xdr:spPr>
        <a:xfrm rot="10800000">
          <a:off x="7466457" y="3733800"/>
          <a:ext cx="154686" cy="133350"/>
        </a:xfrm>
        <a:prstGeom prst="triangle">
          <a:avLst/>
        </a:pr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76672-B962-42C0-A1D3-DDE470AF108F}">
  <dimension ref="B1:CA72"/>
  <sheetViews>
    <sheetView showGridLines="0" tabSelected="1" zoomScaleNormal="100" workbookViewId="0">
      <selection activeCell="AO3" sqref="AO3"/>
    </sheetView>
  </sheetViews>
  <sheetFormatPr defaultRowHeight="11.25"/>
  <cols>
    <col min="1" max="1088" width="2.83203125" style="1" customWidth="1"/>
    <col min="1089" max="16384" width="9.33203125" style="1"/>
  </cols>
  <sheetData>
    <row r="1" spans="2:67" ht="12" thickBot="1"/>
    <row r="2" spans="2:67" ht="47.25" customHeight="1">
      <c r="B2" s="41" t="s">
        <v>16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3"/>
    </row>
    <row r="3" spans="2:67">
      <c r="B3" s="17"/>
      <c r="C3" s="18"/>
      <c r="S3" s="19" t="s">
        <v>20</v>
      </c>
      <c r="BO3" s="9"/>
    </row>
    <row r="4" spans="2:67">
      <c r="B4" s="20"/>
      <c r="BO4" s="9"/>
    </row>
    <row r="5" spans="2:67">
      <c r="B5" s="20"/>
      <c r="Q5" s="39">
        <f>+AY24*(BB26-1)</f>
        <v>5.232222222222223</v>
      </c>
      <c r="R5" s="39"/>
      <c r="S5" s="39"/>
      <c r="T5" s="1" t="s">
        <v>0</v>
      </c>
      <c r="AF5" s="40">
        <v>1.8</v>
      </c>
      <c r="AG5" s="40"/>
      <c r="AH5" s="1" t="s">
        <v>0</v>
      </c>
      <c r="BO5" s="9"/>
    </row>
    <row r="6" spans="2:67">
      <c r="B6" s="20"/>
      <c r="G6" s="22"/>
      <c r="BO6" s="9"/>
    </row>
    <row r="7" spans="2:67">
      <c r="B7" s="20"/>
      <c r="G7" s="22"/>
      <c r="M7" s="39">
        <f>+Q5+AF5-V7-AF7</f>
        <v>3.1624742296954818</v>
      </c>
      <c r="N7" s="39"/>
      <c r="O7" s="39"/>
      <c r="P7" s="1" t="s">
        <v>0</v>
      </c>
      <c r="V7" s="39">
        <f>AO19/TAN(K16*PI()/180)</f>
        <v>2.3497241379310347</v>
      </c>
      <c r="W7" s="39"/>
      <c r="X7" s="39"/>
      <c r="Y7" s="1" t="s">
        <v>0</v>
      </c>
      <c r="AF7" s="39">
        <f>+AF38</f>
        <v>1.5200238545957063</v>
      </c>
      <c r="AG7" s="39"/>
      <c r="AH7" s="39"/>
      <c r="AI7" s="1" t="s">
        <v>0</v>
      </c>
      <c r="BO7" s="9"/>
    </row>
    <row r="8" spans="2:67">
      <c r="B8" s="20"/>
      <c r="BO8" s="9"/>
    </row>
    <row r="9" spans="2:67">
      <c r="B9" s="20"/>
      <c r="BO9" s="9"/>
    </row>
    <row r="10" spans="2:67">
      <c r="B10" s="20"/>
      <c r="BO10" s="9"/>
    </row>
    <row r="11" spans="2:67">
      <c r="B11" s="20"/>
      <c r="BO11" s="9"/>
    </row>
    <row r="12" spans="2:67">
      <c r="B12" s="20"/>
      <c r="BO12" s="9"/>
    </row>
    <row r="13" spans="2:67">
      <c r="B13" s="20"/>
      <c r="BO13" s="9"/>
    </row>
    <row r="14" spans="2:67">
      <c r="B14" s="20"/>
      <c r="BO14" s="9"/>
    </row>
    <row r="15" spans="2:67">
      <c r="B15" s="20"/>
      <c r="Z15" s="1">
        <f>+BB26</f>
        <v>18</v>
      </c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P15" s="40">
        <v>0.15</v>
      </c>
      <c r="AQ15" s="40"/>
      <c r="AR15" s="1" t="s">
        <v>0</v>
      </c>
      <c r="BO15" s="9"/>
    </row>
    <row r="16" spans="2:67">
      <c r="B16" s="20"/>
      <c r="I16" s="23" t="s">
        <v>1</v>
      </c>
      <c r="K16" s="39">
        <f>ATAN((AS24-2*H28)/(Q5-N22))*180/PI()</f>
        <v>27.630515089015923</v>
      </c>
      <c r="L16" s="39"/>
      <c r="M16" s="39"/>
      <c r="N16" s="24" t="s">
        <v>2</v>
      </c>
      <c r="Y16" s="1">
        <f>+Z15-1</f>
        <v>17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BO16" s="9"/>
    </row>
    <row r="17" spans="2:79">
      <c r="B17" s="20"/>
      <c r="X17" s="1">
        <f>+Y16-1</f>
        <v>16</v>
      </c>
      <c r="Y17" s="8"/>
      <c r="Z17" s="8"/>
      <c r="AM17" s="8"/>
      <c r="BO17" s="9"/>
    </row>
    <row r="18" spans="2:79">
      <c r="B18" s="20"/>
      <c r="U18" s="40">
        <v>0.12</v>
      </c>
      <c r="V18" s="40"/>
      <c r="W18" s="1" t="s">
        <v>0</v>
      </c>
      <c r="X18" s="8"/>
      <c r="Y18" s="8"/>
      <c r="AM18" s="8"/>
      <c r="AO18" s="22" t="s">
        <v>0</v>
      </c>
      <c r="BO18" s="9"/>
    </row>
    <row r="19" spans="2:79">
      <c r="B19" s="20"/>
      <c r="V19" s="1" t="s">
        <v>15</v>
      </c>
      <c r="W19" s="8"/>
      <c r="X19" s="8"/>
      <c r="AM19" s="8"/>
      <c r="AO19" s="45">
        <f>+AQ24-AO28</f>
        <v>1.23</v>
      </c>
      <c r="BO19" s="9"/>
    </row>
    <row r="20" spans="2:79" ht="11.25" customHeight="1">
      <c r="B20" s="20"/>
      <c r="V20" s="8"/>
      <c r="W20" s="8"/>
      <c r="AM20" s="8"/>
      <c r="AO20" s="45"/>
      <c r="BO20" s="9"/>
    </row>
    <row r="21" spans="2:79">
      <c r="B21" s="20"/>
      <c r="N21" s="22" t="s">
        <v>0</v>
      </c>
      <c r="U21" s="8"/>
      <c r="V21" s="8"/>
      <c r="AM21" s="8"/>
      <c r="AO21" s="45"/>
      <c r="AW21" s="25" t="s">
        <v>3</v>
      </c>
      <c r="BO21" s="9"/>
    </row>
    <row r="22" spans="2:79">
      <c r="B22" s="20"/>
      <c r="N22" s="45">
        <f>+AY24</f>
        <v>0.30777777777777782</v>
      </c>
      <c r="T22" s="8"/>
      <c r="U22" s="8"/>
      <c r="AM22" s="8"/>
      <c r="AW22" s="1" t="s">
        <v>4</v>
      </c>
      <c r="BO22" s="9"/>
    </row>
    <row r="23" spans="2:79">
      <c r="B23" s="20"/>
      <c r="N23" s="45"/>
      <c r="S23" s="8"/>
      <c r="T23" s="8"/>
      <c r="AM23" s="8"/>
      <c r="AQ23" s="22" t="s">
        <v>0</v>
      </c>
      <c r="AS23" s="22" t="s">
        <v>0</v>
      </c>
      <c r="AW23" s="1" t="s">
        <v>5</v>
      </c>
      <c r="BO23" s="9"/>
      <c r="BR23" s="30" t="s">
        <v>19</v>
      </c>
      <c r="BS23" s="31"/>
      <c r="BT23" s="31"/>
      <c r="BU23" s="31"/>
      <c r="BV23" s="31"/>
      <c r="BW23" s="31"/>
      <c r="BX23" s="31"/>
      <c r="BY23" s="31"/>
      <c r="BZ23" s="31"/>
      <c r="CA23" s="32"/>
    </row>
    <row r="24" spans="2:79">
      <c r="B24" s="20"/>
      <c r="N24" s="45"/>
      <c r="R24" s="8"/>
      <c r="S24" s="8"/>
      <c r="AM24" s="8"/>
      <c r="AQ24" s="45">
        <f>+AS24-AP15</f>
        <v>2.75</v>
      </c>
      <c r="AS24" s="44">
        <v>2.9</v>
      </c>
      <c r="AW24" s="1" t="s">
        <v>6</v>
      </c>
      <c r="AY24" s="39">
        <f>0.63-2*AY25</f>
        <v>0.30777777777777782</v>
      </c>
      <c r="AZ24" s="39"/>
      <c r="BA24" s="39"/>
      <c r="BB24" s="1" t="s">
        <v>0</v>
      </c>
      <c r="BC24" s="1" t="s">
        <v>7</v>
      </c>
      <c r="BO24" s="9"/>
      <c r="BR24" s="33"/>
      <c r="BS24" s="34"/>
      <c r="BT24" s="34"/>
      <c r="BU24" s="34"/>
      <c r="BV24" s="34"/>
      <c r="BW24" s="34"/>
      <c r="BX24" s="34"/>
      <c r="BY24" s="34"/>
      <c r="BZ24" s="34"/>
      <c r="CA24" s="35"/>
    </row>
    <row r="25" spans="2:79">
      <c r="B25" s="20"/>
      <c r="H25" s="1" t="s">
        <v>17</v>
      </c>
      <c r="Q25" s="8"/>
      <c r="R25" s="8"/>
      <c r="AM25" s="8"/>
      <c r="AQ25" s="45"/>
      <c r="AS25" s="44"/>
      <c r="AU25" s="1" t="s">
        <v>17</v>
      </c>
      <c r="AW25" s="1" t="s">
        <v>8</v>
      </c>
      <c r="AY25" s="39">
        <f>+AS24/BB26</f>
        <v>0.16111111111111109</v>
      </c>
      <c r="AZ25" s="39"/>
      <c r="BA25" s="39"/>
      <c r="BB25" s="1" t="s">
        <v>0</v>
      </c>
      <c r="BC25" s="1" t="s">
        <v>9</v>
      </c>
      <c r="BO25" s="9"/>
      <c r="BR25" s="33"/>
      <c r="BS25" s="34"/>
      <c r="BT25" s="34"/>
      <c r="BU25" s="34"/>
      <c r="BV25" s="34"/>
      <c r="BW25" s="34"/>
      <c r="BX25" s="34"/>
      <c r="BY25" s="34"/>
      <c r="BZ25" s="34"/>
      <c r="CA25" s="35"/>
    </row>
    <row r="26" spans="2:79">
      <c r="B26" s="20"/>
      <c r="P26" s="8"/>
      <c r="Q26" s="8"/>
      <c r="AM26" s="8"/>
      <c r="AQ26" s="45"/>
      <c r="AS26" s="44"/>
      <c r="AW26" s="1" t="s">
        <v>10</v>
      </c>
      <c r="BB26" s="40">
        <v>18</v>
      </c>
      <c r="BC26" s="40"/>
      <c r="BD26" s="1" t="s">
        <v>11</v>
      </c>
      <c r="BO26" s="9"/>
      <c r="BR26" s="33"/>
      <c r="BS26" s="34"/>
      <c r="BT26" s="34"/>
      <c r="BU26" s="34"/>
      <c r="BV26" s="34"/>
      <c r="BW26" s="34"/>
      <c r="BX26" s="34"/>
      <c r="BY26" s="34"/>
      <c r="BZ26" s="34"/>
      <c r="CA26" s="35"/>
    </row>
    <row r="27" spans="2:79">
      <c r="B27" s="20"/>
      <c r="O27" s="8"/>
      <c r="P27" s="8"/>
      <c r="AM27" s="8"/>
      <c r="AO27" s="22" t="s">
        <v>0</v>
      </c>
      <c r="AW27" s="1">
        <v>2</v>
      </c>
      <c r="AX27" s="21" t="s">
        <v>12</v>
      </c>
      <c r="AY27" s="39">
        <f>+AY25</f>
        <v>0.16111111111111109</v>
      </c>
      <c r="AZ27" s="39"/>
      <c r="BA27" s="39"/>
      <c r="BB27" s="21" t="s">
        <v>13</v>
      </c>
      <c r="BC27" s="39">
        <f>+AY24</f>
        <v>0.30777777777777782</v>
      </c>
      <c r="BD27" s="39"/>
      <c r="BE27" s="39"/>
      <c r="BF27" s="21" t="s">
        <v>14</v>
      </c>
      <c r="BG27" s="39">
        <f>+AW27*AY27+BC27</f>
        <v>0.63</v>
      </c>
      <c r="BH27" s="39"/>
      <c r="BI27" s="39"/>
      <c r="BJ27" s="1" t="s">
        <v>0</v>
      </c>
      <c r="BL27" s="19" t="str">
        <f>IF(BG27=0.63,"uygun.","uygun değil.")</f>
        <v>uygun.</v>
      </c>
      <c r="BO27" s="9"/>
      <c r="BR27" s="33"/>
      <c r="BS27" s="34"/>
      <c r="BT27" s="34"/>
      <c r="BU27" s="34"/>
      <c r="BV27" s="34"/>
      <c r="BW27" s="34"/>
      <c r="BX27" s="34"/>
      <c r="BY27" s="34"/>
      <c r="BZ27" s="34"/>
      <c r="CA27" s="35"/>
    </row>
    <row r="28" spans="2:79">
      <c r="B28" s="20"/>
      <c r="H28" s="39">
        <f>+AY25</f>
        <v>0.16111111111111109</v>
      </c>
      <c r="I28" s="39"/>
      <c r="J28" s="39"/>
      <c r="K28" s="1" t="s">
        <v>0</v>
      </c>
      <c r="N28" s="8"/>
      <c r="O28" s="8"/>
      <c r="AM28" s="8"/>
      <c r="AO28" s="44">
        <v>1.52</v>
      </c>
      <c r="BB28" s="39"/>
      <c r="BC28" s="39"/>
      <c r="BD28" s="39"/>
      <c r="BO28" s="9"/>
      <c r="BR28" s="33"/>
      <c r="BS28" s="34"/>
      <c r="BT28" s="34"/>
      <c r="BU28" s="34"/>
      <c r="BV28" s="34"/>
      <c r="BW28" s="34"/>
      <c r="BX28" s="34"/>
      <c r="BY28" s="34"/>
      <c r="BZ28" s="34"/>
      <c r="CA28" s="35"/>
    </row>
    <row r="29" spans="2:79">
      <c r="B29" s="20"/>
      <c r="M29" s="8"/>
      <c r="N29" s="8"/>
      <c r="AM29" s="8"/>
      <c r="AO29" s="44"/>
      <c r="BO29" s="9"/>
      <c r="BR29" s="36"/>
      <c r="BS29" s="37"/>
      <c r="BT29" s="37"/>
      <c r="BU29" s="37"/>
      <c r="BV29" s="37"/>
      <c r="BW29" s="37"/>
      <c r="BX29" s="37"/>
      <c r="BY29" s="37"/>
      <c r="BZ29" s="37"/>
      <c r="CA29" s="38"/>
    </row>
    <row r="30" spans="2:79">
      <c r="B30" s="20"/>
      <c r="L30" s="8"/>
      <c r="M30" s="8"/>
      <c r="AM30" s="8"/>
      <c r="AO30" s="44"/>
      <c r="BO30" s="9"/>
    </row>
    <row r="31" spans="2:79">
      <c r="B31" s="20"/>
      <c r="J31" s="1" t="s">
        <v>15</v>
      </c>
      <c r="K31" s="8"/>
      <c r="L31" s="8"/>
      <c r="AM31" s="8"/>
      <c r="BO31" s="9"/>
    </row>
    <row r="32" spans="2:79">
      <c r="B32" s="20"/>
      <c r="I32" s="1">
        <v>4</v>
      </c>
      <c r="J32" s="8"/>
      <c r="K32" s="8"/>
      <c r="AM32" s="8"/>
      <c r="BO32" s="9"/>
    </row>
    <row r="33" spans="2:67">
      <c r="B33" s="20"/>
      <c r="H33" s="1">
        <v>3</v>
      </c>
      <c r="I33" s="8"/>
      <c r="J33" s="8"/>
      <c r="AM33" s="8"/>
      <c r="BO33" s="9"/>
    </row>
    <row r="34" spans="2:67">
      <c r="B34" s="20"/>
      <c r="G34" s="1">
        <v>2</v>
      </c>
      <c r="H34" s="8"/>
      <c r="I34" s="8"/>
      <c r="AM34" s="8"/>
      <c r="BO34" s="9"/>
    </row>
    <row r="35" spans="2:67">
      <c r="B35" s="20"/>
      <c r="F35" s="1">
        <v>1</v>
      </c>
      <c r="G35" s="8"/>
      <c r="H35" s="8"/>
      <c r="AM35" s="8"/>
      <c r="BO35" s="9"/>
    </row>
    <row r="36" spans="2:67">
      <c r="B36" s="20"/>
      <c r="D36" s="8"/>
      <c r="E36" s="8"/>
      <c r="F36" s="8"/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BO36" s="9"/>
    </row>
    <row r="37" spans="2:67">
      <c r="B37" s="20"/>
      <c r="G37" s="22"/>
      <c r="BO37" s="9"/>
    </row>
    <row r="38" spans="2:67">
      <c r="B38" s="20"/>
      <c r="G38" s="22" t="s">
        <v>0</v>
      </c>
      <c r="R38" s="39">
        <f>AQ24/TAN(K16*PI()/180)</f>
        <v>5.2534482758620697</v>
      </c>
      <c r="S38" s="39"/>
      <c r="T38" s="39"/>
      <c r="U38" s="1" t="s">
        <v>0</v>
      </c>
      <c r="AF38" s="39">
        <f>+W43-G39-R38</f>
        <v>1.5200238545957063</v>
      </c>
      <c r="AG38" s="39"/>
      <c r="AH38" s="39"/>
      <c r="AI38" s="1" t="s">
        <v>0</v>
      </c>
      <c r="BO38" s="9"/>
    </row>
    <row r="39" spans="2:67">
      <c r="B39" s="20"/>
      <c r="G39" s="45">
        <f>U18/SIN(K16*PI()/180)</f>
        <v>0.25875009176444635</v>
      </c>
      <c r="BO39" s="9"/>
    </row>
    <row r="40" spans="2:67">
      <c r="B40" s="20"/>
      <c r="G40" s="45"/>
      <c r="BO40" s="9"/>
    </row>
    <row r="41" spans="2:67">
      <c r="B41" s="20"/>
      <c r="G41" s="45"/>
      <c r="M41" s="39">
        <f>AO28/TAN(K16*PI()/180)</f>
        <v>2.903724137931035</v>
      </c>
      <c r="N41" s="39"/>
      <c r="O41" s="39"/>
      <c r="P41" s="1" t="s">
        <v>0</v>
      </c>
      <c r="AC41" s="39">
        <f>+W43-G39-M41</f>
        <v>3.8697479925267411</v>
      </c>
      <c r="AD41" s="39"/>
      <c r="AE41" s="39"/>
      <c r="AF41" s="1" t="s">
        <v>0</v>
      </c>
      <c r="BO41" s="9"/>
    </row>
    <row r="42" spans="2:67">
      <c r="B42" s="20"/>
      <c r="BO42" s="9"/>
    </row>
    <row r="43" spans="2:67">
      <c r="B43" s="20"/>
      <c r="W43" s="39">
        <f>+Q5+AF5</f>
        <v>7.0322222222222228</v>
      </c>
      <c r="X43" s="39"/>
      <c r="Y43" s="39"/>
      <c r="Z43" s="1" t="s">
        <v>0</v>
      </c>
      <c r="BO43" s="9"/>
    </row>
    <row r="44" spans="2:67">
      <c r="B44" s="20"/>
      <c r="BO44" s="9"/>
    </row>
    <row r="45" spans="2:67">
      <c r="B45" s="20"/>
      <c r="O45" s="25" t="s">
        <v>18</v>
      </c>
      <c r="AB45" s="39">
        <f>+AC41-AK45</f>
        <v>3.3697479925267411</v>
      </c>
      <c r="AC45" s="39"/>
      <c r="AD45" s="39"/>
      <c r="AE45" s="1" t="s">
        <v>0</v>
      </c>
      <c r="AK45" s="40">
        <v>0.5</v>
      </c>
      <c r="AL45" s="40"/>
      <c r="AM45" s="1" t="s">
        <v>0</v>
      </c>
      <c r="BO45" s="9"/>
    </row>
    <row r="46" spans="2:67">
      <c r="B46" s="20"/>
      <c r="BO46" s="9"/>
    </row>
    <row r="47" spans="2:67" ht="12" thickBot="1">
      <c r="B47" s="20"/>
      <c r="BO47" s="9"/>
    </row>
    <row r="48" spans="2:67" ht="12" thickBot="1">
      <c r="B48" s="20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7"/>
      <c r="BO48" s="9"/>
    </row>
    <row r="49" spans="2:67">
      <c r="B49" s="2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1"/>
      <c r="S49" s="4"/>
      <c r="T49" s="4"/>
      <c r="AM49" s="3"/>
      <c r="BO49" s="9"/>
    </row>
    <row r="50" spans="2:67">
      <c r="B50" s="20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  <c r="S50" s="4"/>
      <c r="T50" s="4"/>
      <c r="AM50" s="3"/>
      <c r="BO50" s="9"/>
    </row>
    <row r="51" spans="2:67">
      <c r="B51" s="20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  <c r="S51" s="4"/>
      <c r="T51" s="4"/>
      <c r="AM51" s="3"/>
      <c r="AP51" s="22" t="s">
        <v>0</v>
      </c>
      <c r="BO51" s="9"/>
    </row>
    <row r="52" spans="2:67">
      <c r="B52" s="20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  <c r="S52" s="4"/>
      <c r="T52" s="4"/>
      <c r="AM52" s="3"/>
      <c r="AP52" s="44">
        <v>1</v>
      </c>
      <c r="BO52" s="9"/>
    </row>
    <row r="53" spans="2:67">
      <c r="B53" s="20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4"/>
      <c r="T53" s="4"/>
      <c r="AM53" s="3"/>
      <c r="AP53" s="44"/>
      <c r="BO53" s="9"/>
    </row>
    <row r="54" spans="2:67">
      <c r="B54" s="20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  <c r="S54" s="4"/>
      <c r="T54" s="4"/>
      <c r="AM54" s="3"/>
      <c r="AP54" s="44"/>
      <c r="BO54" s="9"/>
    </row>
    <row r="55" spans="2:67">
      <c r="B55" s="20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  <c r="S55" s="4"/>
      <c r="T55" s="4"/>
      <c r="AM55" s="3"/>
      <c r="BO55" s="9"/>
    </row>
    <row r="56" spans="2:67">
      <c r="B56" s="20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4"/>
      <c r="T56" s="4"/>
      <c r="AM56" s="3"/>
      <c r="BO56" s="9"/>
    </row>
    <row r="57" spans="2:67">
      <c r="B57" s="20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3"/>
      <c r="S57" s="4"/>
      <c r="T57" s="4"/>
      <c r="AM57" s="3"/>
      <c r="BO57" s="9"/>
    </row>
    <row r="58" spans="2:67" ht="12" thickBot="1">
      <c r="B58" s="20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5"/>
      <c r="S58" s="5"/>
      <c r="T58" s="5"/>
      <c r="U58" s="5"/>
      <c r="V58" s="5"/>
      <c r="W58" s="5"/>
      <c r="X58" s="5"/>
      <c r="Y58" s="5"/>
      <c r="Z58" s="5"/>
      <c r="AA58" s="4"/>
      <c r="AG58" s="5"/>
      <c r="AH58" s="5"/>
      <c r="AI58" s="5"/>
      <c r="AJ58" s="5"/>
      <c r="AK58" s="5"/>
      <c r="AL58" s="5"/>
      <c r="AM58" s="6"/>
      <c r="BO58" s="9"/>
    </row>
    <row r="59" spans="2:67">
      <c r="B59" s="20"/>
      <c r="BO59" s="9"/>
    </row>
    <row r="60" spans="2:67">
      <c r="B60" s="20"/>
      <c r="BO60" s="9"/>
    </row>
    <row r="61" spans="2:67">
      <c r="B61" s="20"/>
      <c r="BO61" s="9"/>
    </row>
    <row r="62" spans="2:67">
      <c r="B62" s="20"/>
      <c r="BO62" s="9"/>
    </row>
    <row r="63" spans="2:67">
      <c r="B63" s="20"/>
      <c r="BO63" s="9"/>
    </row>
    <row r="64" spans="2:67">
      <c r="B64" s="20"/>
      <c r="BO64" s="9"/>
    </row>
    <row r="65" spans="2:67" ht="12" thickBot="1"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9"/>
    </row>
    <row r="66" spans="2:67">
      <c r="AD66" s="16"/>
    </row>
    <row r="67" spans="2:67">
      <c r="AD67" s="16"/>
    </row>
    <row r="68" spans="2:67">
      <c r="AD68" s="16"/>
    </row>
    <row r="69" spans="2:67">
      <c r="AD69" s="16"/>
    </row>
    <row r="70" spans="2:67">
      <c r="AD70" s="16"/>
    </row>
    <row r="71" spans="2:67">
      <c r="AD71" s="16"/>
    </row>
    <row r="72" spans="2:67">
      <c r="AD72" s="16"/>
    </row>
  </sheetData>
  <sheetProtection algorithmName="SHA-512" hashValue="UnmBbltc6094LMzMCPFVMqR7aMh6cUcU8hIgeCkNfJgLaMjxpsMDpGYJrpphzKX6KjRxG9hwOvkgYAsALwC23w==" saltValue="K/s9EamtSVB7Gj8Ivoai1A==" spinCount="100000" sheet="1" objects="1" scenarios="1"/>
  <mergeCells count="32">
    <mergeCell ref="M41:O41"/>
    <mergeCell ref="H28:J28"/>
    <mergeCell ref="U18:V18"/>
    <mergeCell ref="AO28:AO30"/>
    <mergeCell ref="AO19:AO21"/>
    <mergeCell ref="R38:T38"/>
    <mergeCell ref="B2:BO2"/>
    <mergeCell ref="BG27:BI27"/>
    <mergeCell ref="K16:M16"/>
    <mergeCell ref="M7:O7"/>
    <mergeCell ref="AP52:AP54"/>
    <mergeCell ref="AK45:AL45"/>
    <mergeCell ref="AF5:AG5"/>
    <mergeCell ref="AC41:AE41"/>
    <mergeCell ref="AB45:AD45"/>
    <mergeCell ref="AF38:AH38"/>
    <mergeCell ref="W43:Y43"/>
    <mergeCell ref="G39:G41"/>
    <mergeCell ref="AP15:AQ15"/>
    <mergeCell ref="AQ24:AQ26"/>
    <mergeCell ref="AS24:AS26"/>
    <mergeCell ref="N22:N24"/>
    <mergeCell ref="V7:X7"/>
    <mergeCell ref="AY24:BA24"/>
    <mergeCell ref="AY25:BA25"/>
    <mergeCell ref="AY27:BA27"/>
    <mergeCell ref="Q5:S5"/>
    <mergeCell ref="BR23:CA29"/>
    <mergeCell ref="BB28:BD28"/>
    <mergeCell ref="BB26:BC26"/>
    <mergeCell ref="BC27:BE27"/>
    <mergeCell ref="AF7:A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2025-09-09T07:18:48Z</dcterms:created>
  <dcterms:modified xsi:type="dcterms:W3CDTF">2025-09-21T16:31:22Z</dcterms:modified>
</cp:coreProperties>
</file>