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rcan Dosyalar\ozel\satis\yeni_yönetmelige_gore_hesaplar(sifreli)\statik_hesaplar\"/>
    </mc:Choice>
  </mc:AlternateContent>
  <xr:revisionPtr revIDLastSave="0" documentId="13_ncr:1_{DECDFCB7-A04C-40F8-962C-7841DEA53D73}" xr6:coauthVersionLast="47" xr6:coauthVersionMax="47" xr10:uidLastSave="{00000000-0000-0000-0000-000000000000}"/>
  <bookViews>
    <workbookView xWindow="-120" yWindow="-120" windowWidth="29040" windowHeight="15840" xr2:uid="{C65EF598-7809-4DAA-A853-E9971EEA89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36" i="1" l="1"/>
  <c r="S338" i="1" s="1"/>
  <c r="W335" i="1"/>
  <c r="Z335" i="1" s="1"/>
  <c r="T335" i="1"/>
  <c r="S220" i="1"/>
  <c r="S222" i="1" s="1"/>
  <c r="W219" i="1"/>
  <c r="T219" i="1"/>
  <c r="S397" i="1"/>
  <c r="S399" i="1" s="1"/>
  <c r="W396" i="1"/>
  <c r="T396" i="1"/>
  <c r="S459" i="1"/>
  <c r="W458" i="1"/>
  <c r="T458" i="1"/>
  <c r="X439" i="1"/>
  <c r="T439" i="1"/>
  <c r="W438" i="1"/>
  <c r="T438" i="1"/>
  <c r="AB419" i="1"/>
  <c r="Y419" i="1"/>
  <c r="U419" i="1"/>
  <c r="W418" i="1"/>
  <c r="T418" i="1"/>
  <c r="S280" i="1"/>
  <c r="W279" i="1"/>
  <c r="T279" i="1"/>
  <c r="X262" i="1"/>
  <c r="T262" i="1"/>
  <c r="W261" i="1"/>
  <c r="T261" i="1"/>
  <c r="X317" i="1"/>
  <c r="T317" i="1"/>
  <c r="W316" i="1"/>
  <c r="T316" i="1"/>
  <c r="AB244" i="1"/>
  <c r="Y244" i="1"/>
  <c r="U244" i="1"/>
  <c r="W243" i="1"/>
  <c r="T243" i="1"/>
  <c r="AB298" i="1"/>
  <c r="Y298" i="1"/>
  <c r="U298" i="1"/>
  <c r="W297" i="1"/>
  <c r="T297" i="1"/>
  <c r="U86" i="1"/>
  <c r="X86" i="1"/>
  <c r="Q86" i="1"/>
  <c r="AO338" i="1" l="1"/>
  <c r="W340" i="1" s="1"/>
  <c r="AO339" i="1"/>
  <c r="W341" i="1" s="1"/>
  <c r="AO337" i="1"/>
  <c r="W339" i="1" s="1"/>
  <c r="V334" i="1"/>
  <c r="AO336" i="1"/>
  <c r="W338" i="1" s="1"/>
  <c r="Z338" i="1" s="1"/>
  <c r="S339" i="1"/>
  <c r="Z261" i="1"/>
  <c r="Z458" i="1"/>
  <c r="AO463" i="1" s="1"/>
  <c r="W465" i="1" s="1"/>
  <c r="Z219" i="1"/>
  <c r="V218" i="1"/>
  <c r="S223" i="1"/>
  <c r="Z396" i="1"/>
  <c r="AO401" i="1" s="1"/>
  <c r="W403" i="1" s="1"/>
  <c r="AO399" i="1"/>
  <c r="W401" i="1" s="1"/>
  <c r="S400" i="1"/>
  <c r="AA439" i="1"/>
  <c r="S441" i="1" s="1"/>
  <c r="S442" i="1" s="1"/>
  <c r="Z418" i="1"/>
  <c r="AO421" i="1" s="1"/>
  <c r="W423" i="1" s="1"/>
  <c r="AE419" i="1"/>
  <c r="S421" i="1" s="1"/>
  <c r="S422" i="1" s="1"/>
  <c r="AA262" i="1"/>
  <c r="S264" i="1" s="1"/>
  <c r="S265" i="1" s="1"/>
  <c r="AA317" i="1"/>
  <c r="S319" i="1" s="1"/>
  <c r="S320" i="1" s="1"/>
  <c r="Z438" i="1"/>
  <c r="AO443" i="1" s="1"/>
  <c r="W445" i="1" s="1"/>
  <c r="S461" i="1"/>
  <c r="S462" i="1" s="1"/>
  <c r="AO460" i="1"/>
  <c r="W462" i="1" s="1"/>
  <c r="V457" i="1"/>
  <c r="AO459" i="1"/>
  <c r="W461" i="1" s="1"/>
  <c r="AO461" i="1"/>
  <c r="W463" i="1" s="1"/>
  <c r="Z279" i="1"/>
  <c r="AO280" i="1" s="1"/>
  <c r="W282" i="1" s="1"/>
  <c r="S282" i="1"/>
  <c r="S283" i="1" s="1"/>
  <c r="Z316" i="1"/>
  <c r="AO319" i="1" s="1"/>
  <c r="W321" i="1" s="1"/>
  <c r="AO262" i="1"/>
  <c r="W264" i="1" s="1"/>
  <c r="V260" i="1"/>
  <c r="AO263" i="1"/>
  <c r="W265" i="1" s="1"/>
  <c r="AO264" i="1"/>
  <c r="W266" i="1" s="1"/>
  <c r="Z243" i="1"/>
  <c r="AE244" i="1"/>
  <c r="S246" i="1" s="1"/>
  <c r="S247" i="1" s="1"/>
  <c r="S248" i="1" s="1"/>
  <c r="Z297" i="1"/>
  <c r="AO298" i="1" s="1"/>
  <c r="W300" i="1" s="1"/>
  <c r="AE298" i="1"/>
  <c r="S300" i="1" s="1"/>
  <c r="S301" i="1" s="1"/>
  <c r="AA86" i="1"/>
  <c r="P88" i="1" s="1"/>
  <c r="P89" i="1" s="1"/>
  <c r="P85" i="1"/>
  <c r="S85" i="1"/>
  <c r="T375" i="1"/>
  <c r="T374" i="1"/>
  <c r="Y355" i="1"/>
  <c r="U355" i="1"/>
  <c r="W354" i="1"/>
  <c r="T354" i="1"/>
  <c r="AO462" i="1" l="1"/>
  <c r="W464" i="1" s="1"/>
  <c r="V417" i="1"/>
  <c r="AO400" i="1"/>
  <c r="W402" i="1" s="1"/>
  <c r="S340" i="1"/>
  <c r="Z339" i="1"/>
  <c r="AO222" i="1"/>
  <c r="W223" i="1" s="1"/>
  <c r="AO227" i="1"/>
  <c r="W228" i="1" s="1"/>
  <c r="V395" i="1"/>
  <c r="AO398" i="1"/>
  <c r="W400" i="1" s="1"/>
  <c r="Z400" i="1" s="1"/>
  <c r="AO224" i="1"/>
  <c r="W225" i="1" s="1"/>
  <c r="AO223" i="1"/>
  <c r="W224" i="1" s="1"/>
  <c r="AO225" i="1"/>
  <c r="W226" i="1" s="1"/>
  <c r="AO221" i="1"/>
  <c r="W222" i="1" s="1"/>
  <c r="Z222" i="1" s="1"/>
  <c r="AO226" i="1"/>
  <c r="W227" i="1" s="1"/>
  <c r="AO402" i="1"/>
  <c r="W404" i="1" s="1"/>
  <c r="Z223" i="1"/>
  <c r="S224" i="1"/>
  <c r="AO422" i="1"/>
  <c r="W424" i="1" s="1"/>
  <c r="AO419" i="1"/>
  <c r="W421" i="1" s="1"/>
  <c r="Z421" i="1" s="1"/>
  <c r="AO397" i="1"/>
  <c r="W399" i="1" s="1"/>
  <c r="Z399" i="1" s="1"/>
  <c r="V437" i="1"/>
  <c r="S401" i="1"/>
  <c r="AO423" i="1"/>
  <c r="W425" i="1" s="1"/>
  <c r="AO439" i="1"/>
  <c r="W441" i="1" s="1"/>
  <c r="Z441" i="1" s="1"/>
  <c r="AO317" i="1"/>
  <c r="W319" i="1" s="1"/>
  <c r="Z319" i="1" s="1"/>
  <c r="V278" i="1"/>
  <c r="AO440" i="1"/>
  <c r="W442" i="1" s="1"/>
  <c r="Z442" i="1" s="1"/>
  <c r="AO420" i="1"/>
  <c r="W422" i="1" s="1"/>
  <c r="Z422" i="1" s="1"/>
  <c r="AO441" i="1"/>
  <c r="W443" i="1" s="1"/>
  <c r="AO281" i="1"/>
  <c r="W283" i="1" s="1"/>
  <c r="Z283" i="1" s="1"/>
  <c r="AO442" i="1"/>
  <c r="W444" i="1" s="1"/>
  <c r="Z461" i="1"/>
  <c r="S463" i="1"/>
  <c r="Z462" i="1"/>
  <c r="S443" i="1"/>
  <c r="Z300" i="1"/>
  <c r="AO318" i="1"/>
  <c r="W320" i="1" s="1"/>
  <c r="Z320" i="1" s="1"/>
  <c r="AO282" i="1"/>
  <c r="W284" i="1" s="1"/>
  <c r="S423" i="1"/>
  <c r="Z282" i="1"/>
  <c r="AO320" i="1"/>
  <c r="W322" i="1" s="1"/>
  <c r="V315" i="1"/>
  <c r="S284" i="1"/>
  <c r="V296" i="1"/>
  <c r="Z264" i="1"/>
  <c r="S266" i="1"/>
  <c r="Z266" i="1" s="1"/>
  <c r="Z265" i="1"/>
  <c r="S321" i="1"/>
  <c r="V242" i="1"/>
  <c r="AO245" i="1"/>
  <c r="W247" i="1" s="1"/>
  <c r="Z247" i="1" s="1"/>
  <c r="AO300" i="1"/>
  <c r="W302" i="1" s="1"/>
  <c r="AO246" i="1"/>
  <c r="W248" i="1" s="1"/>
  <c r="AO301" i="1"/>
  <c r="W303" i="1" s="1"/>
  <c r="AO244" i="1"/>
  <c r="W246" i="1" s="1"/>
  <c r="Z246" i="1" s="1"/>
  <c r="AO299" i="1"/>
  <c r="W301" i="1" s="1"/>
  <c r="Z301" i="1" s="1"/>
  <c r="S302" i="1"/>
  <c r="S303" i="1" s="1"/>
  <c r="Z354" i="1"/>
  <c r="V353" i="1" s="1"/>
  <c r="P90" i="1"/>
  <c r="V85" i="1"/>
  <c r="AB355" i="1"/>
  <c r="AE355" i="1" s="1"/>
  <c r="S357" i="1" s="1"/>
  <c r="S47" i="1"/>
  <c r="P47" i="1"/>
  <c r="S66" i="1"/>
  <c r="P66" i="1"/>
  <c r="W103" i="1"/>
  <c r="T103" i="1"/>
  <c r="W126" i="1"/>
  <c r="T126" i="1"/>
  <c r="W149" i="1"/>
  <c r="T149" i="1"/>
  <c r="W172" i="1"/>
  <c r="T172" i="1"/>
  <c r="W197" i="1"/>
  <c r="T197" i="1"/>
  <c r="S28" i="1"/>
  <c r="P28" i="1"/>
  <c r="S9" i="1"/>
  <c r="P9" i="1"/>
  <c r="Z340" i="1" l="1"/>
  <c r="S341" i="1"/>
  <c r="Z341" i="1" s="1"/>
  <c r="S225" i="1"/>
  <c r="Z224" i="1"/>
  <c r="Z284" i="1"/>
  <c r="S402" i="1"/>
  <c r="Z401" i="1"/>
  <c r="S464" i="1"/>
  <c r="Z463" i="1"/>
  <c r="S444" i="1"/>
  <c r="Z443" i="1"/>
  <c r="S424" i="1"/>
  <c r="Z423" i="1"/>
  <c r="S322" i="1"/>
  <c r="Z322" i="1" s="1"/>
  <c r="Z321" i="1"/>
  <c r="Z248" i="1"/>
  <c r="Z302" i="1"/>
  <c r="AO357" i="1"/>
  <c r="W359" i="1" s="1"/>
  <c r="AO355" i="1"/>
  <c r="W357" i="1" s="1"/>
  <c r="Z357" i="1" s="1"/>
  <c r="AO358" i="1"/>
  <c r="W360" i="1" s="1"/>
  <c r="AO356" i="1"/>
  <c r="W358" i="1" s="1"/>
  <c r="AO359" i="1"/>
  <c r="W361" i="1" s="1"/>
  <c r="P91" i="1"/>
  <c r="AF95" i="1"/>
  <c r="T95" i="1" s="1"/>
  <c r="AF94" i="1"/>
  <c r="T94" i="1" s="1"/>
  <c r="AF90" i="1"/>
  <c r="T90" i="1" s="1"/>
  <c r="W90" i="1" s="1"/>
  <c r="AF88" i="1"/>
  <c r="T88" i="1" s="1"/>
  <c r="W88" i="1" s="1"/>
  <c r="AF92" i="1"/>
  <c r="T92" i="1" s="1"/>
  <c r="AF93" i="1"/>
  <c r="T93" i="1" s="1"/>
  <c r="R84" i="1"/>
  <c r="AF91" i="1"/>
  <c r="T91" i="1" s="1"/>
  <c r="AF89" i="1"/>
  <c r="T89" i="1" s="1"/>
  <c r="W89" i="1" s="1"/>
  <c r="S358" i="1"/>
  <c r="X375" i="1"/>
  <c r="AA375" i="1" s="1"/>
  <c r="S377" i="1" s="1"/>
  <c r="W374" i="1"/>
  <c r="Z374" i="1" s="1"/>
  <c r="V373" i="1" s="1"/>
  <c r="Y198" i="1"/>
  <c r="U198" i="1"/>
  <c r="Z197" i="1"/>
  <c r="V196" i="1" s="1"/>
  <c r="AB173" i="1"/>
  <c r="Y173" i="1"/>
  <c r="U173" i="1"/>
  <c r="Z172" i="1"/>
  <c r="V171" i="1" s="1"/>
  <c r="S226" i="1" l="1"/>
  <c r="Z225" i="1"/>
  <c r="S403" i="1"/>
  <c r="Z402" i="1"/>
  <c r="Z444" i="1"/>
  <c r="S445" i="1"/>
  <c r="Z445" i="1" s="1"/>
  <c r="S465" i="1"/>
  <c r="Z465" i="1" s="1"/>
  <c r="Z464" i="1"/>
  <c r="AB198" i="1"/>
  <c r="Z424" i="1"/>
  <c r="S425" i="1"/>
  <c r="Z425" i="1" s="1"/>
  <c r="Z303" i="1"/>
  <c r="W91" i="1"/>
  <c r="P92" i="1"/>
  <c r="AO379" i="1"/>
  <c r="W381" i="1" s="1"/>
  <c r="AO377" i="1"/>
  <c r="W379" i="1" s="1"/>
  <c r="AO378" i="1"/>
  <c r="W380" i="1" s="1"/>
  <c r="AO376" i="1"/>
  <c r="W378" i="1" s="1"/>
  <c r="AO380" i="1"/>
  <c r="W382" i="1" s="1"/>
  <c r="AO375" i="1"/>
  <c r="W377" i="1" s="1"/>
  <c r="Z377" i="1" s="1"/>
  <c r="S359" i="1"/>
  <c r="Z358" i="1"/>
  <c r="S378" i="1"/>
  <c r="AO178" i="1"/>
  <c r="W180" i="1" s="1"/>
  <c r="AE173" i="1"/>
  <c r="S175" i="1" s="1"/>
  <c r="S176" i="1" s="1"/>
  <c r="S200" i="1"/>
  <c r="S201" i="1" s="1"/>
  <c r="AO179" i="1"/>
  <c r="W181" i="1" s="1"/>
  <c r="AO203" i="1"/>
  <c r="W205" i="1" s="1"/>
  <c r="AO201" i="1"/>
  <c r="W203" i="1" s="1"/>
  <c r="AO198" i="1"/>
  <c r="W200" i="1" s="1"/>
  <c r="AO202" i="1"/>
  <c r="W204" i="1" s="1"/>
  <c r="AO200" i="1"/>
  <c r="W202" i="1" s="1"/>
  <c r="AO199" i="1"/>
  <c r="W201" i="1" s="1"/>
  <c r="AO174" i="1"/>
  <c r="W176" i="1" s="1"/>
  <c r="AO173" i="1"/>
  <c r="W175" i="1" s="1"/>
  <c r="AO177" i="1"/>
  <c r="W179" i="1" s="1"/>
  <c r="AO175" i="1"/>
  <c r="W177" i="1" s="1"/>
  <c r="AO176" i="1"/>
  <c r="W178" i="1" s="1"/>
  <c r="S227" i="1" l="1"/>
  <c r="Z226" i="1"/>
  <c r="S404" i="1"/>
  <c r="Z404" i="1" s="1"/>
  <c r="Z403" i="1"/>
  <c r="Z175" i="1"/>
  <c r="P93" i="1"/>
  <c r="W92" i="1"/>
  <c r="Z359" i="1"/>
  <c r="S360" i="1"/>
  <c r="Z378" i="1"/>
  <c r="S379" i="1"/>
  <c r="Z200" i="1"/>
  <c r="Z201" i="1"/>
  <c r="S202" i="1"/>
  <c r="Z176" i="1"/>
  <c r="S177" i="1"/>
  <c r="Z227" i="1" l="1"/>
  <c r="S228" i="1"/>
  <c r="Z228" i="1" s="1"/>
  <c r="P94" i="1"/>
  <c r="W93" i="1"/>
  <c r="Z360" i="1"/>
  <c r="S361" i="1"/>
  <c r="Z361" i="1" s="1"/>
  <c r="S380" i="1"/>
  <c r="Z379" i="1"/>
  <c r="S203" i="1"/>
  <c r="Z202" i="1"/>
  <c r="S178" i="1"/>
  <c r="Z177" i="1"/>
  <c r="Q67" i="1"/>
  <c r="Q48" i="1"/>
  <c r="Q29" i="1"/>
  <c r="Q10" i="1"/>
  <c r="T127" i="1"/>
  <c r="U104" i="1"/>
  <c r="S150" i="1"/>
  <c r="X127" i="1"/>
  <c r="AB104" i="1"/>
  <c r="Y104" i="1"/>
  <c r="X67" i="1"/>
  <c r="U67" i="1"/>
  <c r="P95" i="1" l="1"/>
  <c r="W95" i="1" s="1"/>
  <c r="W94" i="1"/>
  <c r="S381" i="1"/>
  <c r="Z380" i="1"/>
  <c r="Z203" i="1"/>
  <c r="S204" i="1"/>
  <c r="Z178" i="1"/>
  <c r="S179" i="1"/>
  <c r="Z149" i="1"/>
  <c r="AO150" i="1" s="1"/>
  <c r="V152" i="1" s="1"/>
  <c r="AA67" i="1"/>
  <c r="O69" i="1" s="1"/>
  <c r="O70" i="1" s="1"/>
  <c r="Z103" i="1"/>
  <c r="V102" i="1" s="1"/>
  <c r="AA127" i="1"/>
  <c r="S129" i="1" s="1"/>
  <c r="S130" i="1" s="1"/>
  <c r="S152" i="1"/>
  <c r="S153" i="1" s="1"/>
  <c r="Z126" i="1"/>
  <c r="V66" i="1"/>
  <c r="R65" i="1" s="1"/>
  <c r="AE104" i="1"/>
  <c r="S106" i="1" s="1"/>
  <c r="S107" i="1" s="1"/>
  <c r="U48" i="1"/>
  <c r="X48" i="1"/>
  <c r="X29" i="1"/>
  <c r="U29" i="1"/>
  <c r="U10" i="1"/>
  <c r="AO131" i="1" l="1"/>
  <c r="W133" i="1" s="1"/>
  <c r="V125" i="1"/>
  <c r="AO152" i="1"/>
  <c r="V154" i="1" s="1"/>
  <c r="AO155" i="1"/>
  <c r="V157" i="1" s="1"/>
  <c r="V148" i="1"/>
  <c r="S382" i="1"/>
  <c r="Z382" i="1" s="1"/>
  <c r="Z381" i="1"/>
  <c r="AN70" i="1"/>
  <c r="S72" i="1" s="1"/>
  <c r="AO109" i="1"/>
  <c r="W111" i="1" s="1"/>
  <c r="AO151" i="1"/>
  <c r="V153" i="1" s="1"/>
  <c r="Y153" i="1" s="1"/>
  <c r="AO154" i="1"/>
  <c r="V156" i="1" s="1"/>
  <c r="AN69" i="1"/>
  <c r="S71" i="1" s="1"/>
  <c r="AO153" i="1"/>
  <c r="V155" i="1" s="1"/>
  <c r="AO107" i="1"/>
  <c r="W109" i="1" s="1"/>
  <c r="AO108" i="1"/>
  <c r="W110" i="1" s="1"/>
  <c r="S205" i="1"/>
  <c r="Z204" i="1"/>
  <c r="S180" i="1"/>
  <c r="Z179" i="1"/>
  <c r="AO105" i="1"/>
  <c r="W107" i="1" s="1"/>
  <c r="Z107" i="1" s="1"/>
  <c r="AO104" i="1"/>
  <c r="W106" i="1" s="1"/>
  <c r="Z106" i="1" s="1"/>
  <c r="AO106" i="1"/>
  <c r="W108" i="1" s="1"/>
  <c r="Y152" i="1"/>
  <c r="S154" i="1"/>
  <c r="AO128" i="1"/>
  <c r="W130" i="1" s="1"/>
  <c r="Z130" i="1" s="1"/>
  <c r="AO129" i="1"/>
  <c r="W131" i="1" s="1"/>
  <c r="AO130" i="1"/>
  <c r="W132" i="1" s="1"/>
  <c r="AO132" i="1"/>
  <c r="W134" i="1" s="1"/>
  <c r="AO127" i="1"/>
  <c r="W129" i="1" s="1"/>
  <c r="Z129" i="1" s="1"/>
  <c r="S131" i="1"/>
  <c r="AN67" i="1"/>
  <c r="S69" i="1" s="1"/>
  <c r="V69" i="1" s="1"/>
  <c r="AN68" i="1"/>
  <c r="S70" i="1" s="1"/>
  <c r="V70" i="1" s="1"/>
  <c r="S108" i="1"/>
  <c r="O71" i="1"/>
  <c r="AA48" i="1"/>
  <c r="P50" i="1" s="1"/>
  <c r="P51" i="1" s="1"/>
  <c r="AA29" i="1"/>
  <c r="O31" i="1" s="1"/>
  <c r="O32" i="1" s="1"/>
  <c r="V28" i="1"/>
  <c r="R27" i="1" s="1"/>
  <c r="V9" i="1"/>
  <c r="R8" i="1" s="1"/>
  <c r="X10" i="1"/>
  <c r="Z180" i="1" l="1"/>
  <c r="S181" i="1"/>
  <c r="Z181" i="1" s="1"/>
  <c r="Z205" i="1"/>
  <c r="Y154" i="1"/>
  <c r="S155" i="1"/>
  <c r="Z131" i="1"/>
  <c r="S132" i="1"/>
  <c r="S109" i="1"/>
  <c r="Z108" i="1"/>
  <c r="O72" i="1"/>
  <c r="V72" i="1" s="1"/>
  <c r="V71" i="1"/>
  <c r="V47" i="1"/>
  <c r="R46" i="1" s="1"/>
  <c r="AN12" i="1"/>
  <c r="AN13" i="1"/>
  <c r="AN10" i="1"/>
  <c r="AN11" i="1"/>
  <c r="P52" i="1"/>
  <c r="AA10" i="1"/>
  <c r="P12" i="1" s="1"/>
  <c r="O33" i="1"/>
  <c r="AN31" i="1"/>
  <c r="AN32" i="1"/>
  <c r="AN29" i="1"/>
  <c r="AN30" i="1"/>
  <c r="Z109" i="1" l="1"/>
  <c r="S110" i="1"/>
  <c r="S156" i="1"/>
  <c r="Y155" i="1"/>
  <c r="S133" i="1"/>
  <c r="Z132" i="1"/>
  <c r="AN50" i="1"/>
  <c r="T52" i="1" s="1"/>
  <c r="W52" i="1" s="1"/>
  <c r="AN49" i="1"/>
  <c r="T51" i="1" s="1"/>
  <c r="W51" i="1" s="1"/>
  <c r="AN48" i="1"/>
  <c r="T50" i="1" s="1"/>
  <c r="W50" i="1" s="1"/>
  <c r="AN51" i="1"/>
  <c r="T53" i="1" s="1"/>
  <c r="S34" i="1"/>
  <c r="T12" i="1"/>
  <c r="W12" i="1" s="1"/>
  <c r="T14" i="1"/>
  <c r="T13" i="1"/>
  <c r="T15" i="1"/>
  <c r="S31" i="1"/>
  <c r="V31" i="1" s="1"/>
  <c r="P13" i="1"/>
  <c r="S33" i="1"/>
  <c r="V33" i="1" s="1"/>
  <c r="S32" i="1"/>
  <c r="V32" i="1" s="1"/>
  <c r="O34" i="1"/>
  <c r="P53" i="1"/>
  <c r="S111" i="1" l="1"/>
  <c r="Z111" i="1" s="1"/>
  <c r="Z110" i="1"/>
  <c r="Y156" i="1"/>
  <c r="S157" i="1"/>
  <c r="Y157" i="1" s="1"/>
  <c r="S134" i="1"/>
  <c r="Z134" i="1" s="1"/>
  <c r="Z133" i="1"/>
  <c r="V34" i="1"/>
  <c r="W53" i="1"/>
  <c r="P14" i="1"/>
  <c r="W13" i="1"/>
  <c r="P15" i="1" l="1"/>
  <c r="W15" i="1" s="1"/>
  <c r="W14" i="1"/>
</calcChain>
</file>

<file path=xl/sharedStrings.xml><?xml version="1.0" encoding="utf-8"?>
<sst xmlns="http://schemas.openxmlformats.org/spreadsheetml/2006/main" count="1466" uniqueCount="128">
  <si>
    <t>r</t>
  </si>
  <si>
    <t>-mxer =</t>
  </si>
  <si>
    <t>Ly =</t>
  </si>
  <si>
    <t>mxm =</t>
  </si>
  <si>
    <t>Lx =</t>
  </si>
  <si>
    <t>-myer =</t>
  </si>
  <si>
    <t>Ly</t>
  </si>
  <si>
    <t>er</t>
  </si>
  <si>
    <r>
      <rPr>
        <sz val="8"/>
        <color theme="1"/>
        <rFont val="Symbol"/>
        <family val="1"/>
        <charset val="2"/>
      </rPr>
      <t xml:space="preserve">e </t>
    </r>
    <r>
      <rPr>
        <sz val="8"/>
        <color theme="1"/>
        <rFont val="Arial"/>
        <family val="2"/>
        <charset val="162"/>
      </rPr>
      <t>= Ly / Lx =</t>
    </r>
  </si>
  <si>
    <t xml:space="preserve"> /</t>
  </si>
  <si>
    <t>=</t>
  </si>
  <si>
    <t>mymax =</t>
  </si>
  <si>
    <t>m</t>
  </si>
  <si>
    <t>P=</t>
  </si>
  <si>
    <t>K = P * Lx * Ly =</t>
  </si>
  <si>
    <t>*</t>
  </si>
  <si>
    <t>KN</t>
  </si>
  <si>
    <t>Mi = K / mi</t>
  </si>
  <si>
    <t>Lx</t>
  </si>
  <si>
    <t>Mmxer =</t>
  </si>
  <si>
    <t>Mmxm =</t>
  </si>
  <si>
    <t>Mmyer =</t>
  </si>
  <si>
    <t>Mmymax =</t>
  </si>
  <si>
    <t>e</t>
  </si>
  <si>
    <t>-mxer</t>
  </si>
  <si>
    <t>mxm</t>
  </si>
  <si>
    <t>-myer</t>
  </si>
  <si>
    <t>mymax</t>
  </si>
  <si>
    <t>mym =</t>
  </si>
  <si>
    <t>Mmym =</t>
  </si>
  <si>
    <t>mym</t>
  </si>
  <si>
    <t>Dikkat sadece sarı hücrelere data girilecek</t>
  </si>
  <si>
    <r>
      <rPr>
        <b/>
        <sz val="12"/>
        <color theme="7" tint="-0.499984740745262"/>
        <rFont val="Arial"/>
        <family val="2"/>
        <charset val="162"/>
      </rPr>
      <t>MESNETLENME DURUMUNA GÖRE PLAK MOMENTLERİ HESABI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                                                                                                       </t>
    </r>
  </si>
  <si>
    <t>(düzgün yayılı yük)</t>
  </si>
  <si>
    <t>ara değerler için interpolasyon yapılmıştır.</t>
  </si>
  <si>
    <t xml:space="preserve">DÖRT KENAR SÜREKLİ PLAK </t>
  </si>
  <si>
    <t xml:space="preserve">İKİ KOMŞU KENAR SÜREKLİ DİĞER İKİ KOMŞU KENAR SÜREKSİZ PLAK </t>
  </si>
  <si>
    <t xml:space="preserve">İKİ KISA KENAR VE BİR UZUN KENAR SÜREKLİ DİĞER UZUN KENAR SÜREKSİZ PLAK </t>
  </si>
  <si>
    <t xml:space="preserve">İKİ UZUN KENAR VE BİR KISA KENAR SÜREKLİ DİĞER KISA KENAR SÜREKSİZ PLAK </t>
  </si>
  <si>
    <t>em</t>
  </si>
  <si>
    <t>mxr</t>
  </si>
  <si>
    <t>-mxem</t>
  </si>
  <si>
    <t>-myem</t>
  </si>
  <si>
    <t>mxr =</t>
  </si>
  <si>
    <t>-mxem =</t>
  </si>
  <si>
    <t>-myem =</t>
  </si>
  <si>
    <t>Mmxr =</t>
  </si>
  <si>
    <t>Mmyem =</t>
  </si>
  <si>
    <t>Mmxem =</t>
  </si>
  <si>
    <t xml:space="preserve">ÜÇ KENAR SÜREKLİ DİĞER BİR KENAR BOŞTA PLAK </t>
  </si>
  <si>
    <t>-mym</t>
  </si>
  <si>
    <t>-mym =</t>
  </si>
  <si>
    <t>P</t>
  </si>
  <si>
    <t>(çizgisel yük)</t>
  </si>
  <si>
    <t>---</t>
  </si>
  <si>
    <t>K = P * Lx =</t>
  </si>
  <si>
    <r>
      <t>K = m</t>
    </r>
    <r>
      <rPr>
        <vertAlign val="subscript"/>
        <sz val="8"/>
        <color theme="1"/>
        <rFont val="Arial"/>
        <family val="2"/>
        <charset val="162"/>
      </rPr>
      <t>R</t>
    </r>
    <r>
      <rPr>
        <sz val="8"/>
        <color theme="1"/>
        <rFont val="Arial"/>
        <family val="2"/>
        <charset val="162"/>
      </rPr>
      <t xml:space="preserve"> =</t>
    </r>
  </si>
  <si>
    <r>
      <t>m</t>
    </r>
    <r>
      <rPr>
        <vertAlign val="subscript"/>
        <sz val="8"/>
        <color theme="1"/>
        <rFont val="Arial"/>
        <family val="2"/>
        <charset val="162"/>
      </rPr>
      <t>R</t>
    </r>
  </si>
  <si>
    <r>
      <t>m</t>
    </r>
    <r>
      <rPr>
        <vertAlign val="subscript"/>
        <sz val="8"/>
        <color theme="1"/>
        <rFont val="Arial"/>
        <family val="2"/>
        <charset val="162"/>
      </rPr>
      <t>R</t>
    </r>
    <r>
      <rPr>
        <sz val="8"/>
        <color theme="1"/>
        <rFont val="Arial"/>
        <family val="2"/>
        <charset val="162"/>
      </rPr>
      <t xml:space="preserve"> =</t>
    </r>
  </si>
  <si>
    <t>mxem</t>
  </si>
  <si>
    <t>myem</t>
  </si>
  <si>
    <t>mxem =</t>
  </si>
  <si>
    <t>myem =</t>
  </si>
  <si>
    <t>¥</t>
  </si>
  <si>
    <t>KNm</t>
  </si>
  <si>
    <t>KN/m²</t>
  </si>
  <si>
    <r>
      <t>m</t>
    </r>
    <r>
      <rPr>
        <vertAlign val="superscript"/>
        <sz val="8"/>
        <color theme="1"/>
        <rFont val="Arial"/>
        <family val="2"/>
        <charset val="162"/>
      </rPr>
      <t>-1</t>
    </r>
  </si>
  <si>
    <t>KN/m</t>
  </si>
  <si>
    <t>süreksiz (mafsallı)</t>
  </si>
  <si>
    <t>sürekli (ankastre)</t>
  </si>
  <si>
    <t>boşta</t>
  </si>
  <si>
    <t>KNm/m</t>
  </si>
  <si>
    <t>tablodan</t>
  </si>
  <si>
    <t>(İTÜ vakfı yayını Enver Çetmeli plaklar kitabından syf.57)</t>
  </si>
  <si>
    <t>(İTÜ vakfı yayını Enver Çetmeli plaklar kitabından syf.60)</t>
  </si>
  <si>
    <t>(İTÜ vakfı yayını Enver Çetmeli plaklar kitabından syf.64)</t>
  </si>
  <si>
    <t>(İTÜ vakfı yayını Enver Çetmeli plaklar kitabından syf.119)</t>
  </si>
  <si>
    <t>(İTÜ vakfı yayını Enver Çetmeli plaklar kitabından syf.127)</t>
  </si>
  <si>
    <t>(İTÜ vakfı yayını Enver Çetmeli plaklar kitabından syf.128)</t>
  </si>
  <si>
    <t>(İTÜ vakfı yayını Enver Çetmeli plaklar kitabından syf.69)</t>
  </si>
  <si>
    <t>em1</t>
  </si>
  <si>
    <t>er1</t>
  </si>
  <si>
    <t>er2</t>
  </si>
  <si>
    <t>em2</t>
  </si>
  <si>
    <t>(İTÜ vakfı yayını Enver Çetmeli plaklar kitabından syf.112)</t>
  </si>
  <si>
    <t>-mxer2</t>
  </si>
  <si>
    <t>-mxem2</t>
  </si>
  <si>
    <t>--</t>
  </si>
  <si>
    <t>-mxer2 =</t>
  </si>
  <si>
    <t>-mxem2 =</t>
  </si>
  <si>
    <t>Mmxer2 =</t>
  </si>
  <si>
    <t>Mmxem2 =</t>
  </si>
  <si>
    <t>R</t>
  </si>
  <si>
    <t>(İTÜ vakfı yayını Enver Çetmeli plaklar kitabından syf.117)</t>
  </si>
  <si>
    <t xml:space="preserve">BİR KENAR BOŞTA BİR KENAR SÜREKSİZ İKİ KENAR SÜREKLİ PLAK </t>
  </si>
  <si>
    <t>(İTÜ vakfı yayını Enver Çetmeli plaklar kitabından syf.107)</t>
  </si>
  <si>
    <t>(İTÜ vakfı yayını Enver Çetmeli plaklar kitabından syf.110)</t>
  </si>
  <si>
    <t>-mymin =</t>
  </si>
  <si>
    <t>Mmymin =</t>
  </si>
  <si>
    <t>-mymin</t>
  </si>
  <si>
    <t>(İTÜ vakfı yayını Enver Çetmeli plaklar kitabından syf.143)</t>
  </si>
  <si>
    <t>Mmxmax =</t>
  </si>
  <si>
    <t>mxmax =</t>
  </si>
  <si>
    <t>mxmax</t>
  </si>
  <si>
    <t>Mmyr =</t>
  </si>
  <si>
    <t>myr =</t>
  </si>
  <si>
    <t>myr</t>
  </si>
  <si>
    <t xml:space="preserve">İKİ KOMŞU KENAR BOŞTA İKİ KOMŞU KENAR SÜREKLİ SÜREKLİ PLAK </t>
  </si>
  <si>
    <t>(İTÜ vakfı yayını Enver Çetmeli plaklar kitabından syf.98)</t>
  </si>
  <si>
    <t xml:space="preserve">BİR KENAR BOŞTA BİR KENAR SÜREKLİ İKİ KENAR SÜREKSİZ PLAK </t>
  </si>
  <si>
    <t>R2</t>
  </si>
  <si>
    <t>R1</t>
  </si>
  <si>
    <t xml:space="preserve">BİR KENAR BOŞTA ÜÇ KENAR SÜREKSİZ PLAK </t>
  </si>
  <si>
    <t>(İTÜ vakfı yayını Enver Çetmeli plaklar kitabından syf.85)</t>
  </si>
  <si>
    <t>(İTÜ vakfı yayını Enver Çetmeli plaklar kitabından syf.105)</t>
  </si>
  <si>
    <t>(İTÜ vakfı yayını Enver Çetmeli plaklar kitabından syf.89)</t>
  </si>
  <si>
    <t>(İTÜ vakfı yayını Enver Çetmeli plaklar kitabından syf.90)</t>
  </si>
  <si>
    <t>(İTÜ vakfı yayını Enver Çetmeli plaklar kitabından syf.91)</t>
  </si>
  <si>
    <t>(İTÜ vakfı yayını Enver Çetmeli plaklar kitabından syf.96)</t>
  </si>
  <si>
    <t>(İTÜ vakfı yayını Enver Çetmeli plaklar kitabından syf.97)</t>
  </si>
  <si>
    <t>mxem2</t>
  </si>
  <si>
    <t>mxem2 =</t>
  </si>
  <si>
    <t>(İTÜ vakfı yayını Enver Çetmeli plaklar kitabından syf.111)</t>
  </si>
  <si>
    <t>(İTÜ vakfı yayını Enver Çetmeli plaklar kitabından syf.118)</t>
  </si>
  <si>
    <t>Mmxmin =</t>
  </si>
  <si>
    <t>-mxmin =</t>
  </si>
  <si>
    <t>-mxmin</t>
  </si>
  <si>
    <t>(İTÜ vakfı yayını Enver Çetmeli plaklar kitabından syf.106)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</si>
</sst>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Arial"/>
      <family val="1"/>
      <charset val="2"/>
    </font>
    <font>
      <vertAlign val="superscript"/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b/>
      <u/>
      <sz val="12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  <font>
      <sz val="8"/>
      <name val="Arial"/>
      <family val="2"/>
      <charset val="162"/>
    </font>
    <font>
      <vertAlign val="subscript"/>
      <sz val="8"/>
      <color theme="1"/>
      <name val="Arial"/>
      <family val="2"/>
      <charset val="162"/>
    </font>
    <font>
      <u/>
      <sz val="8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darkDown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/>
      <right style="mediumDashed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49" fontId="0" fillId="0" borderId="0" xfId="0" applyNumberForma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0" fillId="3" borderId="22" xfId="0" applyFill="1" applyBorder="1" applyAlignment="1" applyProtection="1">
      <alignment vertical="center"/>
      <protection hidden="1"/>
    </xf>
    <xf numFmtId="0" fontId="0" fillId="3" borderId="23" xfId="0" applyFill="1" applyBorder="1" applyAlignment="1" applyProtection="1">
      <alignment vertical="center"/>
      <protection hidden="1"/>
    </xf>
    <xf numFmtId="0" fontId="0" fillId="3" borderId="24" xfId="0" applyFill="1" applyBorder="1" applyAlignment="1" applyProtection="1">
      <alignment vertical="center"/>
      <protection hidden="1"/>
    </xf>
    <xf numFmtId="0" fontId="0" fillId="3" borderId="25" xfId="0" applyFill="1" applyBorder="1" applyAlignment="1" applyProtection="1">
      <alignment vertical="center"/>
      <protection hidden="1"/>
    </xf>
    <xf numFmtId="0" fontId="0" fillId="3" borderId="26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0" fillId="0" borderId="11" xfId="0" applyNumberForma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49" fontId="0" fillId="0" borderId="12" xfId="0" applyNumberForma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49" fontId="0" fillId="0" borderId="10" xfId="0" applyNumberForma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textRotation="90"/>
      <protection hidden="1"/>
    </xf>
    <xf numFmtId="0" fontId="0" fillId="0" borderId="11" xfId="0" quotePrefix="1" applyBorder="1" applyAlignment="1" applyProtection="1">
      <alignment horizontal="center" vertical="center"/>
      <protection hidden="1"/>
    </xf>
    <xf numFmtId="0" fontId="0" fillId="0" borderId="12" xfId="0" quotePrefix="1" applyBorder="1" applyAlignment="1" applyProtection="1">
      <alignment horizontal="center" vertical="center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/>
      <protection hidden="1"/>
    </xf>
    <xf numFmtId="0" fontId="7" fillId="5" borderId="5" xfId="0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5</xdr:row>
      <xdr:rowOff>57150</xdr:rowOff>
    </xdr:from>
    <xdr:to>
      <xdr:col>9</xdr:col>
      <xdr:colOff>85725</xdr:colOff>
      <xdr:row>14</xdr:row>
      <xdr:rowOff>71438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65752E4-B052-4DBF-A37F-1D2143076829}"/>
            </a:ext>
          </a:extLst>
        </xdr:cNvPr>
        <xdr:cNvGrpSpPr/>
      </xdr:nvGrpSpPr>
      <xdr:grpSpPr>
        <a:xfrm>
          <a:off x="399371" y="1179739"/>
          <a:ext cx="1140617" cy="1332480"/>
          <a:chOff x="400051" y="316839600"/>
          <a:chExt cx="1142999" cy="1319213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1D2ED70E-84F9-4862-BA25-9779EFBA36BF}"/>
              </a:ext>
            </a:extLst>
          </xdr:cNvPr>
          <xdr:cNvCxnSpPr/>
        </xdr:nvCxnSpPr>
        <xdr:spPr>
          <a:xfrm>
            <a:off x="1133475" y="31683960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5D12504-E453-4A69-AB0F-3A99B23B67E8}"/>
              </a:ext>
            </a:extLst>
          </xdr:cNvPr>
          <xdr:cNvCxnSpPr/>
        </xdr:nvCxnSpPr>
        <xdr:spPr>
          <a:xfrm>
            <a:off x="1333500" y="317363475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63A8EC0E-12D0-42CC-A412-C3FFF26EDCB4}"/>
              </a:ext>
            </a:extLst>
          </xdr:cNvPr>
          <xdr:cNvCxnSpPr/>
        </xdr:nvCxnSpPr>
        <xdr:spPr>
          <a:xfrm>
            <a:off x="695325" y="317373000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94CF6C96-992C-4769-BDFD-BBD5FB54129B}"/>
              </a:ext>
            </a:extLst>
          </xdr:cNvPr>
          <xdr:cNvCxnSpPr/>
        </xdr:nvCxnSpPr>
        <xdr:spPr>
          <a:xfrm>
            <a:off x="1133475" y="31726822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2F03924F-8FAE-4229-AF8A-FB503C704D34}"/>
              </a:ext>
            </a:extLst>
          </xdr:cNvPr>
          <xdr:cNvCxnSpPr/>
        </xdr:nvCxnSpPr>
        <xdr:spPr>
          <a:xfrm>
            <a:off x="1038225" y="317373000"/>
            <a:ext cx="1809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2452D418-FD7E-4796-9905-8C3BD92E32D8}"/>
              </a:ext>
            </a:extLst>
          </xdr:cNvPr>
          <xdr:cNvCxnSpPr/>
        </xdr:nvCxnSpPr>
        <xdr:spPr>
          <a:xfrm>
            <a:off x="1133475" y="31771590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DFA6F000-A33F-403A-8531-4EAB5A35ACD5}"/>
              </a:ext>
            </a:extLst>
          </xdr:cNvPr>
          <xdr:cNvCxnSpPr/>
        </xdr:nvCxnSpPr>
        <xdr:spPr>
          <a:xfrm>
            <a:off x="404814" y="316934851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CFFB70C5-55ED-4CF8-8612-49D46431CAA0}"/>
              </a:ext>
            </a:extLst>
          </xdr:cNvPr>
          <xdr:cNvCxnSpPr/>
        </xdr:nvCxnSpPr>
        <xdr:spPr>
          <a:xfrm>
            <a:off x="485776" y="31686817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E7E4D67A-12D9-4B4A-8DF5-F5B7DB8D0533}"/>
              </a:ext>
            </a:extLst>
          </xdr:cNvPr>
          <xdr:cNvCxnSpPr/>
        </xdr:nvCxnSpPr>
        <xdr:spPr>
          <a:xfrm flipH="1">
            <a:off x="442913" y="316891988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269EDB31-1752-435C-B5FB-64137E608961}"/>
              </a:ext>
            </a:extLst>
          </xdr:cNvPr>
          <xdr:cNvCxnSpPr/>
        </xdr:nvCxnSpPr>
        <xdr:spPr>
          <a:xfrm>
            <a:off x="400051" y="317806389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C1FEAB2-B874-4459-A6F7-464EC0682236}"/>
              </a:ext>
            </a:extLst>
          </xdr:cNvPr>
          <xdr:cNvCxnSpPr/>
        </xdr:nvCxnSpPr>
        <xdr:spPr>
          <a:xfrm flipH="1">
            <a:off x="438150" y="317763526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226CFBDA-34F3-4828-8A1C-E61D82A91A23}"/>
              </a:ext>
            </a:extLst>
          </xdr:cNvPr>
          <xdr:cNvCxnSpPr/>
        </xdr:nvCxnSpPr>
        <xdr:spPr>
          <a:xfrm>
            <a:off x="814388" y="31783496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EA01127C-B830-48CA-8835-34761D87FC51}"/>
              </a:ext>
            </a:extLst>
          </xdr:cNvPr>
          <xdr:cNvCxnSpPr/>
        </xdr:nvCxnSpPr>
        <xdr:spPr>
          <a:xfrm>
            <a:off x="738187" y="318087375"/>
            <a:ext cx="771525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DC416844-B599-4572-9F6E-1A5E74F7EB34}"/>
              </a:ext>
            </a:extLst>
          </xdr:cNvPr>
          <xdr:cNvCxnSpPr/>
        </xdr:nvCxnSpPr>
        <xdr:spPr>
          <a:xfrm flipH="1">
            <a:off x="776287" y="31804927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9A590D8-EC86-4B86-9C24-0E52937F90B5}"/>
              </a:ext>
            </a:extLst>
          </xdr:cNvPr>
          <xdr:cNvCxnSpPr/>
        </xdr:nvCxnSpPr>
        <xdr:spPr>
          <a:xfrm>
            <a:off x="1457325" y="31783496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51C78211-90E2-49B7-86D0-8CCE7D0F5C7F}"/>
              </a:ext>
            </a:extLst>
          </xdr:cNvPr>
          <xdr:cNvCxnSpPr/>
        </xdr:nvCxnSpPr>
        <xdr:spPr>
          <a:xfrm flipH="1">
            <a:off x="1419224" y="31804927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76201</xdr:colOff>
      <xdr:row>24</xdr:row>
      <xdr:rowOff>57150</xdr:rowOff>
    </xdr:from>
    <xdr:to>
      <xdr:col>9</xdr:col>
      <xdr:colOff>85725</xdr:colOff>
      <xdr:row>33</xdr:row>
      <xdr:rowOff>71438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FBFE7714-0288-41F7-A5ED-11F27815BA9C}"/>
            </a:ext>
          </a:extLst>
        </xdr:cNvPr>
        <xdr:cNvGrpSpPr/>
      </xdr:nvGrpSpPr>
      <xdr:grpSpPr>
        <a:xfrm>
          <a:off x="399371" y="4020230"/>
          <a:ext cx="1140617" cy="1332480"/>
          <a:chOff x="400051" y="319449450"/>
          <a:chExt cx="1142999" cy="1319213"/>
        </a:xfrm>
      </xdr:grpSpPr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AE95C11-3BD8-4D83-A584-C4E1045F51F7}"/>
              </a:ext>
            </a:extLst>
          </xdr:cNvPr>
          <xdr:cNvCxnSpPr/>
        </xdr:nvCxnSpPr>
        <xdr:spPr>
          <a:xfrm>
            <a:off x="1133475" y="3194494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5EF933AF-5DEE-4D6B-B2EB-1BEFB40B6DD1}"/>
              </a:ext>
            </a:extLst>
          </xdr:cNvPr>
          <xdr:cNvCxnSpPr/>
        </xdr:nvCxnSpPr>
        <xdr:spPr>
          <a:xfrm>
            <a:off x="1333500" y="319973325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4D2C7571-566F-4F86-A32D-5AEE19AB8E2D}"/>
              </a:ext>
            </a:extLst>
          </xdr:cNvPr>
          <xdr:cNvCxnSpPr/>
        </xdr:nvCxnSpPr>
        <xdr:spPr>
          <a:xfrm>
            <a:off x="695325" y="319982850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7930E6B3-17F8-45CB-AD1A-084D13C62F6F}"/>
              </a:ext>
            </a:extLst>
          </xdr:cNvPr>
          <xdr:cNvCxnSpPr/>
        </xdr:nvCxnSpPr>
        <xdr:spPr>
          <a:xfrm>
            <a:off x="1133475" y="3198780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999FB243-167F-405E-8781-DD8B4F0E399D}"/>
              </a:ext>
            </a:extLst>
          </xdr:cNvPr>
          <xdr:cNvCxnSpPr/>
        </xdr:nvCxnSpPr>
        <xdr:spPr>
          <a:xfrm>
            <a:off x="1038225" y="319982850"/>
            <a:ext cx="1809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57766B0C-6F03-40B0-B9BD-4662B3F03562}"/>
              </a:ext>
            </a:extLst>
          </xdr:cNvPr>
          <xdr:cNvCxnSpPr/>
        </xdr:nvCxnSpPr>
        <xdr:spPr>
          <a:xfrm>
            <a:off x="1133475" y="3203257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BB121C94-9068-49DB-974B-54AB84C6143C}"/>
              </a:ext>
            </a:extLst>
          </xdr:cNvPr>
          <xdr:cNvCxnSpPr/>
        </xdr:nvCxnSpPr>
        <xdr:spPr>
          <a:xfrm>
            <a:off x="404814" y="319544701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EC1C0876-638A-49A7-A607-C6ED03958FA1}"/>
              </a:ext>
            </a:extLst>
          </xdr:cNvPr>
          <xdr:cNvCxnSpPr/>
        </xdr:nvCxnSpPr>
        <xdr:spPr>
          <a:xfrm>
            <a:off x="485776" y="3194780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4F4DD1DB-1CC1-4B0B-A3A7-454BE0209DB2}"/>
              </a:ext>
            </a:extLst>
          </xdr:cNvPr>
          <xdr:cNvCxnSpPr/>
        </xdr:nvCxnSpPr>
        <xdr:spPr>
          <a:xfrm flipH="1">
            <a:off x="442913" y="319501838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49876876-BEC1-4C91-8403-A3342B39CFDC}"/>
              </a:ext>
            </a:extLst>
          </xdr:cNvPr>
          <xdr:cNvCxnSpPr/>
        </xdr:nvCxnSpPr>
        <xdr:spPr>
          <a:xfrm>
            <a:off x="400051" y="320416239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80D9A41F-715E-49E0-BB43-828ED61E1DBC}"/>
              </a:ext>
            </a:extLst>
          </xdr:cNvPr>
          <xdr:cNvCxnSpPr/>
        </xdr:nvCxnSpPr>
        <xdr:spPr>
          <a:xfrm flipH="1">
            <a:off x="438150" y="320373376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A666A8E9-95B1-41B4-9DD8-3DE3B3C0A5E6}"/>
              </a:ext>
            </a:extLst>
          </xdr:cNvPr>
          <xdr:cNvCxnSpPr/>
        </xdr:nvCxnSpPr>
        <xdr:spPr>
          <a:xfrm>
            <a:off x="814388" y="3204448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90EDAD8D-3FCF-4E5D-ACBF-819E6626E779}"/>
              </a:ext>
            </a:extLst>
          </xdr:cNvPr>
          <xdr:cNvCxnSpPr/>
        </xdr:nvCxnSpPr>
        <xdr:spPr>
          <a:xfrm>
            <a:off x="738187" y="320697225"/>
            <a:ext cx="771525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75119B13-F7E4-4118-93BC-2D54A583A9AC}"/>
              </a:ext>
            </a:extLst>
          </xdr:cNvPr>
          <xdr:cNvCxnSpPr/>
        </xdr:nvCxnSpPr>
        <xdr:spPr>
          <a:xfrm flipH="1">
            <a:off x="776287" y="32065912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B1FC86D5-ABEB-4093-B9C1-FED724F9A4E0}"/>
              </a:ext>
            </a:extLst>
          </xdr:cNvPr>
          <xdr:cNvCxnSpPr/>
        </xdr:nvCxnSpPr>
        <xdr:spPr>
          <a:xfrm>
            <a:off x="1457325" y="3204448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9167C787-8AD9-416E-A169-4C36A1EF6B63}"/>
              </a:ext>
            </a:extLst>
          </xdr:cNvPr>
          <xdr:cNvCxnSpPr/>
        </xdr:nvCxnSpPr>
        <xdr:spPr>
          <a:xfrm flipH="1">
            <a:off x="1419224" y="32065912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76201</xdr:colOff>
      <xdr:row>43</xdr:row>
      <xdr:rowOff>57150</xdr:rowOff>
    </xdr:from>
    <xdr:to>
      <xdr:col>9</xdr:col>
      <xdr:colOff>85725</xdr:colOff>
      <xdr:row>52</xdr:row>
      <xdr:rowOff>71438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B5A24A8D-3DE7-4279-9062-C252235A394B}"/>
            </a:ext>
          </a:extLst>
        </xdr:cNvPr>
        <xdr:cNvGrpSpPr/>
      </xdr:nvGrpSpPr>
      <xdr:grpSpPr>
        <a:xfrm>
          <a:off x="399371" y="6860721"/>
          <a:ext cx="1140617" cy="1332480"/>
          <a:chOff x="400051" y="322059300"/>
          <a:chExt cx="1142999" cy="1319213"/>
        </a:xfrm>
      </xdr:grpSpPr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63FE98FA-D5DB-4FB1-A054-010BE7E91D42}"/>
              </a:ext>
            </a:extLst>
          </xdr:cNvPr>
          <xdr:cNvCxnSpPr/>
        </xdr:nvCxnSpPr>
        <xdr:spPr>
          <a:xfrm>
            <a:off x="1133475" y="32205930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E71C66FA-37F7-40C5-BD7E-422220C36DD2}"/>
              </a:ext>
            </a:extLst>
          </xdr:cNvPr>
          <xdr:cNvCxnSpPr/>
        </xdr:nvCxnSpPr>
        <xdr:spPr>
          <a:xfrm>
            <a:off x="1333500" y="322583175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A937FFEF-72A6-438D-A9A5-3CA6B20FDBFE}"/>
              </a:ext>
            </a:extLst>
          </xdr:cNvPr>
          <xdr:cNvCxnSpPr/>
        </xdr:nvCxnSpPr>
        <xdr:spPr>
          <a:xfrm>
            <a:off x="695325" y="322592700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67B89AD7-E6C2-4742-B5C1-83586D368EDF}"/>
              </a:ext>
            </a:extLst>
          </xdr:cNvPr>
          <xdr:cNvCxnSpPr/>
        </xdr:nvCxnSpPr>
        <xdr:spPr>
          <a:xfrm>
            <a:off x="1133475" y="32248792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A3025CC1-7D65-4E0C-8162-5466BBFD583B}"/>
              </a:ext>
            </a:extLst>
          </xdr:cNvPr>
          <xdr:cNvCxnSpPr/>
        </xdr:nvCxnSpPr>
        <xdr:spPr>
          <a:xfrm>
            <a:off x="1038225" y="322592700"/>
            <a:ext cx="1809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AE096E1E-2490-432F-86FA-23F3927527C1}"/>
              </a:ext>
            </a:extLst>
          </xdr:cNvPr>
          <xdr:cNvCxnSpPr/>
        </xdr:nvCxnSpPr>
        <xdr:spPr>
          <a:xfrm>
            <a:off x="1133475" y="32293560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093E760F-5725-43AD-8D70-F0FBB125E1B3}"/>
              </a:ext>
            </a:extLst>
          </xdr:cNvPr>
          <xdr:cNvCxnSpPr/>
        </xdr:nvCxnSpPr>
        <xdr:spPr>
          <a:xfrm>
            <a:off x="404814" y="322154551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C8DC36F3-E4D1-4741-B0D1-0814DF80B52F}"/>
              </a:ext>
            </a:extLst>
          </xdr:cNvPr>
          <xdr:cNvCxnSpPr/>
        </xdr:nvCxnSpPr>
        <xdr:spPr>
          <a:xfrm>
            <a:off x="485776" y="32208787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DD55079C-6FA9-4D83-A5F5-853926661278}"/>
              </a:ext>
            </a:extLst>
          </xdr:cNvPr>
          <xdr:cNvCxnSpPr/>
        </xdr:nvCxnSpPr>
        <xdr:spPr>
          <a:xfrm flipH="1">
            <a:off x="442913" y="322111688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E3B0E1F7-D11E-4267-8D17-6535EB73EAA8}"/>
              </a:ext>
            </a:extLst>
          </xdr:cNvPr>
          <xdr:cNvCxnSpPr/>
        </xdr:nvCxnSpPr>
        <xdr:spPr>
          <a:xfrm>
            <a:off x="400051" y="323026089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861CA321-2354-4172-9F1A-638792161E48}"/>
              </a:ext>
            </a:extLst>
          </xdr:cNvPr>
          <xdr:cNvCxnSpPr/>
        </xdr:nvCxnSpPr>
        <xdr:spPr>
          <a:xfrm flipH="1">
            <a:off x="438150" y="322983226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68E1BC08-0994-472E-AA27-034889E3CAA4}"/>
              </a:ext>
            </a:extLst>
          </xdr:cNvPr>
          <xdr:cNvCxnSpPr/>
        </xdr:nvCxnSpPr>
        <xdr:spPr>
          <a:xfrm>
            <a:off x="814388" y="32305466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FE107E15-447E-48CE-8978-36F9289D7DB7}"/>
              </a:ext>
            </a:extLst>
          </xdr:cNvPr>
          <xdr:cNvCxnSpPr/>
        </xdr:nvCxnSpPr>
        <xdr:spPr>
          <a:xfrm>
            <a:off x="738187" y="323307075"/>
            <a:ext cx="771525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A9322727-7582-4DCC-8BB5-B5F678859641}"/>
              </a:ext>
            </a:extLst>
          </xdr:cNvPr>
          <xdr:cNvCxnSpPr/>
        </xdr:nvCxnSpPr>
        <xdr:spPr>
          <a:xfrm flipH="1">
            <a:off x="776287" y="32326897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F23B0B6E-E909-4242-B5E5-B670932F7D26}"/>
              </a:ext>
            </a:extLst>
          </xdr:cNvPr>
          <xdr:cNvCxnSpPr/>
        </xdr:nvCxnSpPr>
        <xdr:spPr>
          <a:xfrm>
            <a:off x="1457325" y="32305466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0D05F238-317C-42C7-9EDF-07D606BA7C4C}"/>
              </a:ext>
            </a:extLst>
          </xdr:cNvPr>
          <xdr:cNvCxnSpPr/>
        </xdr:nvCxnSpPr>
        <xdr:spPr>
          <a:xfrm flipH="1">
            <a:off x="1419224" y="32326897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76201</xdr:colOff>
      <xdr:row>62</xdr:row>
      <xdr:rowOff>57150</xdr:rowOff>
    </xdr:from>
    <xdr:to>
      <xdr:col>9</xdr:col>
      <xdr:colOff>85725</xdr:colOff>
      <xdr:row>71</xdr:row>
      <xdr:rowOff>71438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025D9920-2014-4ADE-9C29-69E49E066241}"/>
            </a:ext>
          </a:extLst>
        </xdr:cNvPr>
        <xdr:cNvGrpSpPr/>
      </xdr:nvGrpSpPr>
      <xdr:grpSpPr>
        <a:xfrm>
          <a:off x="399371" y="9701213"/>
          <a:ext cx="1140617" cy="1332479"/>
          <a:chOff x="400051" y="319449450"/>
          <a:chExt cx="1142999" cy="1319213"/>
        </a:xfrm>
      </xdr:grpSpPr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A96B4233-F2B5-4401-A08B-236BB79E2B6E}"/>
              </a:ext>
            </a:extLst>
          </xdr:cNvPr>
          <xdr:cNvCxnSpPr/>
        </xdr:nvCxnSpPr>
        <xdr:spPr>
          <a:xfrm>
            <a:off x="1133475" y="3194494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AA4FC08C-B1FB-41CA-B0C3-758C7685E81F}"/>
              </a:ext>
            </a:extLst>
          </xdr:cNvPr>
          <xdr:cNvCxnSpPr/>
        </xdr:nvCxnSpPr>
        <xdr:spPr>
          <a:xfrm>
            <a:off x="1333500" y="319973325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DBD39A48-4BBB-4359-9C4E-63B6986E5C79}"/>
              </a:ext>
            </a:extLst>
          </xdr:cNvPr>
          <xdr:cNvCxnSpPr/>
        </xdr:nvCxnSpPr>
        <xdr:spPr>
          <a:xfrm>
            <a:off x="695325" y="319982850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6480BA16-200E-4F0C-97E5-B855AF17413E}"/>
              </a:ext>
            </a:extLst>
          </xdr:cNvPr>
          <xdr:cNvCxnSpPr/>
        </xdr:nvCxnSpPr>
        <xdr:spPr>
          <a:xfrm>
            <a:off x="1133475" y="3198780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9EB80DEE-AFDB-4668-A9B4-74D3E12118A7}"/>
              </a:ext>
            </a:extLst>
          </xdr:cNvPr>
          <xdr:cNvCxnSpPr/>
        </xdr:nvCxnSpPr>
        <xdr:spPr>
          <a:xfrm>
            <a:off x="1038225" y="319982850"/>
            <a:ext cx="1809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F34D6D63-DE78-4C70-A8F2-27175BE64EA3}"/>
              </a:ext>
            </a:extLst>
          </xdr:cNvPr>
          <xdr:cNvCxnSpPr/>
        </xdr:nvCxnSpPr>
        <xdr:spPr>
          <a:xfrm>
            <a:off x="1133475" y="3203257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DD4828B3-865B-4C8F-A4D7-95F2303861F5}"/>
              </a:ext>
            </a:extLst>
          </xdr:cNvPr>
          <xdr:cNvCxnSpPr/>
        </xdr:nvCxnSpPr>
        <xdr:spPr>
          <a:xfrm>
            <a:off x="404814" y="319544701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D3F577C7-8856-4023-9F2B-B0718EEB9568}"/>
              </a:ext>
            </a:extLst>
          </xdr:cNvPr>
          <xdr:cNvCxnSpPr/>
        </xdr:nvCxnSpPr>
        <xdr:spPr>
          <a:xfrm>
            <a:off x="485776" y="3194780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D11CC4C3-ABB8-4283-BB63-66BFCA424152}"/>
              </a:ext>
            </a:extLst>
          </xdr:cNvPr>
          <xdr:cNvCxnSpPr/>
        </xdr:nvCxnSpPr>
        <xdr:spPr>
          <a:xfrm flipH="1">
            <a:off x="442913" y="319501838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218EAE43-07E1-4CC6-AEAC-58FA77DD4EC4}"/>
              </a:ext>
            </a:extLst>
          </xdr:cNvPr>
          <xdr:cNvCxnSpPr/>
        </xdr:nvCxnSpPr>
        <xdr:spPr>
          <a:xfrm>
            <a:off x="400051" y="320416239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B6A897B0-59C0-4379-8A3D-EA2818E0594D}"/>
              </a:ext>
            </a:extLst>
          </xdr:cNvPr>
          <xdr:cNvCxnSpPr/>
        </xdr:nvCxnSpPr>
        <xdr:spPr>
          <a:xfrm flipH="1">
            <a:off x="438150" y="320373376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E3354AAC-E4B7-4941-A1CE-2BB8404B2298}"/>
              </a:ext>
            </a:extLst>
          </xdr:cNvPr>
          <xdr:cNvCxnSpPr/>
        </xdr:nvCxnSpPr>
        <xdr:spPr>
          <a:xfrm>
            <a:off x="814388" y="3204448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8AC8B23D-1B65-4FA5-88D9-9E9DCDAEAB3A}"/>
              </a:ext>
            </a:extLst>
          </xdr:cNvPr>
          <xdr:cNvCxnSpPr/>
        </xdr:nvCxnSpPr>
        <xdr:spPr>
          <a:xfrm>
            <a:off x="738187" y="320697225"/>
            <a:ext cx="771525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34A8B290-EC5C-4328-9135-ADFCB44F9A1E}"/>
              </a:ext>
            </a:extLst>
          </xdr:cNvPr>
          <xdr:cNvCxnSpPr/>
        </xdr:nvCxnSpPr>
        <xdr:spPr>
          <a:xfrm flipH="1">
            <a:off x="776287" y="32065912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04C1BD05-7F49-404A-A9F4-59F45CBF1E93}"/>
              </a:ext>
            </a:extLst>
          </xdr:cNvPr>
          <xdr:cNvCxnSpPr/>
        </xdr:nvCxnSpPr>
        <xdr:spPr>
          <a:xfrm>
            <a:off x="1457325" y="3204448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94029206-61EF-4D14-AEE5-ED6C3A13738C}"/>
              </a:ext>
            </a:extLst>
          </xdr:cNvPr>
          <xdr:cNvCxnSpPr/>
        </xdr:nvCxnSpPr>
        <xdr:spPr>
          <a:xfrm flipH="1">
            <a:off x="1419224" y="32065912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66675</xdr:colOff>
      <xdr:row>99</xdr:row>
      <xdr:rowOff>57150</xdr:rowOff>
    </xdr:from>
    <xdr:to>
      <xdr:col>13</xdr:col>
      <xdr:colOff>76200</xdr:colOff>
      <xdr:row>108</xdr:row>
      <xdr:rowOff>71438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BBE9AD39-15C7-4866-95E6-9BD907103DE2}"/>
            </a:ext>
          </a:extLst>
        </xdr:cNvPr>
        <xdr:cNvGrpSpPr/>
      </xdr:nvGrpSpPr>
      <xdr:grpSpPr>
        <a:xfrm>
          <a:off x="389845" y="15237619"/>
          <a:ext cx="1786958" cy="1332480"/>
          <a:chOff x="390525" y="12553950"/>
          <a:chExt cx="1790700" cy="1319213"/>
        </a:xfrm>
      </xdr:grpSpPr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B53E7427-0FD3-48B2-9B1C-8C51EC91E3A0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D124D22D-C452-4670-B510-C9DE7D164F95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183F03F5-8C8E-4E46-A864-BE4A7B737696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907757A2-B206-43D9-8FCC-549A5130106F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Connector 92">
            <a:extLst>
              <a:ext uri="{FF2B5EF4-FFF2-40B4-BE49-F238E27FC236}">
                <a16:creationId xmlns:a16="http://schemas.microsoft.com/office/drawing/2014/main" id="{56744D1A-9ECF-4847-B3F6-FEB82C1A8943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1B341C0E-75EF-469D-8029-18554A0555CE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561D566E-5B56-4429-BB7E-15095E0CFB96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EEBFEB2A-BC97-4767-BCB5-77EF3A432E9B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8D297AC1-228B-4953-A08C-BE023C652EC0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>
            <a:extLst>
              <a:ext uri="{FF2B5EF4-FFF2-40B4-BE49-F238E27FC236}">
                <a16:creationId xmlns:a16="http://schemas.microsoft.com/office/drawing/2014/main" id="{C3837470-7F4D-46CA-9CC9-7B41BA923C33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83EAB96C-215F-4D22-86FC-741D1D644B7D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89E5D9CC-9500-4CAC-8EB8-A8174041DCD0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619D2401-1A6E-42A1-A21B-6AF8A483E157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FA0F7DD8-B376-4AF3-A6AC-6EB0FC839B62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Connector 102">
            <a:extLst>
              <a:ext uri="{FF2B5EF4-FFF2-40B4-BE49-F238E27FC236}">
                <a16:creationId xmlns:a16="http://schemas.microsoft.com/office/drawing/2014/main" id="{BCBA54BB-18A9-495F-9115-EA70CE79CE70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7970A2EB-A4B7-4BB1-99DC-5EE0917141A1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66675</xdr:colOff>
      <xdr:row>121</xdr:row>
      <xdr:rowOff>100013</xdr:rowOff>
    </xdr:from>
    <xdr:to>
      <xdr:col>13</xdr:col>
      <xdr:colOff>133350</xdr:colOff>
      <xdr:row>131</xdr:row>
      <xdr:rowOff>71438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id="{43B250BA-FFED-4D29-97C7-86F0A850FCBB}"/>
            </a:ext>
          </a:extLst>
        </xdr:cNvPr>
        <xdr:cNvGrpSpPr/>
      </xdr:nvGrpSpPr>
      <xdr:grpSpPr>
        <a:xfrm>
          <a:off x="389845" y="18554701"/>
          <a:ext cx="1844108" cy="1434192"/>
          <a:chOff x="390525" y="15835313"/>
          <a:chExt cx="1847850" cy="1419225"/>
        </a:xfrm>
      </xdr:grpSpPr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id="{E3FBEFBC-25A9-4F6D-9ED8-94807EB1FB07}"/>
              </a:ext>
            </a:extLst>
          </xdr:cNvPr>
          <xdr:cNvCxnSpPr/>
        </xdr:nvCxnSpPr>
        <xdr:spPr>
          <a:xfrm>
            <a:off x="1458586" y="15935325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id="{96A5719F-19CC-4E09-9491-4ED8A0F917E9}"/>
              </a:ext>
            </a:extLst>
          </xdr:cNvPr>
          <xdr:cNvCxnSpPr/>
        </xdr:nvCxnSpPr>
        <xdr:spPr>
          <a:xfrm>
            <a:off x="729297" y="164687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96AD4E56-5D63-414C-9695-FABB2C5F0FB2}"/>
              </a:ext>
            </a:extLst>
          </xdr:cNvPr>
          <xdr:cNvCxnSpPr/>
        </xdr:nvCxnSpPr>
        <xdr:spPr>
          <a:xfrm>
            <a:off x="1458586" y="16363950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Connector 137">
            <a:extLst>
              <a:ext uri="{FF2B5EF4-FFF2-40B4-BE49-F238E27FC236}">
                <a16:creationId xmlns:a16="http://schemas.microsoft.com/office/drawing/2014/main" id="{70572A53-4031-4F1D-AC70-E50C222D6462}"/>
              </a:ext>
            </a:extLst>
          </xdr:cNvPr>
          <xdr:cNvCxnSpPr/>
        </xdr:nvCxnSpPr>
        <xdr:spPr>
          <a:xfrm>
            <a:off x="1357304" y="16468725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BEA74F9C-B2A1-47EC-A4CC-EBF24D9E88BF}"/>
              </a:ext>
            </a:extLst>
          </xdr:cNvPr>
          <xdr:cNvCxnSpPr/>
        </xdr:nvCxnSpPr>
        <xdr:spPr>
          <a:xfrm>
            <a:off x="1458586" y="16811625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46CC0DF3-B997-4A0B-97AC-B0D21CE9A1A9}"/>
              </a:ext>
            </a:extLst>
          </xdr:cNvPr>
          <xdr:cNvCxnSpPr/>
        </xdr:nvCxnSpPr>
        <xdr:spPr>
          <a:xfrm>
            <a:off x="409575" y="16030576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2C4462F5-AD05-4B4A-933D-E3604DAB84E8}"/>
              </a:ext>
            </a:extLst>
          </xdr:cNvPr>
          <xdr:cNvCxnSpPr/>
        </xdr:nvCxnSpPr>
        <xdr:spPr>
          <a:xfrm>
            <a:off x="486729" y="15963900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D6A4FBD8-B1FD-4D87-9F5D-D818C35184FD}"/>
              </a:ext>
            </a:extLst>
          </xdr:cNvPr>
          <xdr:cNvCxnSpPr/>
        </xdr:nvCxnSpPr>
        <xdr:spPr>
          <a:xfrm flipH="1">
            <a:off x="433387" y="15982952"/>
            <a:ext cx="101442" cy="10001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3832A47E-60F6-4131-9B66-D6FD063EF4EF}"/>
              </a:ext>
            </a:extLst>
          </xdr:cNvPr>
          <xdr:cNvCxnSpPr/>
        </xdr:nvCxnSpPr>
        <xdr:spPr>
          <a:xfrm>
            <a:off x="390525" y="16902114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3FCC7543-D4D1-43F6-9129-B33ED44EB836}"/>
              </a:ext>
            </a:extLst>
          </xdr:cNvPr>
          <xdr:cNvCxnSpPr/>
        </xdr:nvCxnSpPr>
        <xdr:spPr>
          <a:xfrm flipH="1">
            <a:off x="431164" y="16844962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Connector 144">
            <a:extLst>
              <a:ext uri="{FF2B5EF4-FFF2-40B4-BE49-F238E27FC236}">
                <a16:creationId xmlns:a16="http://schemas.microsoft.com/office/drawing/2014/main" id="{BB6CDEF1-13C9-411D-88D0-18558B9DF4BF}"/>
              </a:ext>
            </a:extLst>
          </xdr:cNvPr>
          <xdr:cNvCxnSpPr/>
        </xdr:nvCxnSpPr>
        <xdr:spPr>
          <a:xfrm>
            <a:off x="811057" y="16930688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4135D966-A80A-4904-BD35-47CB224BBAE5}"/>
              </a:ext>
            </a:extLst>
          </xdr:cNvPr>
          <xdr:cNvCxnSpPr/>
        </xdr:nvCxnSpPr>
        <xdr:spPr>
          <a:xfrm>
            <a:off x="728664" y="17183100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BBCC3261-BD68-4077-B8F6-A81F53AD1EC9}"/>
              </a:ext>
            </a:extLst>
          </xdr:cNvPr>
          <xdr:cNvCxnSpPr/>
        </xdr:nvCxnSpPr>
        <xdr:spPr>
          <a:xfrm flipH="1">
            <a:off x="765649" y="17135476"/>
            <a:ext cx="82078" cy="952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F970EB8E-079C-49A2-8FFB-3A79E3DF6E0D}"/>
              </a:ext>
            </a:extLst>
          </xdr:cNvPr>
          <xdr:cNvCxnSpPr/>
        </xdr:nvCxnSpPr>
        <xdr:spPr>
          <a:xfrm>
            <a:off x="2104072" y="16930688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Connector 148">
            <a:extLst>
              <a:ext uri="{FF2B5EF4-FFF2-40B4-BE49-F238E27FC236}">
                <a16:creationId xmlns:a16="http://schemas.microsoft.com/office/drawing/2014/main" id="{05B97AEC-D2A7-46EA-8C20-236B2A5803BE}"/>
              </a:ext>
            </a:extLst>
          </xdr:cNvPr>
          <xdr:cNvCxnSpPr/>
        </xdr:nvCxnSpPr>
        <xdr:spPr>
          <a:xfrm flipH="1">
            <a:off x="2049145" y="17135476"/>
            <a:ext cx="98743" cy="100013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Connector 149">
            <a:extLst>
              <a:ext uri="{FF2B5EF4-FFF2-40B4-BE49-F238E27FC236}">
                <a16:creationId xmlns:a16="http://schemas.microsoft.com/office/drawing/2014/main" id="{D2BCFEFF-A99E-4102-9D51-66E9DD735E43}"/>
              </a:ext>
            </a:extLst>
          </xdr:cNvPr>
          <xdr:cNvCxnSpPr/>
        </xdr:nvCxnSpPr>
        <xdr:spPr>
          <a:xfrm>
            <a:off x="733425" y="1607820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Arrow Connector 151">
            <a:extLst>
              <a:ext uri="{FF2B5EF4-FFF2-40B4-BE49-F238E27FC236}">
                <a16:creationId xmlns:a16="http://schemas.microsoft.com/office/drawing/2014/main" id="{8BB98065-2C51-4E3E-B3F1-17CF0D5513C6}"/>
              </a:ext>
            </a:extLst>
          </xdr:cNvPr>
          <xdr:cNvCxnSpPr/>
        </xdr:nvCxnSpPr>
        <xdr:spPr>
          <a:xfrm flipH="1">
            <a:off x="809625" y="15835313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Straight Arrow Connector 152">
            <a:extLst>
              <a:ext uri="{FF2B5EF4-FFF2-40B4-BE49-F238E27FC236}">
                <a16:creationId xmlns:a16="http://schemas.microsoft.com/office/drawing/2014/main" id="{B4446C08-4136-45D3-9C94-12481804EB26}"/>
              </a:ext>
            </a:extLst>
          </xdr:cNvPr>
          <xdr:cNvCxnSpPr/>
        </xdr:nvCxnSpPr>
        <xdr:spPr>
          <a:xfrm flipH="1">
            <a:off x="976312" y="15840075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4" name="Straight Arrow Connector 153">
            <a:extLst>
              <a:ext uri="{FF2B5EF4-FFF2-40B4-BE49-F238E27FC236}">
                <a16:creationId xmlns:a16="http://schemas.microsoft.com/office/drawing/2014/main" id="{ECDA9FB1-CCD0-486E-848E-D9C540BC964B}"/>
              </a:ext>
            </a:extLst>
          </xdr:cNvPr>
          <xdr:cNvCxnSpPr/>
        </xdr:nvCxnSpPr>
        <xdr:spPr>
          <a:xfrm flipH="1">
            <a:off x="1133475" y="15840076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5" name="Straight Arrow Connector 154">
            <a:extLst>
              <a:ext uri="{FF2B5EF4-FFF2-40B4-BE49-F238E27FC236}">
                <a16:creationId xmlns:a16="http://schemas.microsoft.com/office/drawing/2014/main" id="{872ACAC2-011F-42B8-B3E1-CEB36A670DA2}"/>
              </a:ext>
            </a:extLst>
          </xdr:cNvPr>
          <xdr:cNvCxnSpPr/>
        </xdr:nvCxnSpPr>
        <xdr:spPr>
          <a:xfrm flipH="1">
            <a:off x="1300163" y="15840075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6" name="Straight Arrow Connector 155">
            <a:extLst>
              <a:ext uri="{FF2B5EF4-FFF2-40B4-BE49-F238E27FC236}">
                <a16:creationId xmlns:a16="http://schemas.microsoft.com/office/drawing/2014/main" id="{876A2CC1-2CA7-4277-AD36-848C0D73FBDA}"/>
              </a:ext>
            </a:extLst>
          </xdr:cNvPr>
          <xdr:cNvCxnSpPr/>
        </xdr:nvCxnSpPr>
        <xdr:spPr>
          <a:xfrm flipH="1">
            <a:off x="1457325" y="15844838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Straight Arrow Connector 156">
            <a:extLst>
              <a:ext uri="{FF2B5EF4-FFF2-40B4-BE49-F238E27FC236}">
                <a16:creationId xmlns:a16="http://schemas.microsoft.com/office/drawing/2014/main" id="{76E6F8C0-706C-4B1B-9290-7F31F3BF9A5B}"/>
              </a:ext>
            </a:extLst>
          </xdr:cNvPr>
          <xdr:cNvCxnSpPr/>
        </xdr:nvCxnSpPr>
        <xdr:spPr>
          <a:xfrm flipH="1">
            <a:off x="1619250" y="15844838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" name="Straight Arrow Connector 157">
            <a:extLst>
              <a:ext uri="{FF2B5EF4-FFF2-40B4-BE49-F238E27FC236}">
                <a16:creationId xmlns:a16="http://schemas.microsoft.com/office/drawing/2014/main" id="{A4D85BBA-CFDA-46A0-9E4B-D943D9430E53}"/>
              </a:ext>
            </a:extLst>
          </xdr:cNvPr>
          <xdr:cNvCxnSpPr/>
        </xdr:nvCxnSpPr>
        <xdr:spPr>
          <a:xfrm flipH="1">
            <a:off x="1781175" y="15844838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9" name="Straight Arrow Connector 158">
            <a:extLst>
              <a:ext uri="{FF2B5EF4-FFF2-40B4-BE49-F238E27FC236}">
                <a16:creationId xmlns:a16="http://schemas.microsoft.com/office/drawing/2014/main" id="{6FDBFEB2-B76C-498E-B7D7-C9E68CA1C45D}"/>
              </a:ext>
            </a:extLst>
          </xdr:cNvPr>
          <xdr:cNvCxnSpPr/>
        </xdr:nvCxnSpPr>
        <xdr:spPr>
          <a:xfrm flipH="1">
            <a:off x="1943100" y="15844838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" name="Straight Arrow Connector 159">
            <a:extLst>
              <a:ext uri="{FF2B5EF4-FFF2-40B4-BE49-F238E27FC236}">
                <a16:creationId xmlns:a16="http://schemas.microsoft.com/office/drawing/2014/main" id="{BA4A31D8-C5AF-4766-9165-7CB8DC584325}"/>
              </a:ext>
            </a:extLst>
          </xdr:cNvPr>
          <xdr:cNvCxnSpPr/>
        </xdr:nvCxnSpPr>
        <xdr:spPr>
          <a:xfrm flipH="1">
            <a:off x="2105025" y="15840075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66675</xdr:colOff>
      <xdr:row>145</xdr:row>
      <xdr:rowOff>57150</xdr:rowOff>
    </xdr:from>
    <xdr:to>
      <xdr:col>13</xdr:col>
      <xdr:colOff>85725</xdr:colOff>
      <xdr:row>154</xdr:row>
      <xdr:rowOff>71438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F583ECB1-C315-4F05-B404-454639758AE0}"/>
            </a:ext>
          </a:extLst>
        </xdr:cNvPr>
        <xdr:cNvGrpSpPr/>
      </xdr:nvGrpSpPr>
      <xdr:grpSpPr>
        <a:xfrm>
          <a:off x="389845" y="22075208"/>
          <a:ext cx="1796483" cy="1332480"/>
          <a:chOff x="390525" y="19316700"/>
          <a:chExt cx="1800225" cy="1319213"/>
        </a:xfrm>
      </xdr:grpSpPr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88EECEC6-89FB-441C-A29F-5285AD1CA91D}"/>
              </a:ext>
            </a:extLst>
          </xdr:cNvPr>
          <xdr:cNvCxnSpPr/>
        </xdr:nvCxnSpPr>
        <xdr:spPr>
          <a:xfrm>
            <a:off x="1449067" y="1931670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46FF2DCB-B55E-40B8-8E77-5E425725AFD2}"/>
              </a:ext>
            </a:extLst>
          </xdr:cNvPr>
          <xdr:cNvCxnSpPr/>
        </xdr:nvCxnSpPr>
        <xdr:spPr>
          <a:xfrm>
            <a:off x="729297" y="1985010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Connector 163">
            <a:extLst>
              <a:ext uri="{FF2B5EF4-FFF2-40B4-BE49-F238E27FC236}">
                <a16:creationId xmlns:a16="http://schemas.microsoft.com/office/drawing/2014/main" id="{B9746B3E-9190-4721-B337-D430C869068F}"/>
              </a:ext>
            </a:extLst>
          </xdr:cNvPr>
          <xdr:cNvCxnSpPr/>
        </xdr:nvCxnSpPr>
        <xdr:spPr>
          <a:xfrm>
            <a:off x="1449067" y="1974532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F45FC29B-8B7D-4B7C-994C-75D541D4B2A4}"/>
              </a:ext>
            </a:extLst>
          </xdr:cNvPr>
          <xdr:cNvCxnSpPr/>
        </xdr:nvCxnSpPr>
        <xdr:spPr>
          <a:xfrm>
            <a:off x="1347785" y="1985010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Connector 165">
            <a:extLst>
              <a:ext uri="{FF2B5EF4-FFF2-40B4-BE49-F238E27FC236}">
                <a16:creationId xmlns:a16="http://schemas.microsoft.com/office/drawing/2014/main" id="{142597F7-1463-46C0-8CAE-A93BAB9AEE24}"/>
              </a:ext>
            </a:extLst>
          </xdr:cNvPr>
          <xdr:cNvCxnSpPr/>
        </xdr:nvCxnSpPr>
        <xdr:spPr>
          <a:xfrm>
            <a:off x="1449067" y="2019300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Connector 166">
            <a:extLst>
              <a:ext uri="{FF2B5EF4-FFF2-40B4-BE49-F238E27FC236}">
                <a16:creationId xmlns:a16="http://schemas.microsoft.com/office/drawing/2014/main" id="{03194C41-28F0-4C64-A809-9CDFDE3E4548}"/>
              </a:ext>
            </a:extLst>
          </xdr:cNvPr>
          <xdr:cNvCxnSpPr/>
        </xdr:nvCxnSpPr>
        <xdr:spPr>
          <a:xfrm>
            <a:off x="409575" y="1941195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Straight Connector 167">
            <a:extLst>
              <a:ext uri="{FF2B5EF4-FFF2-40B4-BE49-F238E27FC236}">
                <a16:creationId xmlns:a16="http://schemas.microsoft.com/office/drawing/2014/main" id="{B15AF06E-F05E-40C0-884B-F299AC18E06F}"/>
              </a:ext>
            </a:extLst>
          </xdr:cNvPr>
          <xdr:cNvCxnSpPr/>
        </xdr:nvCxnSpPr>
        <xdr:spPr>
          <a:xfrm>
            <a:off x="486729" y="1934527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Straight Connector 168">
            <a:extLst>
              <a:ext uri="{FF2B5EF4-FFF2-40B4-BE49-F238E27FC236}">
                <a16:creationId xmlns:a16="http://schemas.microsoft.com/office/drawing/2014/main" id="{81D88A71-18F1-4041-BD35-5AE420B9BB14}"/>
              </a:ext>
            </a:extLst>
          </xdr:cNvPr>
          <xdr:cNvCxnSpPr/>
        </xdr:nvCxnSpPr>
        <xdr:spPr>
          <a:xfrm flipH="1">
            <a:off x="433387" y="19359564"/>
            <a:ext cx="101442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Straight Connector 169">
            <a:extLst>
              <a:ext uri="{FF2B5EF4-FFF2-40B4-BE49-F238E27FC236}">
                <a16:creationId xmlns:a16="http://schemas.microsoft.com/office/drawing/2014/main" id="{1D70CFA8-8487-45BC-8F12-15194976E72A}"/>
              </a:ext>
            </a:extLst>
          </xdr:cNvPr>
          <xdr:cNvCxnSpPr/>
        </xdr:nvCxnSpPr>
        <xdr:spPr>
          <a:xfrm>
            <a:off x="390525" y="2028348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Connector 170">
            <a:extLst>
              <a:ext uri="{FF2B5EF4-FFF2-40B4-BE49-F238E27FC236}">
                <a16:creationId xmlns:a16="http://schemas.microsoft.com/office/drawing/2014/main" id="{BD9D3381-D576-4118-B507-E3FD3DA5DD7F}"/>
              </a:ext>
            </a:extLst>
          </xdr:cNvPr>
          <xdr:cNvCxnSpPr/>
        </xdr:nvCxnSpPr>
        <xdr:spPr>
          <a:xfrm flipH="1">
            <a:off x="431164" y="2023110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Connector 171">
            <a:extLst>
              <a:ext uri="{FF2B5EF4-FFF2-40B4-BE49-F238E27FC236}">
                <a16:creationId xmlns:a16="http://schemas.microsoft.com/office/drawing/2014/main" id="{67F11307-A5C3-44C2-9655-420C119AE8E3}"/>
              </a:ext>
            </a:extLst>
          </xdr:cNvPr>
          <xdr:cNvCxnSpPr/>
        </xdr:nvCxnSpPr>
        <xdr:spPr>
          <a:xfrm>
            <a:off x="811057" y="2031206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Connector 172">
            <a:extLst>
              <a:ext uri="{FF2B5EF4-FFF2-40B4-BE49-F238E27FC236}">
                <a16:creationId xmlns:a16="http://schemas.microsoft.com/office/drawing/2014/main" id="{9B19116A-FD4D-4A32-B708-269BF39466D6}"/>
              </a:ext>
            </a:extLst>
          </xdr:cNvPr>
          <xdr:cNvCxnSpPr/>
        </xdr:nvCxnSpPr>
        <xdr:spPr>
          <a:xfrm>
            <a:off x="728664" y="20564475"/>
            <a:ext cx="1462086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Straight Connector 173">
            <a:extLst>
              <a:ext uri="{FF2B5EF4-FFF2-40B4-BE49-F238E27FC236}">
                <a16:creationId xmlns:a16="http://schemas.microsoft.com/office/drawing/2014/main" id="{6672E02A-52AA-41EB-A3CA-577BB60CD583}"/>
              </a:ext>
            </a:extLst>
          </xdr:cNvPr>
          <xdr:cNvCxnSpPr/>
        </xdr:nvCxnSpPr>
        <xdr:spPr>
          <a:xfrm flipH="1">
            <a:off x="757236" y="20512087"/>
            <a:ext cx="99215" cy="114299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Connector 174">
            <a:extLst>
              <a:ext uri="{FF2B5EF4-FFF2-40B4-BE49-F238E27FC236}">
                <a16:creationId xmlns:a16="http://schemas.microsoft.com/office/drawing/2014/main" id="{3F53D298-E5DB-4F69-8EAC-595FF0B837CB}"/>
              </a:ext>
            </a:extLst>
          </xdr:cNvPr>
          <xdr:cNvCxnSpPr/>
        </xdr:nvCxnSpPr>
        <xdr:spPr>
          <a:xfrm>
            <a:off x="2104072" y="2031206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Connector 175">
            <a:extLst>
              <a:ext uri="{FF2B5EF4-FFF2-40B4-BE49-F238E27FC236}">
                <a16:creationId xmlns:a16="http://schemas.microsoft.com/office/drawing/2014/main" id="{50A26301-35D4-45C9-B309-728A521BBCA4}"/>
              </a:ext>
            </a:extLst>
          </xdr:cNvPr>
          <xdr:cNvCxnSpPr/>
        </xdr:nvCxnSpPr>
        <xdr:spPr>
          <a:xfrm flipH="1">
            <a:off x="2057399" y="20512087"/>
            <a:ext cx="92074" cy="10953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Connector 176">
            <a:extLst>
              <a:ext uri="{FF2B5EF4-FFF2-40B4-BE49-F238E27FC236}">
                <a16:creationId xmlns:a16="http://schemas.microsoft.com/office/drawing/2014/main" id="{98E8513F-55CD-4F56-8AA9-695DD2787A6D}"/>
              </a:ext>
            </a:extLst>
          </xdr:cNvPr>
          <xdr:cNvCxnSpPr/>
        </xdr:nvCxnSpPr>
        <xdr:spPr>
          <a:xfrm>
            <a:off x="733425" y="1945957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7" name="Arc 186">
            <a:extLst>
              <a:ext uri="{FF2B5EF4-FFF2-40B4-BE49-F238E27FC236}">
                <a16:creationId xmlns:a16="http://schemas.microsoft.com/office/drawing/2014/main" id="{502B3406-2A16-485A-B7BB-F3D860273D8A}"/>
              </a:ext>
            </a:extLst>
          </xdr:cNvPr>
          <xdr:cNvSpPr/>
        </xdr:nvSpPr>
        <xdr:spPr>
          <a:xfrm>
            <a:off x="833438" y="19340513"/>
            <a:ext cx="238124" cy="238124"/>
          </a:xfrm>
          <a:prstGeom prst="arc">
            <a:avLst>
              <a:gd name="adj1" fmla="val 11151343"/>
              <a:gd name="adj2" fmla="val 17943272"/>
            </a:avLst>
          </a:prstGeom>
          <a:ln>
            <a:headEnd type="non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8" name="Arc 187">
            <a:extLst>
              <a:ext uri="{FF2B5EF4-FFF2-40B4-BE49-F238E27FC236}">
                <a16:creationId xmlns:a16="http://schemas.microsoft.com/office/drawing/2014/main" id="{A49F4DA0-03C0-48D1-9DE6-8CE0267B2C56}"/>
              </a:ext>
            </a:extLst>
          </xdr:cNvPr>
          <xdr:cNvSpPr/>
        </xdr:nvSpPr>
        <xdr:spPr>
          <a:xfrm>
            <a:off x="1014413" y="19340513"/>
            <a:ext cx="238124" cy="238124"/>
          </a:xfrm>
          <a:prstGeom prst="arc">
            <a:avLst>
              <a:gd name="adj1" fmla="val 11151343"/>
              <a:gd name="adj2" fmla="val 17943272"/>
            </a:avLst>
          </a:prstGeom>
          <a:ln>
            <a:headEnd type="non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9" name="Arc 188">
            <a:extLst>
              <a:ext uri="{FF2B5EF4-FFF2-40B4-BE49-F238E27FC236}">
                <a16:creationId xmlns:a16="http://schemas.microsoft.com/office/drawing/2014/main" id="{3DF40D54-DB98-48C0-93E3-0A5D8100CDEF}"/>
              </a:ext>
            </a:extLst>
          </xdr:cNvPr>
          <xdr:cNvSpPr/>
        </xdr:nvSpPr>
        <xdr:spPr>
          <a:xfrm>
            <a:off x="1190625" y="19345276"/>
            <a:ext cx="238124" cy="238124"/>
          </a:xfrm>
          <a:prstGeom prst="arc">
            <a:avLst>
              <a:gd name="adj1" fmla="val 11151343"/>
              <a:gd name="adj2" fmla="val 17943272"/>
            </a:avLst>
          </a:prstGeom>
          <a:ln>
            <a:headEnd type="non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0" name="Arc 189">
            <a:extLst>
              <a:ext uri="{FF2B5EF4-FFF2-40B4-BE49-F238E27FC236}">
                <a16:creationId xmlns:a16="http://schemas.microsoft.com/office/drawing/2014/main" id="{05B3F62E-964A-4DA5-A545-7F04B0310B2B}"/>
              </a:ext>
            </a:extLst>
          </xdr:cNvPr>
          <xdr:cNvSpPr/>
        </xdr:nvSpPr>
        <xdr:spPr>
          <a:xfrm>
            <a:off x="1347788" y="19345275"/>
            <a:ext cx="238124" cy="238124"/>
          </a:xfrm>
          <a:prstGeom prst="arc">
            <a:avLst>
              <a:gd name="adj1" fmla="val 11151343"/>
              <a:gd name="adj2" fmla="val 17943272"/>
            </a:avLst>
          </a:prstGeom>
          <a:ln>
            <a:headEnd type="non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1" name="Arc 190">
            <a:extLst>
              <a:ext uri="{FF2B5EF4-FFF2-40B4-BE49-F238E27FC236}">
                <a16:creationId xmlns:a16="http://schemas.microsoft.com/office/drawing/2014/main" id="{77357CC1-03B8-4005-A841-51C288BA06C3}"/>
              </a:ext>
            </a:extLst>
          </xdr:cNvPr>
          <xdr:cNvSpPr/>
        </xdr:nvSpPr>
        <xdr:spPr>
          <a:xfrm>
            <a:off x="1509713" y="19350038"/>
            <a:ext cx="238124" cy="238124"/>
          </a:xfrm>
          <a:prstGeom prst="arc">
            <a:avLst>
              <a:gd name="adj1" fmla="val 11151343"/>
              <a:gd name="adj2" fmla="val 17943272"/>
            </a:avLst>
          </a:prstGeom>
          <a:ln>
            <a:headEnd type="non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2" name="Arc 191">
            <a:extLst>
              <a:ext uri="{FF2B5EF4-FFF2-40B4-BE49-F238E27FC236}">
                <a16:creationId xmlns:a16="http://schemas.microsoft.com/office/drawing/2014/main" id="{241A614D-DF35-4E6C-AF1B-C2DC8BB04D70}"/>
              </a:ext>
            </a:extLst>
          </xdr:cNvPr>
          <xdr:cNvSpPr/>
        </xdr:nvSpPr>
        <xdr:spPr>
          <a:xfrm>
            <a:off x="1647826" y="19345276"/>
            <a:ext cx="238124" cy="238124"/>
          </a:xfrm>
          <a:prstGeom prst="arc">
            <a:avLst>
              <a:gd name="adj1" fmla="val 11151343"/>
              <a:gd name="adj2" fmla="val 17943272"/>
            </a:avLst>
          </a:prstGeom>
          <a:ln>
            <a:headEnd type="non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3" name="Arc 192">
            <a:extLst>
              <a:ext uri="{FF2B5EF4-FFF2-40B4-BE49-F238E27FC236}">
                <a16:creationId xmlns:a16="http://schemas.microsoft.com/office/drawing/2014/main" id="{02027322-87BB-4323-B5FB-25F3BC81CEBB}"/>
              </a:ext>
            </a:extLst>
          </xdr:cNvPr>
          <xdr:cNvSpPr/>
        </xdr:nvSpPr>
        <xdr:spPr>
          <a:xfrm>
            <a:off x="1781176" y="19345276"/>
            <a:ext cx="238124" cy="238124"/>
          </a:xfrm>
          <a:prstGeom prst="arc">
            <a:avLst>
              <a:gd name="adj1" fmla="val 11151343"/>
              <a:gd name="adj2" fmla="val 17943272"/>
            </a:avLst>
          </a:prstGeom>
          <a:ln>
            <a:headEnd type="non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4" name="Arc 193">
            <a:extLst>
              <a:ext uri="{FF2B5EF4-FFF2-40B4-BE49-F238E27FC236}">
                <a16:creationId xmlns:a16="http://schemas.microsoft.com/office/drawing/2014/main" id="{B9A38982-9105-4D98-BE6D-5686ED025230}"/>
              </a:ext>
            </a:extLst>
          </xdr:cNvPr>
          <xdr:cNvSpPr/>
        </xdr:nvSpPr>
        <xdr:spPr>
          <a:xfrm>
            <a:off x="1943100" y="19345276"/>
            <a:ext cx="238124" cy="238124"/>
          </a:xfrm>
          <a:prstGeom prst="arc">
            <a:avLst>
              <a:gd name="adj1" fmla="val 11151343"/>
              <a:gd name="adj2" fmla="val 17943272"/>
            </a:avLst>
          </a:prstGeom>
          <a:ln>
            <a:headEnd type="non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56</xdr:col>
      <xdr:colOff>66675</xdr:colOff>
      <xdr:row>8</xdr:row>
      <xdr:rowOff>9525</xdr:rowOff>
    </xdr:from>
    <xdr:to>
      <xdr:col>57</xdr:col>
      <xdr:colOff>104775</xdr:colOff>
      <xdr:row>8</xdr:row>
      <xdr:rowOff>133350</xdr:rowOff>
    </xdr:to>
    <xdr:sp macro="" textlink="">
      <xdr:nvSpPr>
        <xdr:cNvPr id="195" name="Isosceles Triangle 194">
          <a:extLst>
            <a:ext uri="{FF2B5EF4-FFF2-40B4-BE49-F238E27FC236}">
              <a16:creationId xmlns:a16="http://schemas.microsoft.com/office/drawing/2014/main" id="{6CA582BE-400F-4903-BDB6-28CBA1809BFE}"/>
            </a:ext>
          </a:extLst>
        </xdr:cNvPr>
        <xdr:cNvSpPr/>
      </xdr:nvSpPr>
      <xdr:spPr>
        <a:xfrm>
          <a:off x="9134475" y="1704975"/>
          <a:ext cx="200025" cy="123825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57</xdr:col>
      <xdr:colOff>0</xdr:colOff>
      <xdr:row>8</xdr:row>
      <xdr:rowOff>0</xdr:rowOff>
    </xdr:from>
    <xdr:to>
      <xdr:col>61</xdr:col>
      <xdr:colOff>9525</xdr:colOff>
      <xdr:row>8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35556F5F-7153-4DCF-BD0F-A0358E031971}"/>
            </a:ext>
          </a:extLst>
        </xdr:cNvPr>
        <xdr:cNvCxnSpPr/>
      </xdr:nvCxnSpPr>
      <xdr:spPr>
        <a:xfrm>
          <a:off x="9229725" y="1695450"/>
          <a:ext cx="6572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12</xdr:row>
      <xdr:rowOff>0</xdr:rowOff>
    </xdr:from>
    <xdr:to>
      <xdr:col>61</xdr:col>
      <xdr:colOff>9525</xdr:colOff>
      <xdr:row>12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548FA8C4-9A1B-4BDF-9F05-0B828E44898E}"/>
            </a:ext>
          </a:extLst>
        </xdr:cNvPr>
        <xdr:cNvCxnSpPr/>
      </xdr:nvCxnSpPr>
      <xdr:spPr>
        <a:xfrm>
          <a:off x="9229725" y="2276475"/>
          <a:ext cx="6572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157163</xdr:colOff>
      <xdr:row>11</xdr:row>
      <xdr:rowOff>19050</xdr:rowOff>
    </xdr:from>
    <xdr:to>
      <xdr:col>56</xdr:col>
      <xdr:colOff>157163</xdr:colOff>
      <xdr:row>12</xdr:row>
      <xdr:rowOff>119063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4413DBA4-8517-4643-B3B6-8008B4079913}"/>
            </a:ext>
          </a:extLst>
        </xdr:cNvPr>
        <xdr:cNvCxnSpPr/>
      </xdr:nvCxnSpPr>
      <xdr:spPr>
        <a:xfrm>
          <a:off x="9224963" y="2143125"/>
          <a:ext cx="0" cy="252413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52388</xdr:colOff>
      <xdr:row>11</xdr:row>
      <xdr:rowOff>4763</xdr:rowOff>
    </xdr:from>
    <xdr:to>
      <xdr:col>56</xdr:col>
      <xdr:colOff>157163</xdr:colOff>
      <xdr:row>11</xdr:row>
      <xdr:rowOff>95250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1D49BA89-E23A-4946-A232-8F431DAC540C}"/>
            </a:ext>
          </a:extLst>
        </xdr:cNvPr>
        <xdr:cNvCxnSpPr/>
      </xdr:nvCxnSpPr>
      <xdr:spPr>
        <a:xfrm flipH="1">
          <a:off x="9120188" y="2128838"/>
          <a:ext cx="104775" cy="9048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52388</xdr:colOff>
      <xdr:row>11</xdr:row>
      <xdr:rowOff>52388</xdr:rowOff>
    </xdr:from>
    <xdr:to>
      <xdr:col>56</xdr:col>
      <xdr:colOff>157163</xdr:colOff>
      <xdr:row>11</xdr:row>
      <xdr:rowOff>142875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DBF386E8-5330-4426-8934-BF79F9F3C6BB}"/>
            </a:ext>
          </a:extLst>
        </xdr:cNvPr>
        <xdr:cNvCxnSpPr/>
      </xdr:nvCxnSpPr>
      <xdr:spPr>
        <a:xfrm flipH="1">
          <a:off x="9120188" y="2176463"/>
          <a:ext cx="104775" cy="9048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57150</xdr:colOff>
      <xdr:row>11</xdr:row>
      <xdr:rowOff>104776</xdr:rowOff>
    </xdr:from>
    <xdr:to>
      <xdr:col>57</xdr:col>
      <xdr:colOff>0</xdr:colOff>
      <xdr:row>12</xdr:row>
      <xdr:rowOff>42863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1ECC319B-6D96-46BB-B580-714A4CA6CF5A}"/>
            </a:ext>
          </a:extLst>
        </xdr:cNvPr>
        <xdr:cNvCxnSpPr/>
      </xdr:nvCxnSpPr>
      <xdr:spPr>
        <a:xfrm flipH="1">
          <a:off x="9124950" y="2228851"/>
          <a:ext cx="104775" cy="9048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61913</xdr:colOff>
      <xdr:row>12</xdr:row>
      <xdr:rowOff>0</xdr:rowOff>
    </xdr:from>
    <xdr:to>
      <xdr:col>57</xdr:col>
      <xdr:colOff>4763</xdr:colOff>
      <xdr:row>12</xdr:row>
      <xdr:rowOff>90487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1FAC1C8F-91EF-4264-8A2C-2979B09FC167}"/>
            </a:ext>
          </a:extLst>
        </xdr:cNvPr>
        <xdr:cNvCxnSpPr/>
      </xdr:nvCxnSpPr>
      <xdr:spPr>
        <a:xfrm flipH="1">
          <a:off x="9129713" y="2276475"/>
          <a:ext cx="104775" cy="9048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57150</xdr:colOff>
      <xdr:row>12</xdr:row>
      <xdr:rowOff>47625</xdr:rowOff>
    </xdr:from>
    <xdr:to>
      <xdr:col>57</xdr:col>
      <xdr:colOff>0</xdr:colOff>
      <xdr:row>12</xdr:row>
      <xdr:rowOff>138112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493B8A01-0962-41B0-96FB-EEEE372833F4}"/>
            </a:ext>
          </a:extLst>
        </xdr:cNvPr>
        <xdr:cNvCxnSpPr/>
      </xdr:nvCxnSpPr>
      <xdr:spPr>
        <a:xfrm flipH="1">
          <a:off x="9124950" y="2324100"/>
          <a:ext cx="104775" cy="9048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52388</xdr:colOff>
      <xdr:row>12</xdr:row>
      <xdr:rowOff>109538</xdr:rowOff>
    </xdr:from>
    <xdr:to>
      <xdr:col>56</xdr:col>
      <xdr:colOff>157163</xdr:colOff>
      <xdr:row>13</xdr:row>
      <xdr:rowOff>57150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E7844279-DD7A-418D-9005-E8089145BCF2}"/>
            </a:ext>
          </a:extLst>
        </xdr:cNvPr>
        <xdr:cNvCxnSpPr/>
      </xdr:nvCxnSpPr>
      <xdr:spPr>
        <a:xfrm flipH="1">
          <a:off x="9120188" y="2386013"/>
          <a:ext cx="104775" cy="9048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152400</xdr:colOff>
      <xdr:row>16</xdr:row>
      <xdr:rowOff>0</xdr:rowOff>
    </xdr:from>
    <xdr:to>
      <xdr:col>61</xdr:col>
      <xdr:colOff>0</xdr:colOff>
      <xdr:row>16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F9E442B4-6501-43C2-8492-87B957C259A9}"/>
            </a:ext>
          </a:extLst>
        </xdr:cNvPr>
        <xdr:cNvCxnSpPr/>
      </xdr:nvCxnSpPr>
      <xdr:spPr>
        <a:xfrm>
          <a:off x="9220200" y="2857500"/>
          <a:ext cx="657225" cy="0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114299</xdr:colOff>
      <xdr:row>9</xdr:row>
      <xdr:rowOff>0</xdr:rowOff>
    </xdr:from>
    <xdr:to>
      <xdr:col>44</xdr:col>
      <xdr:colOff>38100</xdr:colOff>
      <xdr:row>13</xdr:row>
      <xdr:rowOff>0</xdr:rowOff>
    </xdr:to>
    <xdr:sp macro="" textlink="">
      <xdr:nvSpPr>
        <xdr:cNvPr id="53" name="Right Brace 52">
          <a:extLst>
            <a:ext uri="{FF2B5EF4-FFF2-40B4-BE49-F238E27FC236}">
              <a16:creationId xmlns:a16="http://schemas.microsoft.com/office/drawing/2014/main" id="{899DE4C5-FB22-4B82-99F3-45996C842524}"/>
            </a:ext>
          </a:extLst>
        </xdr:cNvPr>
        <xdr:cNvSpPr/>
      </xdr:nvSpPr>
      <xdr:spPr>
        <a:xfrm>
          <a:off x="6915149" y="1838325"/>
          <a:ext cx="247651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42</xdr:col>
      <xdr:colOff>114299</xdr:colOff>
      <xdr:row>28</xdr:row>
      <xdr:rowOff>0</xdr:rowOff>
    </xdr:from>
    <xdr:to>
      <xdr:col>43</xdr:col>
      <xdr:colOff>142875</xdr:colOff>
      <xdr:row>32</xdr:row>
      <xdr:rowOff>0</xdr:rowOff>
    </xdr:to>
    <xdr:sp macro="" textlink="">
      <xdr:nvSpPr>
        <xdr:cNvPr id="151" name="Right Brace 150">
          <a:extLst>
            <a:ext uri="{FF2B5EF4-FFF2-40B4-BE49-F238E27FC236}">
              <a16:creationId xmlns:a16="http://schemas.microsoft.com/office/drawing/2014/main" id="{10A7BD8B-102C-4B16-BB2E-25FC795E3CFA}"/>
            </a:ext>
          </a:extLst>
        </xdr:cNvPr>
        <xdr:cNvSpPr/>
      </xdr:nvSpPr>
      <xdr:spPr>
        <a:xfrm>
          <a:off x="6915149" y="4648200"/>
          <a:ext cx="190501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42</xdr:col>
      <xdr:colOff>114299</xdr:colOff>
      <xdr:row>47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61" name="Right Brace 160">
          <a:extLst>
            <a:ext uri="{FF2B5EF4-FFF2-40B4-BE49-F238E27FC236}">
              <a16:creationId xmlns:a16="http://schemas.microsoft.com/office/drawing/2014/main" id="{23251376-7015-4720-A17A-C6C9865899E0}"/>
            </a:ext>
          </a:extLst>
        </xdr:cNvPr>
        <xdr:cNvSpPr/>
      </xdr:nvSpPr>
      <xdr:spPr>
        <a:xfrm>
          <a:off x="6915149" y="7458075"/>
          <a:ext cx="209551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42</xdr:col>
      <xdr:colOff>114298</xdr:colOff>
      <xdr:row>65</xdr:row>
      <xdr:rowOff>142874</xdr:rowOff>
    </xdr:from>
    <xdr:to>
      <xdr:col>44</xdr:col>
      <xdr:colOff>19049</xdr:colOff>
      <xdr:row>69</xdr:row>
      <xdr:rowOff>142874</xdr:rowOff>
    </xdr:to>
    <xdr:sp macro="" textlink="">
      <xdr:nvSpPr>
        <xdr:cNvPr id="178" name="Right Brace 177">
          <a:extLst>
            <a:ext uri="{FF2B5EF4-FFF2-40B4-BE49-F238E27FC236}">
              <a16:creationId xmlns:a16="http://schemas.microsoft.com/office/drawing/2014/main" id="{6914448B-DB59-4D9A-8369-884C041AD970}"/>
            </a:ext>
          </a:extLst>
        </xdr:cNvPr>
        <xdr:cNvSpPr/>
      </xdr:nvSpPr>
      <xdr:spPr>
        <a:xfrm>
          <a:off x="6915148" y="10267949"/>
          <a:ext cx="228601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43</xdr:col>
      <xdr:colOff>114299</xdr:colOff>
      <xdr:row>103</xdr:row>
      <xdr:rowOff>0</xdr:rowOff>
    </xdr:from>
    <xdr:to>
      <xdr:col>45</xdr:col>
      <xdr:colOff>0</xdr:colOff>
      <xdr:row>109</xdr:row>
      <xdr:rowOff>0</xdr:rowOff>
    </xdr:to>
    <xdr:sp macro="" textlink="">
      <xdr:nvSpPr>
        <xdr:cNvPr id="179" name="Right Brace 178">
          <a:extLst>
            <a:ext uri="{FF2B5EF4-FFF2-40B4-BE49-F238E27FC236}">
              <a16:creationId xmlns:a16="http://schemas.microsoft.com/office/drawing/2014/main" id="{57052696-7A5B-49AC-B420-A1CEC2117F27}"/>
            </a:ext>
          </a:extLst>
        </xdr:cNvPr>
        <xdr:cNvSpPr/>
      </xdr:nvSpPr>
      <xdr:spPr>
        <a:xfrm>
          <a:off x="7077074" y="13077825"/>
          <a:ext cx="209551" cy="866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43</xdr:col>
      <xdr:colOff>114299</xdr:colOff>
      <xdr:row>126</xdr:row>
      <xdr:rowOff>0</xdr:rowOff>
    </xdr:from>
    <xdr:to>
      <xdr:col>45</xdr:col>
      <xdr:colOff>9525</xdr:colOff>
      <xdr:row>131</xdr:row>
      <xdr:rowOff>133350</xdr:rowOff>
    </xdr:to>
    <xdr:sp macro="" textlink="">
      <xdr:nvSpPr>
        <xdr:cNvPr id="180" name="Right Brace 179">
          <a:extLst>
            <a:ext uri="{FF2B5EF4-FFF2-40B4-BE49-F238E27FC236}">
              <a16:creationId xmlns:a16="http://schemas.microsoft.com/office/drawing/2014/main" id="{319DB608-7422-46CF-B64C-226BA15A1F1A}"/>
            </a:ext>
          </a:extLst>
        </xdr:cNvPr>
        <xdr:cNvSpPr/>
      </xdr:nvSpPr>
      <xdr:spPr>
        <a:xfrm>
          <a:off x="7077074" y="16459200"/>
          <a:ext cx="219076" cy="857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43</xdr:col>
      <xdr:colOff>114299</xdr:colOff>
      <xdr:row>149</xdr:row>
      <xdr:rowOff>0</xdr:rowOff>
    </xdr:from>
    <xdr:to>
      <xdr:col>44</xdr:col>
      <xdr:colOff>152400</xdr:colOff>
      <xdr:row>155</xdr:row>
      <xdr:rowOff>0</xdr:rowOff>
    </xdr:to>
    <xdr:sp macro="" textlink="">
      <xdr:nvSpPr>
        <xdr:cNvPr id="181" name="Right Brace 180">
          <a:extLst>
            <a:ext uri="{FF2B5EF4-FFF2-40B4-BE49-F238E27FC236}">
              <a16:creationId xmlns:a16="http://schemas.microsoft.com/office/drawing/2014/main" id="{FE957AED-CA3A-4C14-834D-AFC559F54A0A}"/>
            </a:ext>
          </a:extLst>
        </xdr:cNvPr>
        <xdr:cNvSpPr/>
      </xdr:nvSpPr>
      <xdr:spPr>
        <a:xfrm>
          <a:off x="7077074" y="19840575"/>
          <a:ext cx="200026" cy="866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66675</xdr:colOff>
      <xdr:row>168</xdr:row>
      <xdr:rowOff>57150</xdr:rowOff>
    </xdr:from>
    <xdr:to>
      <xdr:col>13</xdr:col>
      <xdr:colOff>76200</xdr:colOff>
      <xdr:row>177</xdr:row>
      <xdr:rowOff>71438</xdr:rowOff>
    </xdr:to>
    <xdr:grpSp>
      <xdr:nvGrpSpPr>
        <xdr:cNvPr id="182" name="Group 181">
          <a:extLst>
            <a:ext uri="{FF2B5EF4-FFF2-40B4-BE49-F238E27FC236}">
              <a16:creationId xmlns:a16="http://schemas.microsoft.com/office/drawing/2014/main" id="{ED5AC19D-8A50-48E4-914E-7408D09FE80E}"/>
            </a:ext>
          </a:extLst>
        </xdr:cNvPr>
        <xdr:cNvGrpSpPr/>
      </xdr:nvGrpSpPr>
      <xdr:grpSpPr>
        <a:xfrm>
          <a:off x="389845" y="25494003"/>
          <a:ext cx="1786958" cy="1332480"/>
          <a:chOff x="390525" y="12553950"/>
          <a:chExt cx="1790700" cy="1319213"/>
        </a:xfrm>
      </xdr:grpSpPr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9A95601E-F0DF-45DA-A4E5-4EAE750385DA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Connector 183">
            <a:extLst>
              <a:ext uri="{FF2B5EF4-FFF2-40B4-BE49-F238E27FC236}">
                <a16:creationId xmlns:a16="http://schemas.microsoft.com/office/drawing/2014/main" id="{CAFEA9C5-EF39-4EF8-8668-B104A0F42951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Connector 184">
            <a:extLst>
              <a:ext uri="{FF2B5EF4-FFF2-40B4-BE49-F238E27FC236}">
                <a16:creationId xmlns:a16="http://schemas.microsoft.com/office/drawing/2014/main" id="{AF546725-2F7F-403D-BD31-146682D538BC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Connector 185">
            <a:extLst>
              <a:ext uri="{FF2B5EF4-FFF2-40B4-BE49-F238E27FC236}">
                <a16:creationId xmlns:a16="http://schemas.microsoft.com/office/drawing/2014/main" id="{481C7929-4256-43A5-9C8C-0BCE145FC3FB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Connector 195">
            <a:extLst>
              <a:ext uri="{FF2B5EF4-FFF2-40B4-BE49-F238E27FC236}">
                <a16:creationId xmlns:a16="http://schemas.microsoft.com/office/drawing/2014/main" id="{5233C338-9030-42A9-AE00-0C814E6F5E10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Straight Connector 198">
            <a:extLst>
              <a:ext uri="{FF2B5EF4-FFF2-40B4-BE49-F238E27FC236}">
                <a16:creationId xmlns:a16="http://schemas.microsoft.com/office/drawing/2014/main" id="{D83B3E9B-549C-463E-A074-FF64E4C995BF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Connector 200">
            <a:extLst>
              <a:ext uri="{FF2B5EF4-FFF2-40B4-BE49-F238E27FC236}">
                <a16:creationId xmlns:a16="http://schemas.microsoft.com/office/drawing/2014/main" id="{C0BE4909-EF9B-439B-A1F9-E4D4C9481296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Connector 208">
            <a:extLst>
              <a:ext uri="{FF2B5EF4-FFF2-40B4-BE49-F238E27FC236}">
                <a16:creationId xmlns:a16="http://schemas.microsoft.com/office/drawing/2014/main" id="{CFD129BA-9B64-44AE-9418-C4FD12651CB7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2E2FC136-D42E-4124-B437-5D9B9945E36C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Connector 210">
            <a:extLst>
              <a:ext uri="{FF2B5EF4-FFF2-40B4-BE49-F238E27FC236}">
                <a16:creationId xmlns:a16="http://schemas.microsoft.com/office/drawing/2014/main" id="{3C3F09BA-2A83-49A2-827B-41F434DAFD17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BEED577C-2347-4DFD-A43A-30EA8D4BB862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Connector 212">
            <a:extLst>
              <a:ext uri="{FF2B5EF4-FFF2-40B4-BE49-F238E27FC236}">
                <a16:creationId xmlns:a16="http://schemas.microsoft.com/office/drawing/2014/main" id="{5C4ED2C6-13DD-4C6D-AACC-45962604F6E4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Connector 213">
            <a:extLst>
              <a:ext uri="{FF2B5EF4-FFF2-40B4-BE49-F238E27FC236}">
                <a16:creationId xmlns:a16="http://schemas.microsoft.com/office/drawing/2014/main" id="{6A8F2F99-B569-4163-BD7E-2503AC373DC6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Straight Connector 214">
            <a:extLst>
              <a:ext uri="{FF2B5EF4-FFF2-40B4-BE49-F238E27FC236}">
                <a16:creationId xmlns:a16="http://schemas.microsoft.com/office/drawing/2014/main" id="{001C3E8D-EDBE-4DDB-A3DA-8804B2AEDD99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6E114F62-BF9D-4203-810D-B7AB95DF22B1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Connector 216">
            <a:extLst>
              <a:ext uri="{FF2B5EF4-FFF2-40B4-BE49-F238E27FC236}">
                <a16:creationId xmlns:a16="http://schemas.microsoft.com/office/drawing/2014/main" id="{C2237C16-FBBB-490E-929C-8331C204D515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114299</xdr:colOff>
      <xdr:row>172</xdr:row>
      <xdr:rowOff>0</xdr:rowOff>
    </xdr:from>
    <xdr:to>
      <xdr:col>45</xdr:col>
      <xdr:colOff>19050</xdr:colOff>
      <xdr:row>179</xdr:row>
      <xdr:rowOff>0</xdr:rowOff>
    </xdr:to>
    <xdr:sp macro="" textlink="">
      <xdr:nvSpPr>
        <xdr:cNvPr id="218" name="Right Brace 217">
          <a:extLst>
            <a:ext uri="{FF2B5EF4-FFF2-40B4-BE49-F238E27FC236}">
              <a16:creationId xmlns:a16="http://schemas.microsoft.com/office/drawing/2014/main" id="{87814246-2F8C-4AFC-8C77-3AFAE85AB898}"/>
            </a:ext>
          </a:extLst>
        </xdr:cNvPr>
        <xdr:cNvSpPr/>
      </xdr:nvSpPr>
      <xdr:spPr>
        <a:xfrm>
          <a:off x="7077074" y="23088600"/>
          <a:ext cx="228601" cy="1009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66675</xdr:colOff>
      <xdr:row>169</xdr:row>
      <xdr:rowOff>47625</xdr:rowOff>
    </xdr:from>
    <xdr:to>
      <xdr:col>13</xdr:col>
      <xdr:colOff>70803</xdr:colOff>
      <xdr:row>169</xdr:row>
      <xdr:rowOff>47625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23AFD904-8AA8-4105-8C1A-FC33B17E2274}"/>
            </a:ext>
          </a:extLst>
        </xdr:cNvPr>
        <xdr:cNvCxnSpPr/>
      </xdr:nvCxnSpPr>
      <xdr:spPr>
        <a:xfrm>
          <a:off x="2009775" y="22707600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172</xdr:row>
      <xdr:rowOff>9525</xdr:rowOff>
    </xdr:from>
    <xdr:to>
      <xdr:col>13</xdr:col>
      <xdr:colOff>70803</xdr:colOff>
      <xdr:row>172</xdr:row>
      <xdr:rowOff>9525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B252BEF4-BEDB-46CF-B1CE-94FB6413C0B4}"/>
            </a:ext>
          </a:extLst>
        </xdr:cNvPr>
        <xdr:cNvCxnSpPr/>
      </xdr:nvCxnSpPr>
      <xdr:spPr>
        <a:xfrm>
          <a:off x="2009775" y="23098125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167</xdr:row>
      <xdr:rowOff>104775</xdr:rowOff>
    </xdr:from>
    <xdr:to>
      <xdr:col>4</xdr:col>
      <xdr:colOff>142875</xdr:colOff>
      <xdr:row>168</xdr:row>
      <xdr:rowOff>123825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8C6DAE20-FFDF-49B9-BEDF-E67C18C38C7D}"/>
            </a:ext>
          </a:extLst>
        </xdr:cNvPr>
        <xdr:cNvCxnSpPr/>
      </xdr:nvCxnSpPr>
      <xdr:spPr>
        <a:xfrm>
          <a:off x="628650" y="22469475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193</xdr:row>
      <xdr:rowOff>57150</xdr:rowOff>
    </xdr:from>
    <xdr:to>
      <xdr:col>13</xdr:col>
      <xdr:colOff>76200</xdr:colOff>
      <xdr:row>202</xdr:row>
      <xdr:rowOff>71438</xdr:rowOff>
    </xdr:to>
    <xdr:grpSp>
      <xdr:nvGrpSpPr>
        <xdr:cNvPr id="221" name="Group 220">
          <a:extLst>
            <a:ext uri="{FF2B5EF4-FFF2-40B4-BE49-F238E27FC236}">
              <a16:creationId xmlns:a16="http://schemas.microsoft.com/office/drawing/2014/main" id="{5CC4E1D9-A785-44AE-9D01-8886783178AA}"/>
            </a:ext>
          </a:extLst>
        </xdr:cNvPr>
        <xdr:cNvGrpSpPr/>
      </xdr:nvGrpSpPr>
      <xdr:grpSpPr>
        <a:xfrm>
          <a:off x="389845" y="29201949"/>
          <a:ext cx="1786958" cy="1332480"/>
          <a:chOff x="390525" y="12553950"/>
          <a:chExt cx="1790700" cy="1319213"/>
        </a:xfrm>
      </xdr:grpSpPr>
      <xdr:cxnSp macro="">
        <xdr:nvCxnSpPr>
          <xdr:cNvPr id="222" name="Straight Connector 221">
            <a:extLst>
              <a:ext uri="{FF2B5EF4-FFF2-40B4-BE49-F238E27FC236}">
                <a16:creationId xmlns:a16="http://schemas.microsoft.com/office/drawing/2014/main" id="{D9A17A10-B3E3-4C5E-A107-BBBE162EDB55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Connector 222">
            <a:extLst>
              <a:ext uri="{FF2B5EF4-FFF2-40B4-BE49-F238E27FC236}">
                <a16:creationId xmlns:a16="http://schemas.microsoft.com/office/drawing/2014/main" id="{B78C8551-61E7-43E8-BE27-DF418776655C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EFE7EB69-4896-40BB-858B-1CC05C7272F9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Straight Connector 224">
            <a:extLst>
              <a:ext uri="{FF2B5EF4-FFF2-40B4-BE49-F238E27FC236}">
                <a16:creationId xmlns:a16="http://schemas.microsoft.com/office/drawing/2014/main" id="{6192D296-F434-4EDC-9AC4-82AFA57A4720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Connector 225">
            <a:extLst>
              <a:ext uri="{FF2B5EF4-FFF2-40B4-BE49-F238E27FC236}">
                <a16:creationId xmlns:a16="http://schemas.microsoft.com/office/drawing/2014/main" id="{6EE254CD-709F-43AF-A64F-425CCE64D006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Connector 226">
            <a:extLst>
              <a:ext uri="{FF2B5EF4-FFF2-40B4-BE49-F238E27FC236}">
                <a16:creationId xmlns:a16="http://schemas.microsoft.com/office/drawing/2014/main" id="{6A69DDCA-96EB-4583-AB23-A9CD673EDC16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Connector 227">
            <a:extLst>
              <a:ext uri="{FF2B5EF4-FFF2-40B4-BE49-F238E27FC236}">
                <a16:creationId xmlns:a16="http://schemas.microsoft.com/office/drawing/2014/main" id="{D97A9A62-FCA3-446E-BB35-4AA04A37FD1F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Connector 228">
            <a:extLst>
              <a:ext uri="{FF2B5EF4-FFF2-40B4-BE49-F238E27FC236}">
                <a16:creationId xmlns:a16="http://schemas.microsoft.com/office/drawing/2014/main" id="{0F2E3ECE-29B6-4FC7-9871-DCCB28930BC8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Connector 229">
            <a:extLst>
              <a:ext uri="{FF2B5EF4-FFF2-40B4-BE49-F238E27FC236}">
                <a16:creationId xmlns:a16="http://schemas.microsoft.com/office/drawing/2014/main" id="{07E502EB-B3E7-4AF0-9F7D-BE674A524D29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Connector 230">
            <a:extLst>
              <a:ext uri="{FF2B5EF4-FFF2-40B4-BE49-F238E27FC236}">
                <a16:creationId xmlns:a16="http://schemas.microsoft.com/office/drawing/2014/main" id="{9CC1AE9F-8A22-4490-9353-A755265481AF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Connector 231">
            <a:extLst>
              <a:ext uri="{FF2B5EF4-FFF2-40B4-BE49-F238E27FC236}">
                <a16:creationId xmlns:a16="http://schemas.microsoft.com/office/drawing/2014/main" id="{546C52B5-E63F-40C9-B0EE-D3B417B96AA0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Connector 232">
            <a:extLst>
              <a:ext uri="{FF2B5EF4-FFF2-40B4-BE49-F238E27FC236}">
                <a16:creationId xmlns:a16="http://schemas.microsoft.com/office/drawing/2014/main" id="{795B044D-F013-485F-8C0B-793AF5A069BA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8D5A4036-4F6A-4E42-9421-9B890364719F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A81C4983-19F9-4D8C-BD08-A60E97009BA5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C6A01EA1-6045-4F98-85C5-B205F3A38CA2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E9774CF0-9B2E-462F-9A33-2DFE457D8D39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114299</xdr:colOff>
      <xdr:row>197</xdr:row>
      <xdr:rowOff>0</xdr:rowOff>
    </xdr:from>
    <xdr:to>
      <xdr:col>45</xdr:col>
      <xdr:colOff>19050</xdr:colOff>
      <xdr:row>203</xdr:row>
      <xdr:rowOff>0</xdr:rowOff>
    </xdr:to>
    <xdr:sp macro="" textlink="">
      <xdr:nvSpPr>
        <xdr:cNvPr id="238" name="Right Brace 237">
          <a:extLst>
            <a:ext uri="{FF2B5EF4-FFF2-40B4-BE49-F238E27FC236}">
              <a16:creationId xmlns:a16="http://schemas.microsoft.com/office/drawing/2014/main" id="{3FBBC408-0950-49E7-8DF3-A0B5B05C27DD}"/>
            </a:ext>
          </a:extLst>
        </xdr:cNvPr>
        <xdr:cNvSpPr/>
      </xdr:nvSpPr>
      <xdr:spPr>
        <a:xfrm>
          <a:off x="7077074" y="26612850"/>
          <a:ext cx="228601" cy="866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66675</xdr:colOff>
      <xdr:row>194</xdr:row>
      <xdr:rowOff>47625</xdr:rowOff>
    </xdr:from>
    <xdr:to>
      <xdr:col>13</xdr:col>
      <xdr:colOff>70803</xdr:colOff>
      <xdr:row>194</xdr:row>
      <xdr:rowOff>47625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B8F5A355-0763-47D5-A265-44E3626EE89E}"/>
            </a:ext>
          </a:extLst>
        </xdr:cNvPr>
        <xdr:cNvCxnSpPr/>
      </xdr:nvCxnSpPr>
      <xdr:spPr>
        <a:xfrm>
          <a:off x="2009775" y="22707600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197</xdr:row>
      <xdr:rowOff>9525</xdr:rowOff>
    </xdr:from>
    <xdr:to>
      <xdr:col>13</xdr:col>
      <xdr:colOff>70803</xdr:colOff>
      <xdr:row>197</xdr:row>
      <xdr:rowOff>9525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7E41C215-34F2-42B6-9FFD-C9C07A0631CE}"/>
            </a:ext>
          </a:extLst>
        </xdr:cNvPr>
        <xdr:cNvCxnSpPr/>
      </xdr:nvCxnSpPr>
      <xdr:spPr>
        <a:xfrm>
          <a:off x="2009775" y="23098125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192</xdr:row>
      <xdr:rowOff>104775</xdr:rowOff>
    </xdr:from>
    <xdr:to>
      <xdr:col>4</xdr:col>
      <xdr:colOff>142875</xdr:colOff>
      <xdr:row>193</xdr:row>
      <xdr:rowOff>123825</xdr:rowOff>
    </xdr:to>
    <xdr:cxnSp macro="">
      <xdr:nvCxnSpPr>
        <xdr:cNvPr id="241" name="Straight Arrow Connector 240">
          <a:extLst>
            <a:ext uri="{FF2B5EF4-FFF2-40B4-BE49-F238E27FC236}">
              <a16:creationId xmlns:a16="http://schemas.microsoft.com/office/drawing/2014/main" id="{41E241C8-AB96-405C-81F8-254C9D11560A}"/>
            </a:ext>
          </a:extLst>
        </xdr:cNvPr>
        <xdr:cNvCxnSpPr/>
      </xdr:nvCxnSpPr>
      <xdr:spPr>
        <a:xfrm>
          <a:off x="628650" y="22469475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192</xdr:row>
      <xdr:rowOff>95250</xdr:rowOff>
    </xdr:from>
    <xdr:to>
      <xdr:col>5</xdr:col>
      <xdr:colOff>133350</xdr:colOff>
      <xdr:row>193</xdr:row>
      <xdr:rowOff>138112</xdr:rowOff>
    </xdr:to>
    <xdr:cxnSp macro="">
      <xdr:nvCxnSpPr>
        <xdr:cNvPr id="242" name="Straight Arrow Connector 241">
          <a:extLst>
            <a:ext uri="{FF2B5EF4-FFF2-40B4-BE49-F238E27FC236}">
              <a16:creationId xmlns:a16="http://schemas.microsoft.com/office/drawing/2014/main" id="{AB0BEC3C-1E27-4D86-BE9B-BF9A0AC34442}"/>
            </a:ext>
          </a:extLst>
        </xdr:cNvPr>
        <xdr:cNvCxnSpPr/>
      </xdr:nvCxnSpPr>
      <xdr:spPr>
        <a:xfrm flipH="1">
          <a:off x="809625" y="25984200"/>
          <a:ext cx="133350" cy="1857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4763</xdr:colOff>
      <xdr:row>192</xdr:row>
      <xdr:rowOff>104775</xdr:rowOff>
    </xdr:from>
    <xdr:to>
      <xdr:col>6</xdr:col>
      <xdr:colOff>138113</xdr:colOff>
      <xdr:row>193</xdr:row>
      <xdr:rowOff>147637</xdr:rowOff>
    </xdr:to>
    <xdr:cxnSp macro="">
      <xdr:nvCxnSpPr>
        <xdr:cNvPr id="243" name="Straight Arrow Connector 242">
          <a:extLst>
            <a:ext uri="{FF2B5EF4-FFF2-40B4-BE49-F238E27FC236}">
              <a16:creationId xmlns:a16="http://schemas.microsoft.com/office/drawing/2014/main" id="{33565969-F1E5-40BD-8522-05C44368AB54}"/>
            </a:ext>
          </a:extLst>
        </xdr:cNvPr>
        <xdr:cNvCxnSpPr/>
      </xdr:nvCxnSpPr>
      <xdr:spPr>
        <a:xfrm flipH="1">
          <a:off x="976313" y="25993725"/>
          <a:ext cx="133350" cy="1857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</xdr:colOff>
      <xdr:row>192</xdr:row>
      <xdr:rowOff>104775</xdr:rowOff>
    </xdr:from>
    <xdr:to>
      <xdr:col>7</xdr:col>
      <xdr:colOff>138112</xdr:colOff>
      <xdr:row>193</xdr:row>
      <xdr:rowOff>147637</xdr:rowOff>
    </xdr:to>
    <xdr:cxnSp macro="">
      <xdr:nvCxnSpPr>
        <xdr:cNvPr id="244" name="Straight Arrow Connector 243">
          <a:extLst>
            <a:ext uri="{FF2B5EF4-FFF2-40B4-BE49-F238E27FC236}">
              <a16:creationId xmlns:a16="http://schemas.microsoft.com/office/drawing/2014/main" id="{E8F55CF9-5499-4E77-B257-79DC28291F59}"/>
            </a:ext>
          </a:extLst>
        </xdr:cNvPr>
        <xdr:cNvCxnSpPr/>
      </xdr:nvCxnSpPr>
      <xdr:spPr>
        <a:xfrm flipH="1">
          <a:off x="1138237" y="25993725"/>
          <a:ext cx="133350" cy="1857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192</xdr:row>
      <xdr:rowOff>95250</xdr:rowOff>
    </xdr:from>
    <xdr:to>
      <xdr:col>8</xdr:col>
      <xdr:colOff>133350</xdr:colOff>
      <xdr:row>193</xdr:row>
      <xdr:rowOff>138112</xdr:rowOff>
    </xdr:to>
    <xdr:cxnSp macro="">
      <xdr:nvCxnSpPr>
        <xdr:cNvPr id="245" name="Straight Arrow Connector 244">
          <a:extLst>
            <a:ext uri="{FF2B5EF4-FFF2-40B4-BE49-F238E27FC236}">
              <a16:creationId xmlns:a16="http://schemas.microsoft.com/office/drawing/2014/main" id="{A7A3C8DD-4B94-4D22-ABB4-831DB91BB0DA}"/>
            </a:ext>
          </a:extLst>
        </xdr:cNvPr>
        <xdr:cNvCxnSpPr/>
      </xdr:nvCxnSpPr>
      <xdr:spPr>
        <a:xfrm flipH="1">
          <a:off x="1295400" y="25984200"/>
          <a:ext cx="133350" cy="1857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192</xdr:row>
      <xdr:rowOff>104775</xdr:rowOff>
    </xdr:from>
    <xdr:to>
      <xdr:col>9</xdr:col>
      <xdr:colOff>142875</xdr:colOff>
      <xdr:row>193</xdr:row>
      <xdr:rowOff>147637</xdr:rowOff>
    </xdr:to>
    <xdr:cxnSp macro="">
      <xdr:nvCxnSpPr>
        <xdr:cNvPr id="246" name="Straight Arrow Connector 245">
          <a:extLst>
            <a:ext uri="{FF2B5EF4-FFF2-40B4-BE49-F238E27FC236}">
              <a16:creationId xmlns:a16="http://schemas.microsoft.com/office/drawing/2014/main" id="{022561BB-3F3B-44E2-914B-29E3588580E4}"/>
            </a:ext>
          </a:extLst>
        </xdr:cNvPr>
        <xdr:cNvCxnSpPr/>
      </xdr:nvCxnSpPr>
      <xdr:spPr>
        <a:xfrm flipH="1">
          <a:off x="1466850" y="25993725"/>
          <a:ext cx="133350" cy="1857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192</xdr:row>
      <xdr:rowOff>104775</xdr:rowOff>
    </xdr:from>
    <xdr:to>
      <xdr:col>10</xdr:col>
      <xdr:colOff>133350</xdr:colOff>
      <xdr:row>193</xdr:row>
      <xdr:rowOff>147637</xdr:rowOff>
    </xdr:to>
    <xdr:cxnSp macro="">
      <xdr:nvCxnSpPr>
        <xdr:cNvPr id="247" name="Straight Arrow Connector 246">
          <a:extLst>
            <a:ext uri="{FF2B5EF4-FFF2-40B4-BE49-F238E27FC236}">
              <a16:creationId xmlns:a16="http://schemas.microsoft.com/office/drawing/2014/main" id="{AAFA08FD-1653-4C2B-9195-C5BBCF6A8D51}"/>
            </a:ext>
          </a:extLst>
        </xdr:cNvPr>
        <xdr:cNvCxnSpPr/>
      </xdr:nvCxnSpPr>
      <xdr:spPr>
        <a:xfrm flipH="1">
          <a:off x="1619250" y="25993725"/>
          <a:ext cx="133350" cy="1857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157163</xdr:colOff>
      <xdr:row>192</xdr:row>
      <xdr:rowOff>95250</xdr:rowOff>
    </xdr:from>
    <xdr:to>
      <xdr:col>11</xdr:col>
      <xdr:colOff>128588</xdr:colOff>
      <xdr:row>193</xdr:row>
      <xdr:rowOff>138112</xdr:rowOff>
    </xdr:to>
    <xdr:cxnSp macro="">
      <xdr:nvCxnSpPr>
        <xdr:cNvPr id="248" name="Straight Arrow Connector 247">
          <a:extLst>
            <a:ext uri="{FF2B5EF4-FFF2-40B4-BE49-F238E27FC236}">
              <a16:creationId xmlns:a16="http://schemas.microsoft.com/office/drawing/2014/main" id="{7E2E359D-9F2B-4363-B21A-B9D8BE4E3745}"/>
            </a:ext>
          </a:extLst>
        </xdr:cNvPr>
        <xdr:cNvCxnSpPr/>
      </xdr:nvCxnSpPr>
      <xdr:spPr>
        <a:xfrm flipH="1">
          <a:off x="1776413" y="25984200"/>
          <a:ext cx="133350" cy="1857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4763</xdr:colOff>
      <xdr:row>192</xdr:row>
      <xdr:rowOff>104775</xdr:rowOff>
    </xdr:from>
    <xdr:to>
      <xdr:col>12</xdr:col>
      <xdr:colOff>138113</xdr:colOff>
      <xdr:row>193</xdr:row>
      <xdr:rowOff>147637</xdr:rowOff>
    </xdr:to>
    <xdr:cxnSp macro="">
      <xdr:nvCxnSpPr>
        <xdr:cNvPr id="249" name="Straight Arrow Connector 248">
          <a:extLst>
            <a:ext uri="{FF2B5EF4-FFF2-40B4-BE49-F238E27FC236}">
              <a16:creationId xmlns:a16="http://schemas.microsoft.com/office/drawing/2014/main" id="{E701F984-96CC-4E39-BF8F-231D65535D76}"/>
            </a:ext>
          </a:extLst>
        </xdr:cNvPr>
        <xdr:cNvCxnSpPr/>
      </xdr:nvCxnSpPr>
      <xdr:spPr>
        <a:xfrm flipH="1">
          <a:off x="1947863" y="25993725"/>
          <a:ext cx="133350" cy="1857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4763</xdr:colOff>
      <xdr:row>192</xdr:row>
      <xdr:rowOff>100012</xdr:rowOff>
    </xdr:from>
    <xdr:to>
      <xdr:col>13</xdr:col>
      <xdr:colOff>138113</xdr:colOff>
      <xdr:row>193</xdr:row>
      <xdr:rowOff>142874</xdr:rowOff>
    </xdr:to>
    <xdr:cxnSp macro="">
      <xdr:nvCxnSpPr>
        <xdr:cNvPr id="250" name="Straight Arrow Connector 249">
          <a:extLst>
            <a:ext uri="{FF2B5EF4-FFF2-40B4-BE49-F238E27FC236}">
              <a16:creationId xmlns:a16="http://schemas.microsoft.com/office/drawing/2014/main" id="{73755E51-5249-46E0-B597-F3205C0EF4F0}"/>
            </a:ext>
          </a:extLst>
        </xdr:cNvPr>
        <xdr:cNvCxnSpPr/>
      </xdr:nvCxnSpPr>
      <xdr:spPr>
        <a:xfrm flipH="1">
          <a:off x="2109788" y="25988962"/>
          <a:ext cx="133350" cy="1857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351</xdr:row>
      <xdr:rowOff>57150</xdr:rowOff>
    </xdr:from>
    <xdr:to>
      <xdr:col>13</xdr:col>
      <xdr:colOff>76200</xdr:colOff>
      <xdr:row>360</xdr:row>
      <xdr:rowOff>71438</xdr:rowOff>
    </xdr:to>
    <xdr:grpSp>
      <xdr:nvGrpSpPr>
        <xdr:cNvPr id="251" name="Group 250">
          <a:extLst>
            <a:ext uri="{FF2B5EF4-FFF2-40B4-BE49-F238E27FC236}">
              <a16:creationId xmlns:a16="http://schemas.microsoft.com/office/drawing/2014/main" id="{38832D75-A0EF-437E-B534-EA1F96F56881}"/>
            </a:ext>
          </a:extLst>
        </xdr:cNvPr>
        <xdr:cNvGrpSpPr/>
      </xdr:nvGrpSpPr>
      <xdr:grpSpPr>
        <a:xfrm>
          <a:off x="389845" y="52793333"/>
          <a:ext cx="1786958" cy="1332480"/>
          <a:chOff x="390525" y="12553950"/>
          <a:chExt cx="1790700" cy="1319213"/>
        </a:xfrm>
      </xdr:grpSpPr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F0A90190-E8C3-4522-B1F0-61FAB4E414C0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Connector 252">
            <a:extLst>
              <a:ext uri="{FF2B5EF4-FFF2-40B4-BE49-F238E27FC236}">
                <a16:creationId xmlns:a16="http://schemas.microsoft.com/office/drawing/2014/main" id="{C1DFE830-D4E9-4965-8552-20626D6BB194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11F7681D-423E-4A65-89A4-78C37C15A2A1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3115ED7F-0849-4F01-B7A6-BA0680B20DE8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41DBB1C8-3891-4A3F-86F9-385F8F9D0AAB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2B375FDB-F978-44AF-993B-EC49475AF158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Connector 257">
            <a:extLst>
              <a:ext uri="{FF2B5EF4-FFF2-40B4-BE49-F238E27FC236}">
                <a16:creationId xmlns:a16="http://schemas.microsoft.com/office/drawing/2014/main" id="{CB3C73AF-7A2F-4CA8-934C-E79019357875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33085AF9-0558-4018-A4FA-CF55BEDB8B84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9A7E581E-F3F0-4879-8B1D-D8EA84BB5509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Connector 260">
            <a:extLst>
              <a:ext uri="{FF2B5EF4-FFF2-40B4-BE49-F238E27FC236}">
                <a16:creationId xmlns:a16="http://schemas.microsoft.com/office/drawing/2014/main" id="{AF4FDC96-90BE-472B-826B-ACF202C47160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Straight Connector 261">
            <a:extLst>
              <a:ext uri="{FF2B5EF4-FFF2-40B4-BE49-F238E27FC236}">
                <a16:creationId xmlns:a16="http://schemas.microsoft.com/office/drawing/2014/main" id="{DA17F928-0B87-439D-A36E-A5A49371A701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43EFBB04-C4B6-4440-9473-24880961EEC7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91EE9EBB-ABA7-453F-8656-C2D4A5E47659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Connector 264">
            <a:extLst>
              <a:ext uri="{FF2B5EF4-FFF2-40B4-BE49-F238E27FC236}">
                <a16:creationId xmlns:a16="http://schemas.microsoft.com/office/drawing/2014/main" id="{BDFC4AB3-E20C-4501-AB4F-3B58245C3AE2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Connector 265">
            <a:extLst>
              <a:ext uri="{FF2B5EF4-FFF2-40B4-BE49-F238E27FC236}">
                <a16:creationId xmlns:a16="http://schemas.microsoft.com/office/drawing/2014/main" id="{45BD29CE-CDFA-4CBE-88BE-D201372C60FF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Connector 266">
            <a:extLst>
              <a:ext uri="{FF2B5EF4-FFF2-40B4-BE49-F238E27FC236}">
                <a16:creationId xmlns:a16="http://schemas.microsoft.com/office/drawing/2014/main" id="{A71AC286-5512-45E7-8521-22EDA9F156EA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66675</xdr:colOff>
      <xdr:row>370</xdr:row>
      <xdr:rowOff>100013</xdr:rowOff>
    </xdr:from>
    <xdr:to>
      <xdr:col>13</xdr:col>
      <xdr:colOff>133350</xdr:colOff>
      <xdr:row>380</xdr:row>
      <xdr:rowOff>71438</xdr:rowOff>
    </xdr:to>
    <xdr:grpSp>
      <xdr:nvGrpSpPr>
        <xdr:cNvPr id="268" name="Group 267">
          <a:extLst>
            <a:ext uri="{FF2B5EF4-FFF2-40B4-BE49-F238E27FC236}">
              <a16:creationId xmlns:a16="http://schemas.microsoft.com/office/drawing/2014/main" id="{258F379F-8E9C-44A5-B3E8-9AED93133046}"/>
            </a:ext>
          </a:extLst>
        </xdr:cNvPr>
        <xdr:cNvGrpSpPr/>
      </xdr:nvGrpSpPr>
      <xdr:grpSpPr>
        <a:xfrm>
          <a:off x="389845" y="55676687"/>
          <a:ext cx="1844108" cy="1493724"/>
          <a:chOff x="390525" y="15835313"/>
          <a:chExt cx="1847850" cy="1419225"/>
        </a:xfrm>
      </xdr:grpSpPr>
      <xdr:cxnSp macro="">
        <xdr:nvCxnSpPr>
          <xdr:cNvPr id="269" name="Straight Connector 268">
            <a:extLst>
              <a:ext uri="{FF2B5EF4-FFF2-40B4-BE49-F238E27FC236}">
                <a16:creationId xmlns:a16="http://schemas.microsoft.com/office/drawing/2014/main" id="{F1556255-C10C-4B9C-8154-6CABE443EDA4}"/>
              </a:ext>
            </a:extLst>
          </xdr:cNvPr>
          <xdr:cNvCxnSpPr/>
        </xdr:nvCxnSpPr>
        <xdr:spPr>
          <a:xfrm>
            <a:off x="1458586" y="15935325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Connector 269">
            <a:extLst>
              <a:ext uri="{FF2B5EF4-FFF2-40B4-BE49-F238E27FC236}">
                <a16:creationId xmlns:a16="http://schemas.microsoft.com/office/drawing/2014/main" id="{3314AAD1-8515-46D9-83EB-4E64A5D19E22}"/>
              </a:ext>
            </a:extLst>
          </xdr:cNvPr>
          <xdr:cNvCxnSpPr/>
        </xdr:nvCxnSpPr>
        <xdr:spPr>
          <a:xfrm>
            <a:off x="729297" y="164687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Straight Connector 270">
            <a:extLst>
              <a:ext uri="{FF2B5EF4-FFF2-40B4-BE49-F238E27FC236}">
                <a16:creationId xmlns:a16="http://schemas.microsoft.com/office/drawing/2014/main" id="{818C1636-D1CB-4C1C-BAD5-62F2498676FA}"/>
              </a:ext>
            </a:extLst>
          </xdr:cNvPr>
          <xdr:cNvCxnSpPr/>
        </xdr:nvCxnSpPr>
        <xdr:spPr>
          <a:xfrm>
            <a:off x="1458586" y="16363950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>
            <a:extLst>
              <a:ext uri="{FF2B5EF4-FFF2-40B4-BE49-F238E27FC236}">
                <a16:creationId xmlns:a16="http://schemas.microsoft.com/office/drawing/2014/main" id="{C38DE7CC-FFDA-4188-834D-3CBC6C637BF1}"/>
              </a:ext>
            </a:extLst>
          </xdr:cNvPr>
          <xdr:cNvCxnSpPr/>
        </xdr:nvCxnSpPr>
        <xdr:spPr>
          <a:xfrm>
            <a:off x="1357304" y="16468725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973DBEC3-C33F-4BC4-AB70-F7F45BE6143F}"/>
              </a:ext>
            </a:extLst>
          </xdr:cNvPr>
          <xdr:cNvCxnSpPr/>
        </xdr:nvCxnSpPr>
        <xdr:spPr>
          <a:xfrm>
            <a:off x="409575" y="16030576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9EE5A0D8-FE43-4135-8ABD-15ACA6775138}"/>
              </a:ext>
            </a:extLst>
          </xdr:cNvPr>
          <xdr:cNvCxnSpPr/>
        </xdr:nvCxnSpPr>
        <xdr:spPr>
          <a:xfrm>
            <a:off x="486729" y="15963900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40207357-4731-4AB7-889E-01E34EE6BE12}"/>
              </a:ext>
            </a:extLst>
          </xdr:cNvPr>
          <xdr:cNvCxnSpPr/>
        </xdr:nvCxnSpPr>
        <xdr:spPr>
          <a:xfrm flipH="1">
            <a:off x="433387" y="15982952"/>
            <a:ext cx="101442" cy="10001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ECA89F7B-16AC-49FA-AFF6-B50A450E7B8A}"/>
              </a:ext>
            </a:extLst>
          </xdr:cNvPr>
          <xdr:cNvCxnSpPr/>
        </xdr:nvCxnSpPr>
        <xdr:spPr>
          <a:xfrm>
            <a:off x="390525" y="16902114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Straight Connector 276">
            <a:extLst>
              <a:ext uri="{FF2B5EF4-FFF2-40B4-BE49-F238E27FC236}">
                <a16:creationId xmlns:a16="http://schemas.microsoft.com/office/drawing/2014/main" id="{A0599029-C5BF-4060-A80D-70E1A02A3D73}"/>
              </a:ext>
            </a:extLst>
          </xdr:cNvPr>
          <xdr:cNvCxnSpPr/>
        </xdr:nvCxnSpPr>
        <xdr:spPr>
          <a:xfrm flipH="1">
            <a:off x="431164" y="16844962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78784548-7071-41F5-938C-53B6BF7B643A}"/>
              </a:ext>
            </a:extLst>
          </xdr:cNvPr>
          <xdr:cNvCxnSpPr/>
        </xdr:nvCxnSpPr>
        <xdr:spPr>
          <a:xfrm>
            <a:off x="811057" y="16930688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Connector 278">
            <a:extLst>
              <a:ext uri="{FF2B5EF4-FFF2-40B4-BE49-F238E27FC236}">
                <a16:creationId xmlns:a16="http://schemas.microsoft.com/office/drawing/2014/main" id="{9BEBA43C-BCD2-432E-B1BB-C0B9654541CE}"/>
              </a:ext>
            </a:extLst>
          </xdr:cNvPr>
          <xdr:cNvCxnSpPr/>
        </xdr:nvCxnSpPr>
        <xdr:spPr>
          <a:xfrm>
            <a:off x="728664" y="17183100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Connector 279">
            <a:extLst>
              <a:ext uri="{FF2B5EF4-FFF2-40B4-BE49-F238E27FC236}">
                <a16:creationId xmlns:a16="http://schemas.microsoft.com/office/drawing/2014/main" id="{0BFCBA97-6497-4411-B7CE-E410C8140AB4}"/>
              </a:ext>
            </a:extLst>
          </xdr:cNvPr>
          <xdr:cNvCxnSpPr/>
        </xdr:nvCxnSpPr>
        <xdr:spPr>
          <a:xfrm flipH="1">
            <a:off x="765649" y="17135476"/>
            <a:ext cx="82078" cy="952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Connector 280">
            <a:extLst>
              <a:ext uri="{FF2B5EF4-FFF2-40B4-BE49-F238E27FC236}">
                <a16:creationId xmlns:a16="http://schemas.microsoft.com/office/drawing/2014/main" id="{CD8C10EF-6391-4D6D-A12D-B46F012860CD}"/>
              </a:ext>
            </a:extLst>
          </xdr:cNvPr>
          <xdr:cNvCxnSpPr/>
        </xdr:nvCxnSpPr>
        <xdr:spPr>
          <a:xfrm>
            <a:off x="2104072" y="16930688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" name="Straight Connector 281">
            <a:extLst>
              <a:ext uri="{FF2B5EF4-FFF2-40B4-BE49-F238E27FC236}">
                <a16:creationId xmlns:a16="http://schemas.microsoft.com/office/drawing/2014/main" id="{52CD94BA-4FC9-4C8D-9C04-284CF30FF6C3}"/>
              </a:ext>
            </a:extLst>
          </xdr:cNvPr>
          <xdr:cNvCxnSpPr/>
        </xdr:nvCxnSpPr>
        <xdr:spPr>
          <a:xfrm flipH="1">
            <a:off x="2049145" y="17135476"/>
            <a:ext cx="98743" cy="100013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Straight Connector 282">
            <a:extLst>
              <a:ext uri="{FF2B5EF4-FFF2-40B4-BE49-F238E27FC236}">
                <a16:creationId xmlns:a16="http://schemas.microsoft.com/office/drawing/2014/main" id="{24CE3461-CD09-4338-AB18-FB37F2DED745}"/>
              </a:ext>
            </a:extLst>
          </xdr:cNvPr>
          <xdr:cNvCxnSpPr/>
        </xdr:nvCxnSpPr>
        <xdr:spPr>
          <a:xfrm>
            <a:off x="733425" y="1607820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" name="Straight Arrow Connector 283">
            <a:extLst>
              <a:ext uri="{FF2B5EF4-FFF2-40B4-BE49-F238E27FC236}">
                <a16:creationId xmlns:a16="http://schemas.microsoft.com/office/drawing/2014/main" id="{03BAB19A-A126-42BB-B249-8EE5D2C7CAF7}"/>
              </a:ext>
            </a:extLst>
          </xdr:cNvPr>
          <xdr:cNvCxnSpPr/>
        </xdr:nvCxnSpPr>
        <xdr:spPr>
          <a:xfrm flipH="1">
            <a:off x="809625" y="15835313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5" name="Straight Arrow Connector 284">
            <a:extLst>
              <a:ext uri="{FF2B5EF4-FFF2-40B4-BE49-F238E27FC236}">
                <a16:creationId xmlns:a16="http://schemas.microsoft.com/office/drawing/2014/main" id="{E0EAF575-4379-4894-9FD5-B63AE50E0213}"/>
              </a:ext>
            </a:extLst>
          </xdr:cNvPr>
          <xdr:cNvCxnSpPr/>
        </xdr:nvCxnSpPr>
        <xdr:spPr>
          <a:xfrm flipH="1">
            <a:off x="976312" y="15840075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6" name="Straight Arrow Connector 285">
            <a:extLst>
              <a:ext uri="{FF2B5EF4-FFF2-40B4-BE49-F238E27FC236}">
                <a16:creationId xmlns:a16="http://schemas.microsoft.com/office/drawing/2014/main" id="{32EB1D16-5DCF-4172-B7F3-964CB597896A}"/>
              </a:ext>
            </a:extLst>
          </xdr:cNvPr>
          <xdr:cNvCxnSpPr/>
        </xdr:nvCxnSpPr>
        <xdr:spPr>
          <a:xfrm flipH="1">
            <a:off x="1133475" y="15840076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7" name="Straight Arrow Connector 286">
            <a:extLst>
              <a:ext uri="{FF2B5EF4-FFF2-40B4-BE49-F238E27FC236}">
                <a16:creationId xmlns:a16="http://schemas.microsoft.com/office/drawing/2014/main" id="{4C3EFA0F-A38B-4CAD-9AF6-5AA210D9EF8A}"/>
              </a:ext>
            </a:extLst>
          </xdr:cNvPr>
          <xdr:cNvCxnSpPr/>
        </xdr:nvCxnSpPr>
        <xdr:spPr>
          <a:xfrm flipH="1">
            <a:off x="1300163" y="15840075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8" name="Straight Arrow Connector 287">
            <a:extLst>
              <a:ext uri="{FF2B5EF4-FFF2-40B4-BE49-F238E27FC236}">
                <a16:creationId xmlns:a16="http://schemas.microsoft.com/office/drawing/2014/main" id="{06624AE6-214E-4AE6-868A-2CBB694075F7}"/>
              </a:ext>
            </a:extLst>
          </xdr:cNvPr>
          <xdr:cNvCxnSpPr/>
        </xdr:nvCxnSpPr>
        <xdr:spPr>
          <a:xfrm flipH="1">
            <a:off x="1457325" y="15844838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9" name="Straight Arrow Connector 288">
            <a:extLst>
              <a:ext uri="{FF2B5EF4-FFF2-40B4-BE49-F238E27FC236}">
                <a16:creationId xmlns:a16="http://schemas.microsoft.com/office/drawing/2014/main" id="{B417B846-400F-4542-8B24-B029669DD3C5}"/>
              </a:ext>
            </a:extLst>
          </xdr:cNvPr>
          <xdr:cNvCxnSpPr/>
        </xdr:nvCxnSpPr>
        <xdr:spPr>
          <a:xfrm flipH="1">
            <a:off x="1619250" y="15844838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0" name="Straight Arrow Connector 289">
            <a:extLst>
              <a:ext uri="{FF2B5EF4-FFF2-40B4-BE49-F238E27FC236}">
                <a16:creationId xmlns:a16="http://schemas.microsoft.com/office/drawing/2014/main" id="{8055F4CD-60A5-4869-9DDE-ED89F7BB041F}"/>
              </a:ext>
            </a:extLst>
          </xdr:cNvPr>
          <xdr:cNvCxnSpPr/>
        </xdr:nvCxnSpPr>
        <xdr:spPr>
          <a:xfrm flipH="1">
            <a:off x="1781175" y="15844838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1" name="Straight Arrow Connector 290">
            <a:extLst>
              <a:ext uri="{FF2B5EF4-FFF2-40B4-BE49-F238E27FC236}">
                <a16:creationId xmlns:a16="http://schemas.microsoft.com/office/drawing/2014/main" id="{0CA66732-715B-4FC7-9597-41CC4F2EB74F}"/>
              </a:ext>
            </a:extLst>
          </xdr:cNvPr>
          <xdr:cNvCxnSpPr/>
        </xdr:nvCxnSpPr>
        <xdr:spPr>
          <a:xfrm flipH="1">
            <a:off x="1943100" y="15844838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2" name="Straight Arrow Connector 291">
            <a:extLst>
              <a:ext uri="{FF2B5EF4-FFF2-40B4-BE49-F238E27FC236}">
                <a16:creationId xmlns:a16="http://schemas.microsoft.com/office/drawing/2014/main" id="{DAB7C348-D8DC-4178-ACD4-8E7FC8C4FEDA}"/>
              </a:ext>
            </a:extLst>
          </xdr:cNvPr>
          <xdr:cNvCxnSpPr/>
        </xdr:nvCxnSpPr>
        <xdr:spPr>
          <a:xfrm flipH="1">
            <a:off x="2105025" y="15840075"/>
            <a:ext cx="133350" cy="1857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95251</xdr:colOff>
      <xdr:row>354</xdr:row>
      <xdr:rowOff>1</xdr:rowOff>
    </xdr:from>
    <xdr:to>
      <xdr:col>45</xdr:col>
      <xdr:colOff>1</xdr:colOff>
      <xdr:row>359</xdr:row>
      <xdr:rowOff>1</xdr:rowOff>
    </xdr:to>
    <xdr:sp macro="" textlink="">
      <xdr:nvSpPr>
        <xdr:cNvPr id="293" name="Right Brace 292">
          <a:extLst>
            <a:ext uri="{FF2B5EF4-FFF2-40B4-BE49-F238E27FC236}">
              <a16:creationId xmlns:a16="http://schemas.microsoft.com/office/drawing/2014/main" id="{D68876A0-00AD-4136-85A4-2E7BC887E798}"/>
            </a:ext>
          </a:extLst>
        </xdr:cNvPr>
        <xdr:cNvSpPr/>
      </xdr:nvSpPr>
      <xdr:spPr>
        <a:xfrm>
          <a:off x="7058026" y="468487126"/>
          <a:ext cx="228600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43</xdr:col>
      <xdr:colOff>114299</xdr:colOff>
      <xdr:row>374</xdr:row>
      <xdr:rowOff>0</xdr:rowOff>
    </xdr:from>
    <xdr:to>
      <xdr:col>45</xdr:col>
      <xdr:colOff>9525</xdr:colOff>
      <xdr:row>379</xdr:row>
      <xdr:rowOff>133350</xdr:rowOff>
    </xdr:to>
    <xdr:sp macro="" textlink="">
      <xdr:nvSpPr>
        <xdr:cNvPr id="294" name="Right Brace 293">
          <a:extLst>
            <a:ext uri="{FF2B5EF4-FFF2-40B4-BE49-F238E27FC236}">
              <a16:creationId xmlns:a16="http://schemas.microsoft.com/office/drawing/2014/main" id="{672EF2DB-C927-4CFC-A42B-A7B01C0F52D5}"/>
            </a:ext>
          </a:extLst>
        </xdr:cNvPr>
        <xdr:cNvSpPr/>
      </xdr:nvSpPr>
      <xdr:spPr>
        <a:xfrm>
          <a:off x="7077074" y="471297000"/>
          <a:ext cx="219076" cy="857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76201</xdr:colOff>
      <xdr:row>81</xdr:row>
      <xdr:rowOff>57150</xdr:rowOff>
    </xdr:from>
    <xdr:to>
      <xdr:col>9</xdr:col>
      <xdr:colOff>85725</xdr:colOff>
      <xdr:row>90</xdr:row>
      <xdr:rowOff>71438</xdr:rowOff>
    </xdr:to>
    <xdr:grpSp>
      <xdr:nvGrpSpPr>
        <xdr:cNvPr id="295" name="Group 294">
          <a:extLst>
            <a:ext uri="{FF2B5EF4-FFF2-40B4-BE49-F238E27FC236}">
              <a16:creationId xmlns:a16="http://schemas.microsoft.com/office/drawing/2014/main" id="{1AF99EE2-70B7-4F2E-B64A-54CDC2DE6767}"/>
            </a:ext>
          </a:extLst>
        </xdr:cNvPr>
        <xdr:cNvGrpSpPr/>
      </xdr:nvGrpSpPr>
      <xdr:grpSpPr>
        <a:xfrm>
          <a:off x="399371" y="12541704"/>
          <a:ext cx="1140617" cy="1349488"/>
          <a:chOff x="400051" y="316839600"/>
          <a:chExt cx="1142999" cy="1319213"/>
        </a:xfrm>
      </xdr:grpSpPr>
      <xdr:cxnSp macro="">
        <xdr:nvCxnSpPr>
          <xdr:cNvPr id="296" name="Straight Connector 295">
            <a:extLst>
              <a:ext uri="{FF2B5EF4-FFF2-40B4-BE49-F238E27FC236}">
                <a16:creationId xmlns:a16="http://schemas.microsoft.com/office/drawing/2014/main" id="{FD279D9F-4565-43B5-B7D9-E9A3686BE344}"/>
              </a:ext>
            </a:extLst>
          </xdr:cNvPr>
          <xdr:cNvCxnSpPr/>
        </xdr:nvCxnSpPr>
        <xdr:spPr>
          <a:xfrm>
            <a:off x="1133475" y="31683960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C952EFBB-A69D-4C36-8497-865C081820DF}"/>
              </a:ext>
            </a:extLst>
          </xdr:cNvPr>
          <xdr:cNvCxnSpPr/>
        </xdr:nvCxnSpPr>
        <xdr:spPr>
          <a:xfrm>
            <a:off x="1333500" y="317363475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Straight Connector 297">
            <a:extLst>
              <a:ext uri="{FF2B5EF4-FFF2-40B4-BE49-F238E27FC236}">
                <a16:creationId xmlns:a16="http://schemas.microsoft.com/office/drawing/2014/main" id="{6B41B169-62EA-4DEC-8B12-A29A7538391B}"/>
              </a:ext>
            </a:extLst>
          </xdr:cNvPr>
          <xdr:cNvCxnSpPr/>
        </xdr:nvCxnSpPr>
        <xdr:spPr>
          <a:xfrm>
            <a:off x="695325" y="317373000"/>
            <a:ext cx="2095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Connector 298">
            <a:extLst>
              <a:ext uri="{FF2B5EF4-FFF2-40B4-BE49-F238E27FC236}">
                <a16:creationId xmlns:a16="http://schemas.microsoft.com/office/drawing/2014/main" id="{87457AFD-5694-4259-9633-BE0B73976E2A}"/>
              </a:ext>
            </a:extLst>
          </xdr:cNvPr>
          <xdr:cNvCxnSpPr/>
        </xdr:nvCxnSpPr>
        <xdr:spPr>
          <a:xfrm>
            <a:off x="1133475" y="31726822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Straight Connector 299">
            <a:extLst>
              <a:ext uri="{FF2B5EF4-FFF2-40B4-BE49-F238E27FC236}">
                <a16:creationId xmlns:a16="http://schemas.microsoft.com/office/drawing/2014/main" id="{9FD32B56-E58C-4F06-A903-B4108A84F2CF}"/>
              </a:ext>
            </a:extLst>
          </xdr:cNvPr>
          <xdr:cNvCxnSpPr/>
        </xdr:nvCxnSpPr>
        <xdr:spPr>
          <a:xfrm>
            <a:off x="1038225" y="317373000"/>
            <a:ext cx="1809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Connector 300">
            <a:extLst>
              <a:ext uri="{FF2B5EF4-FFF2-40B4-BE49-F238E27FC236}">
                <a16:creationId xmlns:a16="http://schemas.microsoft.com/office/drawing/2014/main" id="{FDA9CF3F-DE97-4BE3-81A3-6536EEB54EAE}"/>
              </a:ext>
            </a:extLst>
          </xdr:cNvPr>
          <xdr:cNvCxnSpPr/>
        </xdr:nvCxnSpPr>
        <xdr:spPr>
          <a:xfrm>
            <a:off x="1133475" y="31771590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" name="Straight Connector 301">
            <a:extLst>
              <a:ext uri="{FF2B5EF4-FFF2-40B4-BE49-F238E27FC236}">
                <a16:creationId xmlns:a16="http://schemas.microsoft.com/office/drawing/2014/main" id="{67AC4039-485A-428E-8B91-795F2465BAF0}"/>
              </a:ext>
            </a:extLst>
          </xdr:cNvPr>
          <xdr:cNvCxnSpPr/>
        </xdr:nvCxnSpPr>
        <xdr:spPr>
          <a:xfrm>
            <a:off x="404814" y="316934851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Connector 302">
            <a:extLst>
              <a:ext uri="{FF2B5EF4-FFF2-40B4-BE49-F238E27FC236}">
                <a16:creationId xmlns:a16="http://schemas.microsoft.com/office/drawing/2014/main" id="{0F19C11C-5437-40FC-87CE-3CD01C7FD0DE}"/>
              </a:ext>
            </a:extLst>
          </xdr:cNvPr>
          <xdr:cNvCxnSpPr/>
        </xdr:nvCxnSpPr>
        <xdr:spPr>
          <a:xfrm>
            <a:off x="485776" y="31686817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Connector 303">
            <a:extLst>
              <a:ext uri="{FF2B5EF4-FFF2-40B4-BE49-F238E27FC236}">
                <a16:creationId xmlns:a16="http://schemas.microsoft.com/office/drawing/2014/main" id="{1BCB5157-781E-4624-B400-8C943EA0C0A0}"/>
              </a:ext>
            </a:extLst>
          </xdr:cNvPr>
          <xdr:cNvCxnSpPr/>
        </xdr:nvCxnSpPr>
        <xdr:spPr>
          <a:xfrm flipH="1">
            <a:off x="442913" y="316891988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Connector 304">
            <a:extLst>
              <a:ext uri="{FF2B5EF4-FFF2-40B4-BE49-F238E27FC236}">
                <a16:creationId xmlns:a16="http://schemas.microsoft.com/office/drawing/2014/main" id="{A6EFB07D-64B8-4E6A-80DB-07155F4C1936}"/>
              </a:ext>
            </a:extLst>
          </xdr:cNvPr>
          <xdr:cNvCxnSpPr/>
        </xdr:nvCxnSpPr>
        <xdr:spPr>
          <a:xfrm>
            <a:off x="400051" y="317806389"/>
            <a:ext cx="223838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Connector 305">
            <a:extLst>
              <a:ext uri="{FF2B5EF4-FFF2-40B4-BE49-F238E27FC236}">
                <a16:creationId xmlns:a16="http://schemas.microsoft.com/office/drawing/2014/main" id="{0C570A13-E6BD-451C-B6AA-7C00F86A046C}"/>
              </a:ext>
            </a:extLst>
          </xdr:cNvPr>
          <xdr:cNvCxnSpPr/>
        </xdr:nvCxnSpPr>
        <xdr:spPr>
          <a:xfrm flipH="1">
            <a:off x="438150" y="317763526"/>
            <a:ext cx="85725" cy="90487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Connector 306">
            <a:extLst>
              <a:ext uri="{FF2B5EF4-FFF2-40B4-BE49-F238E27FC236}">
                <a16:creationId xmlns:a16="http://schemas.microsoft.com/office/drawing/2014/main" id="{B8F25423-2047-43DF-90CE-827950C50029}"/>
              </a:ext>
            </a:extLst>
          </xdr:cNvPr>
          <xdr:cNvCxnSpPr/>
        </xdr:nvCxnSpPr>
        <xdr:spPr>
          <a:xfrm>
            <a:off x="814388" y="31783496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Connector 307">
            <a:extLst>
              <a:ext uri="{FF2B5EF4-FFF2-40B4-BE49-F238E27FC236}">
                <a16:creationId xmlns:a16="http://schemas.microsoft.com/office/drawing/2014/main" id="{5445495F-6704-42F9-B35D-029FD50D1659}"/>
              </a:ext>
            </a:extLst>
          </xdr:cNvPr>
          <xdr:cNvCxnSpPr/>
        </xdr:nvCxnSpPr>
        <xdr:spPr>
          <a:xfrm>
            <a:off x="738187" y="318087375"/>
            <a:ext cx="771525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Connector 308">
            <a:extLst>
              <a:ext uri="{FF2B5EF4-FFF2-40B4-BE49-F238E27FC236}">
                <a16:creationId xmlns:a16="http://schemas.microsoft.com/office/drawing/2014/main" id="{6A43E70A-FDDD-438A-8D9B-C5CF3AF5F0B6}"/>
              </a:ext>
            </a:extLst>
          </xdr:cNvPr>
          <xdr:cNvCxnSpPr/>
        </xdr:nvCxnSpPr>
        <xdr:spPr>
          <a:xfrm flipH="1">
            <a:off x="776287" y="31804927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Connector 309">
            <a:extLst>
              <a:ext uri="{FF2B5EF4-FFF2-40B4-BE49-F238E27FC236}">
                <a16:creationId xmlns:a16="http://schemas.microsoft.com/office/drawing/2014/main" id="{38D85BA4-54C9-4239-BF63-E18C734FFADE}"/>
              </a:ext>
            </a:extLst>
          </xdr:cNvPr>
          <xdr:cNvCxnSpPr/>
        </xdr:nvCxnSpPr>
        <xdr:spPr>
          <a:xfrm>
            <a:off x="1457325" y="31783496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Straight Connector 310">
            <a:extLst>
              <a:ext uri="{FF2B5EF4-FFF2-40B4-BE49-F238E27FC236}">
                <a16:creationId xmlns:a16="http://schemas.microsoft.com/office/drawing/2014/main" id="{CE6F6FFD-073A-43DF-B75E-8F927F63E471}"/>
              </a:ext>
            </a:extLst>
          </xdr:cNvPr>
          <xdr:cNvCxnSpPr/>
        </xdr:nvCxnSpPr>
        <xdr:spPr>
          <a:xfrm flipH="1">
            <a:off x="1419224" y="318049276"/>
            <a:ext cx="76200" cy="80962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114299</xdr:colOff>
      <xdr:row>87</xdr:row>
      <xdr:rowOff>0</xdr:rowOff>
    </xdr:from>
    <xdr:to>
      <xdr:col>36</xdr:col>
      <xdr:colOff>38100</xdr:colOff>
      <xdr:row>94</xdr:row>
      <xdr:rowOff>133350</xdr:rowOff>
    </xdr:to>
    <xdr:sp macro="" textlink="">
      <xdr:nvSpPr>
        <xdr:cNvPr id="312" name="Right Brace 311">
          <a:extLst>
            <a:ext uri="{FF2B5EF4-FFF2-40B4-BE49-F238E27FC236}">
              <a16:creationId xmlns:a16="http://schemas.microsoft.com/office/drawing/2014/main" id="{657CE009-9164-4A78-9457-FC80BC0AAC8E}"/>
            </a:ext>
          </a:extLst>
        </xdr:cNvPr>
        <xdr:cNvSpPr/>
      </xdr:nvSpPr>
      <xdr:spPr>
        <a:xfrm>
          <a:off x="5619749" y="26622375"/>
          <a:ext cx="247651" cy="1152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123825</xdr:colOff>
      <xdr:row>87</xdr:row>
      <xdr:rowOff>28575</xdr:rowOff>
    </xdr:from>
    <xdr:to>
      <xdr:col>8</xdr:col>
      <xdr:colOff>123825</xdr:colOff>
      <xdr:row>88</xdr:row>
      <xdr:rowOff>57150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A5C84667-BB33-42F8-A63B-741C55E266DA}"/>
            </a:ext>
          </a:extLst>
        </xdr:cNvPr>
        <xdr:cNvCxnSpPr/>
      </xdr:nvCxnSpPr>
      <xdr:spPr>
        <a:xfrm>
          <a:off x="1419225" y="26650950"/>
          <a:ext cx="0" cy="1905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82</xdr:row>
      <xdr:rowOff>38100</xdr:rowOff>
    </xdr:from>
    <xdr:to>
      <xdr:col>5</xdr:col>
      <xdr:colOff>152400</xdr:colOff>
      <xdr:row>82</xdr:row>
      <xdr:rowOff>38100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3F21A903-7826-45C7-9873-E8D3277584D7}"/>
            </a:ext>
          </a:extLst>
        </xdr:cNvPr>
        <xdr:cNvCxnSpPr/>
      </xdr:nvCxnSpPr>
      <xdr:spPr>
        <a:xfrm>
          <a:off x="752475" y="25936575"/>
          <a:ext cx="20955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294</xdr:row>
      <xdr:rowOff>57150</xdr:rowOff>
    </xdr:from>
    <xdr:to>
      <xdr:col>13</xdr:col>
      <xdr:colOff>76200</xdr:colOff>
      <xdr:row>303</xdr:row>
      <xdr:rowOff>71438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59060AB9-D874-4DB1-B4A4-9EFB6C17711A}"/>
            </a:ext>
          </a:extLst>
        </xdr:cNvPr>
        <xdr:cNvGrpSpPr/>
      </xdr:nvGrpSpPr>
      <xdr:grpSpPr>
        <a:xfrm>
          <a:off x="389845" y="44271860"/>
          <a:ext cx="1786958" cy="1332480"/>
          <a:chOff x="390525" y="12553950"/>
          <a:chExt cx="1790700" cy="1319213"/>
        </a:xfrm>
      </xdr:grpSpPr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74668BBE-9985-EE48-67AC-8F0A489243E2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C2D94A32-EBBC-B8BF-DAF2-4E884C4F4E2A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285C94ED-B64C-814A-F0AD-DB4DD3CC9E08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A8760D71-27F5-E495-516D-807795427FC4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F1952959-3D7F-B540-DF6B-DE87EF688E40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195038FE-6666-2DD4-1CB9-DC3A221B93C5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A29AAA90-DCDF-C8C3-8A07-BB36EA422EEA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D106E83E-878E-E1FE-DB46-34863659FD19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F0F79957-005D-F9D8-6233-1C589B86BDDA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A72DEBD7-0BEC-B277-5E83-F2C87629171D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ECF12805-CD73-6C22-D18D-0DBC0EDE78FF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26315ABD-85B9-DAC5-9714-228BAD22831E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98B15491-7174-54AC-B83F-1974B0F19731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Connector 103">
            <a:extLst>
              <a:ext uri="{FF2B5EF4-FFF2-40B4-BE49-F238E27FC236}">
                <a16:creationId xmlns:a16="http://schemas.microsoft.com/office/drawing/2014/main" id="{45BD2E20-CDEE-3359-ADB6-8A3406110B65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F20482A1-B20F-49CE-4F38-BDC34A351129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Connector 105">
            <a:extLst>
              <a:ext uri="{FF2B5EF4-FFF2-40B4-BE49-F238E27FC236}">
                <a16:creationId xmlns:a16="http://schemas.microsoft.com/office/drawing/2014/main" id="{65280BD3-BA01-3F2E-1940-120E70C6751B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95251</xdr:colOff>
      <xdr:row>297</xdr:row>
      <xdr:rowOff>1</xdr:rowOff>
    </xdr:from>
    <xdr:to>
      <xdr:col>45</xdr:col>
      <xdr:colOff>1</xdr:colOff>
      <xdr:row>302</xdr:row>
      <xdr:rowOff>1</xdr:rowOff>
    </xdr:to>
    <xdr:sp macro="" textlink="">
      <xdr:nvSpPr>
        <xdr:cNvPr id="107" name="Right Brace 106">
          <a:extLst>
            <a:ext uri="{FF2B5EF4-FFF2-40B4-BE49-F238E27FC236}">
              <a16:creationId xmlns:a16="http://schemas.microsoft.com/office/drawing/2014/main" id="{1C53FBA8-C16E-4236-BF39-EC36C1A0366A}"/>
            </a:ext>
          </a:extLst>
        </xdr:cNvPr>
        <xdr:cNvSpPr/>
      </xdr:nvSpPr>
      <xdr:spPr>
        <a:xfrm>
          <a:off x="7058026" y="32365951"/>
          <a:ext cx="228600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142875</xdr:colOff>
      <xdr:row>293</xdr:row>
      <xdr:rowOff>95250</xdr:rowOff>
    </xdr:from>
    <xdr:to>
      <xdr:col>4</xdr:col>
      <xdr:colOff>142875</xdr:colOff>
      <xdr:row>294</xdr:row>
      <xdr:rowOff>114300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2BBF0FD0-6564-465E-BFBA-C7D9D43953D2}"/>
            </a:ext>
          </a:extLst>
        </xdr:cNvPr>
        <xdr:cNvCxnSpPr/>
      </xdr:nvCxnSpPr>
      <xdr:spPr>
        <a:xfrm>
          <a:off x="628650" y="38280975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293</xdr:row>
      <xdr:rowOff>47625</xdr:rowOff>
    </xdr:from>
    <xdr:to>
      <xdr:col>13</xdr:col>
      <xdr:colOff>152400</xdr:colOff>
      <xdr:row>294</xdr:row>
      <xdr:rowOff>123825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52534121-73E8-4753-812A-FFD1AEFB00D2}"/>
            </a:ext>
          </a:extLst>
        </xdr:cNvPr>
        <xdr:cNvCxnSpPr/>
      </xdr:nvCxnSpPr>
      <xdr:spPr>
        <a:xfrm flipH="1">
          <a:off x="2105025" y="38233350"/>
          <a:ext cx="15240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240</xdr:row>
      <xdr:rowOff>57150</xdr:rowOff>
    </xdr:from>
    <xdr:to>
      <xdr:col>13</xdr:col>
      <xdr:colOff>76200</xdr:colOff>
      <xdr:row>249</xdr:row>
      <xdr:rowOff>71438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770C6162-C373-4663-AF5A-FAB622CD3A49}"/>
            </a:ext>
          </a:extLst>
        </xdr:cNvPr>
        <xdr:cNvGrpSpPr/>
      </xdr:nvGrpSpPr>
      <xdr:grpSpPr>
        <a:xfrm>
          <a:off x="389845" y="36184114"/>
          <a:ext cx="1786958" cy="1332480"/>
          <a:chOff x="390525" y="12553950"/>
          <a:chExt cx="1790700" cy="1319213"/>
        </a:xfrm>
      </xdr:grpSpPr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6414CC3F-D593-B140-0ED2-4D76FE59EEBF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Connector 112">
            <a:extLst>
              <a:ext uri="{FF2B5EF4-FFF2-40B4-BE49-F238E27FC236}">
                <a16:creationId xmlns:a16="http://schemas.microsoft.com/office/drawing/2014/main" id="{70044AFB-2A70-4239-70EF-12A78CC01130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Connector 113">
            <a:extLst>
              <a:ext uri="{FF2B5EF4-FFF2-40B4-BE49-F238E27FC236}">
                <a16:creationId xmlns:a16="http://schemas.microsoft.com/office/drawing/2014/main" id="{321BC17C-87C2-02DB-CC32-F89705426A30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A5AF6A29-6C7C-43A2-2871-9A6C64FF9BD8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DA7A5B55-11D8-FC39-A122-21A996964904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040A3F06-75F4-CFE9-4853-8D84C997F9CB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Connector 117">
            <a:extLst>
              <a:ext uri="{FF2B5EF4-FFF2-40B4-BE49-F238E27FC236}">
                <a16:creationId xmlns:a16="http://schemas.microsoft.com/office/drawing/2014/main" id="{E2354E66-6B61-2F8C-82B1-544CE171F25B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34E735B3-182E-D105-05C8-2F7C30CF5132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B3C3BCCD-7A7F-78CF-1D9F-9919BBF82C33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313AD18A-A650-78B4-00B7-1E37110D17A2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BCFDF9C6-47B7-00A7-305D-1F0BFDED4648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AB59860A-C7F2-F7DA-C43A-9EC136801C6A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2364F5D5-CB66-C1C1-A4FA-82AFC0BC4131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022BF608-AE6E-FA5A-C56E-83F926B7751F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E65CA24F-7FC3-7849-B24F-A8DB2B26F9D3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81010A8C-8AEC-0CCC-76B7-EF33732BF4E5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66675</xdr:colOff>
      <xdr:row>243</xdr:row>
      <xdr:rowOff>9525</xdr:rowOff>
    </xdr:from>
    <xdr:to>
      <xdr:col>44</xdr:col>
      <xdr:colOff>123825</xdr:colOff>
      <xdr:row>245</xdr:row>
      <xdr:rowOff>133350</xdr:rowOff>
    </xdr:to>
    <xdr:sp macro="" textlink="">
      <xdr:nvSpPr>
        <xdr:cNvPr id="128" name="Right Brace 127">
          <a:extLst>
            <a:ext uri="{FF2B5EF4-FFF2-40B4-BE49-F238E27FC236}">
              <a16:creationId xmlns:a16="http://schemas.microsoft.com/office/drawing/2014/main" id="{A2416261-5FCC-4007-99EB-0E38C2755F03}"/>
            </a:ext>
          </a:extLst>
        </xdr:cNvPr>
        <xdr:cNvSpPr/>
      </xdr:nvSpPr>
      <xdr:spPr>
        <a:xfrm>
          <a:off x="7029450" y="42014775"/>
          <a:ext cx="219075" cy="4095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142875</xdr:colOff>
      <xdr:row>239</xdr:row>
      <xdr:rowOff>95250</xdr:rowOff>
    </xdr:from>
    <xdr:to>
      <xdr:col>4</xdr:col>
      <xdr:colOff>142875</xdr:colOff>
      <xdr:row>240</xdr:row>
      <xdr:rowOff>114300</xdr:rowOff>
    </xdr:to>
    <xdr:cxnSp macro="">
      <xdr:nvCxnSpPr>
        <xdr:cNvPr id="129" name="Straight Arrow Connector 128">
          <a:extLst>
            <a:ext uri="{FF2B5EF4-FFF2-40B4-BE49-F238E27FC236}">
              <a16:creationId xmlns:a16="http://schemas.microsoft.com/office/drawing/2014/main" id="{F14C5432-991E-4F1B-872D-D39E36E0A576}"/>
            </a:ext>
          </a:extLst>
        </xdr:cNvPr>
        <xdr:cNvCxnSpPr/>
      </xdr:nvCxnSpPr>
      <xdr:spPr>
        <a:xfrm>
          <a:off x="628650" y="32165925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239</xdr:row>
      <xdr:rowOff>47625</xdr:rowOff>
    </xdr:from>
    <xdr:to>
      <xdr:col>13</xdr:col>
      <xdr:colOff>152400</xdr:colOff>
      <xdr:row>240</xdr:row>
      <xdr:rowOff>123825</xdr:rowOff>
    </xdr:to>
    <xdr:cxnSp macro="">
      <xdr:nvCxnSpPr>
        <xdr:cNvPr id="130" name="Straight Arrow Connector 129">
          <a:extLst>
            <a:ext uri="{FF2B5EF4-FFF2-40B4-BE49-F238E27FC236}">
              <a16:creationId xmlns:a16="http://schemas.microsoft.com/office/drawing/2014/main" id="{35138979-F01B-49BA-B367-8B0D31271FDA}"/>
            </a:ext>
          </a:extLst>
        </xdr:cNvPr>
        <xdr:cNvCxnSpPr/>
      </xdr:nvCxnSpPr>
      <xdr:spPr>
        <a:xfrm flipH="1">
          <a:off x="2105025" y="32118300"/>
          <a:ext cx="15240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247</xdr:row>
      <xdr:rowOff>9525</xdr:rowOff>
    </xdr:from>
    <xdr:to>
      <xdr:col>14</xdr:col>
      <xdr:colOff>0</xdr:colOff>
      <xdr:row>248</xdr:row>
      <xdr:rowOff>38100</xdr:rowOff>
    </xdr:to>
    <xdr:cxnSp macro="">
      <xdr:nvCxnSpPr>
        <xdr:cNvPr id="131" name="Straight Arrow Connector 130">
          <a:extLst>
            <a:ext uri="{FF2B5EF4-FFF2-40B4-BE49-F238E27FC236}">
              <a16:creationId xmlns:a16="http://schemas.microsoft.com/office/drawing/2014/main" id="{EF5CFA39-3604-40D5-8812-54EA347C586E}"/>
            </a:ext>
          </a:extLst>
        </xdr:cNvPr>
        <xdr:cNvCxnSpPr/>
      </xdr:nvCxnSpPr>
      <xdr:spPr>
        <a:xfrm flipH="1" flipV="1">
          <a:off x="2114550" y="42595800"/>
          <a:ext cx="1524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247</xdr:row>
      <xdr:rowOff>28575</xdr:rowOff>
    </xdr:from>
    <xdr:to>
      <xdr:col>4</xdr:col>
      <xdr:colOff>133350</xdr:colOff>
      <xdr:row>248</xdr:row>
      <xdr:rowOff>66675</xdr:rowOff>
    </xdr:to>
    <xdr:cxnSp macro="">
      <xdr:nvCxnSpPr>
        <xdr:cNvPr id="134" name="Straight Arrow Connector 133">
          <a:extLst>
            <a:ext uri="{FF2B5EF4-FFF2-40B4-BE49-F238E27FC236}">
              <a16:creationId xmlns:a16="http://schemas.microsoft.com/office/drawing/2014/main" id="{4FCD70D8-EDFF-4A2D-8B53-1E4B22E38E73}"/>
            </a:ext>
          </a:extLst>
        </xdr:cNvPr>
        <xdr:cNvCxnSpPr/>
      </xdr:nvCxnSpPr>
      <xdr:spPr>
        <a:xfrm flipV="1">
          <a:off x="619125" y="42614850"/>
          <a:ext cx="161925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313</xdr:row>
      <xdr:rowOff>57150</xdr:rowOff>
    </xdr:from>
    <xdr:to>
      <xdr:col>13</xdr:col>
      <xdr:colOff>76200</xdr:colOff>
      <xdr:row>322</xdr:row>
      <xdr:rowOff>71438</xdr:rowOff>
    </xdr:to>
    <xdr:grpSp>
      <xdr:nvGrpSpPr>
        <xdr:cNvPr id="132" name="Group 131">
          <a:extLst>
            <a:ext uri="{FF2B5EF4-FFF2-40B4-BE49-F238E27FC236}">
              <a16:creationId xmlns:a16="http://schemas.microsoft.com/office/drawing/2014/main" id="{835E7E83-3F84-49FD-BB35-E7BB4145C2B1}"/>
            </a:ext>
          </a:extLst>
        </xdr:cNvPr>
        <xdr:cNvGrpSpPr/>
      </xdr:nvGrpSpPr>
      <xdr:grpSpPr>
        <a:xfrm>
          <a:off x="389845" y="47112351"/>
          <a:ext cx="1786958" cy="1332480"/>
          <a:chOff x="390525" y="12553950"/>
          <a:chExt cx="1790700" cy="1319213"/>
        </a:xfrm>
      </xdr:grpSpPr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id="{5DD44338-61CC-37A5-80FB-A3DA84729CD2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" name="Straight Connector 314">
            <a:extLst>
              <a:ext uri="{FF2B5EF4-FFF2-40B4-BE49-F238E27FC236}">
                <a16:creationId xmlns:a16="http://schemas.microsoft.com/office/drawing/2014/main" id="{B32193BE-2FEF-C827-89EA-E09CC5EB1F92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id="{CBC8B06E-6F12-9FF3-716B-9CBEA5DEBC76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Connector 316">
            <a:extLst>
              <a:ext uri="{FF2B5EF4-FFF2-40B4-BE49-F238E27FC236}">
                <a16:creationId xmlns:a16="http://schemas.microsoft.com/office/drawing/2014/main" id="{75967E66-85F0-B133-3D97-42B302C655D6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Straight Connector 317">
            <a:extLst>
              <a:ext uri="{FF2B5EF4-FFF2-40B4-BE49-F238E27FC236}">
                <a16:creationId xmlns:a16="http://schemas.microsoft.com/office/drawing/2014/main" id="{7E85D12B-016E-0F61-981D-4A5F25379207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Connector 318">
            <a:extLst>
              <a:ext uri="{FF2B5EF4-FFF2-40B4-BE49-F238E27FC236}">
                <a16:creationId xmlns:a16="http://schemas.microsoft.com/office/drawing/2014/main" id="{05ED2A3B-480A-9660-5DF4-7178E8B4CAF3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" name="Straight Connector 319">
            <a:extLst>
              <a:ext uri="{FF2B5EF4-FFF2-40B4-BE49-F238E27FC236}">
                <a16:creationId xmlns:a16="http://schemas.microsoft.com/office/drawing/2014/main" id="{9A623064-A68C-03E8-EC01-EB90729AC0BB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1" name="Straight Connector 320">
            <a:extLst>
              <a:ext uri="{FF2B5EF4-FFF2-40B4-BE49-F238E27FC236}">
                <a16:creationId xmlns:a16="http://schemas.microsoft.com/office/drawing/2014/main" id="{4410271D-3397-6BC7-D678-A791488DC544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Straight Connector 321">
            <a:extLst>
              <a:ext uri="{FF2B5EF4-FFF2-40B4-BE49-F238E27FC236}">
                <a16:creationId xmlns:a16="http://schemas.microsoft.com/office/drawing/2014/main" id="{D8EE04DB-5387-90EB-F5A4-EF42B8A9EF9D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66758110-2177-3893-FD94-D606D112BBC1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E08116E1-BB3A-82F7-7275-2735FDD26A49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Connector 324">
            <a:extLst>
              <a:ext uri="{FF2B5EF4-FFF2-40B4-BE49-F238E27FC236}">
                <a16:creationId xmlns:a16="http://schemas.microsoft.com/office/drawing/2014/main" id="{1B30A69C-AC5A-CDDC-6821-DDA44DB09F1E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id="{ACA2E8FD-A803-173D-C084-7A2E160CAB8B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7" name="Straight Connector 326">
            <a:extLst>
              <a:ext uri="{FF2B5EF4-FFF2-40B4-BE49-F238E27FC236}">
                <a16:creationId xmlns:a16="http://schemas.microsoft.com/office/drawing/2014/main" id="{4B536893-B073-436F-9871-ED1A9ACE21B1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8" name="Straight Connector 327">
            <a:extLst>
              <a:ext uri="{FF2B5EF4-FFF2-40B4-BE49-F238E27FC236}">
                <a16:creationId xmlns:a16="http://schemas.microsoft.com/office/drawing/2014/main" id="{04B81342-D05E-AEC8-F600-965F517CFED5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9" name="Straight Connector 328">
            <a:extLst>
              <a:ext uri="{FF2B5EF4-FFF2-40B4-BE49-F238E27FC236}">
                <a16:creationId xmlns:a16="http://schemas.microsoft.com/office/drawing/2014/main" id="{589B2DDE-A188-C722-491C-CE1541416E4A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95251</xdr:colOff>
      <xdr:row>316</xdr:row>
      <xdr:rowOff>1</xdr:rowOff>
    </xdr:from>
    <xdr:to>
      <xdr:col>45</xdr:col>
      <xdr:colOff>1</xdr:colOff>
      <xdr:row>319</xdr:row>
      <xdr:rowOff>144576</xdr:rowOff>
    </xdr:to>
    <xdr:sp macro="" textlink="">
      <xdr:nvSpPr>
        <xdr:cNvPr id="330" name="Right Brace 329">
          <a:extLst>
            <a:ext uri="{FF2B5EF4-FFF2-40B4-BE49-F238E27FC236}">
              <a16:creationId xmlns:a16="http://schemas.microsoft.com/office/drawing/2014/main" id="{DA8A980E-1D74-42A8-B32A-B841C979B0CC}"/>
            </a:ext>
          </a:extLst>
        </xdr:cNvPr>
        <xdr:cNvSpPr/>
      </xdr:nvSpPr>
      <xdr:spPr>
        <a:xfrm>
          <a:off x="7043398" y="47497434"/>
          <a:ext cx="227920" cy="57830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142875</xdr:colOff>
      <xdr:row>312</xdr:row>
      <xdr:rowOff>95250</xdr:rowOff>
    </xdr:from>
    <xdr:to>
      <xdr:col>4</xdr:col>
      <xdr:colOff>142875</xdr:colOff>
      <xdr:row>313</xdr:row>
      <xdr:rowOff>114300</xdr:rowOff>
    </xdr:to>
    <xdr:cxnSp macro="">
      <xdr:nvCxnSpPr>
        <xdr:cNvPr id="331" name="Straight Arrow Connector 330">
          <a:extLst>
            <a:ext uri="{FF2B5EF4-FFF2-40B4-BE49-F238E27FC236}">
              <a16:creationId xmlns:a16="http://schemas.microsoft.com/office/drawing/2014/main" id="{897DE792-E6BE-47BB-9C2C-CF39B1A08831}"/>
            </a:ext>
          </a:extLst>
        </xdr:cNvPr>
        <xdr:cNvCxnSpPr/>
      </xdr:nvCxnSpPr>
      <xdr:spPr>
        <a:xfrm>
          <a:off x="628650" y="34832925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312</xdr:row>
      <xdr:rowOff>47625</xdr:rowOff>
    </xdr:from>
    <xdr:to>
      <xdr:col>13</xdr:col>
      <xdr:colOff>152400</xdr:colOff>
      <xdr:row>313</xdr:row>
      <xdr:rowOff>123825</xdr:rowOff>
    </xdr:to>
    <xdr:cxnSp macro="">
      <xdr:nvCxnSpPr>
        <xdr:cNvPr id="332" name="Straight Arrow Connector 331">
          <a:extLst>
            <a:ext uri="{FF2B5EF4-FFF2-40B4-BE49-F238E27FC236}">
              <a16:creationId xmlns:a16="http://schemas.microsoft.com/office/drawing/2014/main" id="{E7927494-1244-4566-BDD2-D0D182918242}"/>
            </a:ext>
          </a:extLst>
        </xdr:cNvPr>
        <xdr:cNvCxnSpPr/>
      </xdr:nvCxnSpPr>
      <xdr:spPr>
        <a:xfrm flipH="1">
          <a:off x="2105025" y="34785300"/>
          <a:ext cx="15240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312</xdr:row>
      <xdr:rowOff>57150</xdr:rowOff>
    </xdr:from>
    <xdr:to>
      <xdr:col>5</xdr:col>
      <xdr:colOff>152400</xdr:colOff>
      <xdr:row>313</xdr:row>
      <xdr:rowOff>107491</xdr:rowOff>
    </xdr:to>
    <xdr:cxnSp macro="">
      <xdr:nvCxnSpPr>
        <xdr:cNvPr id="333" name="Straight Arrow Connector 332">
          <a:extLst>
            <a:ext uri="{FF2B5EF4-FFF2-40B4-BE49-F238E27FC236}">
              <a16:creationId xmlns:a16="http://schemas.microsoft.com/office/drawing/2014/main" id="{B31B7146-6F78-44ED-9C3F-0328E0CE4505}"/>
            </a:ext>
          </a:extLst>
        </xdr:cNvPr>
        <xdr:cNvCxnSpPr/>
      </xdr:nvCxnSpPr>
      <xdr:spPr>
        <a:xfrm flipH="1">
          <a:off x="828675" y="37604700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</xdr:colOff>
      <xdr:row>312</xdr:row>
      <xdr:rowOff>62104</xdr:rowOff>
    </xdr:from>
    <xdr:to>
      <xdr:col>6</xdr:col>
      <xdr:colOff>157162</xdr:colOff>
      <xdr:row>313</xdr:row>
      <xdr:rowOff>112445</xdr:rowOff>
    </xdr:to>
    <xdr:cxnSp macro="">
      <xdr:nvCxnSpPr>
        <xdr:cNvPr id="334" name="Straight Arrow Connector 333">
          <a:extLst>
            <a:ext uri="{FF2B5EF4-FFF2-40B4-BE49-F238E27FC236}">
              <a16:creationId xmlns:a16="http://schemas.microsoft.com/office/drawing/2014/main" id="{E04EAE4D-E633-4734-AEE6-F6159FD2A6F3}"/>
            </a:ext>
          </a:extLst>
        </xdr:cNvPr>
        <xdr:cNvCxnSpPr/>
      </xdr:nvCxnSpPr>
      <xdr:spPr>
        <a:xfrm flipH="1">
          <a:off x="995362" y="37609654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312</xdr:row>
      <xdr:rowOff>62105</xdr:rowOff>
    </xdr:from>
    <xdr:to>
      <xdr:col>7</xdr:col>
      <xdr:colOff>152400</xdr:colOff>
      <xdr:row>313</xdr:row>
      <xdr:rowOff>112446</xdr:rowOff>
    </xdr:to>
    <xdr:cxnSp macro="">
      <xdr:nvCxnSpPr>
        <xdr:cNvPr id="335" name="Straight Arrow Connector 334">
          <a:extLst>
            <a:ext uri="{FF2B5EF4-FFF2-40B4-BE49-F238E27FC236}">
              <a16:creationId xmlns:a16="http://schemas.microsoft.com/office/drawing/2014/main" id="{D66A5626-0D26-4D9A-B798-960192D761CB}"/>
            </a:ext>
          </a:extLst>
        </xdr:cNvPr>
        <xdr:cNvCxnSpPr/>
      </xdr:nvCxnSpPr>
      <xdr:spPr>
        <a:xfrm flipH="1">
          <a:off x="1152525" y="37609655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312</xdr:row>
      <xdr:rowOff>62104</xdr:rowOff>
    </xdr:from>
    <xdr:to>
      <xdr:col>8</xdr:col>
      <xdr:colOff>157163</xdr:colOff>
      <xdr:row>313</xdr:row>
      <xdr:rowOff>112445</xdr:rowOff>
    </xdr:to>
    <xdr:cxnSp macro="">
      <xdr:nvCxnSpPr>
        <xdr:cNvPr id="336" name="Straight Arrow Connector 335">
          <a:extLst>
            <a:ext uri="{FF2B5EF4-FFF2-40B4-BE49-F238E27FC236}">
              <a16:creationId xmlns:a16="http://schemas.microsoft.com/office/drawing/2014/main" id="{201FF92C-3570-4E9A-8689-0DED2225FC5A}"/>
            </a:ext>
          </a:extLst>
        </xdr:cNvPr>
        <xdr:cNvCxnSpPr/>
      </xdr:nvCxnSpPr>
      <xdr:spPr>
        <a:xfrm flipH="1">
          <a:off x="1319213" y="37609654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312</xdr:row>
      <xdr:rowOff>67059</xdr:rowOff>
    </xdr:from>
    <xdr:to>
      <xdr:col>9</xdr:col>
      <xdr:colOff>152400</xdr:colOff>
      <xdr:row>313</xdr:row>
      <xdr:rowOff>117400</xdr:rowOff>
    </xdr:to>
    <xdr:cxnSp macro="">
      <xdr:nvCxnSpPr>
        <xdr:cNvPr id="337" name="Straight Arrow Connector 336">
          <a:extLst>
            <a:ext uri="{FF2B5EF4-FFF2-40B4-BE49-F238E27FC236}">
              <a16:creationId xmlns:a16="http://schemas.microsoft.com/office/drawing/2014/main" id="{421DCBD0-4191-43AB-8B13-8B43B5B2E7E8}"/>
            </a:ext>
          </a:extLst>
        </xdr:cNvPr>
        <xdr:cNvCxnSpPr/>
      </xdr:nvCxnSpPr>
      <xdr:spPr>
        <a:xfrm flipH="1">
          <a:off x="1476375" y="376146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312</xdr:row>
      <xdr:rowOff>67059</xdr:rowOff>
    </xdr:from>
    <xdr:to>
      <xdr:col>10</xdr:col>
      <xdr:colOff>152400</xdr:colOff>
      <xdr:row>313</xdr:row>
      <xdr:rowOff>117400</xdr:rowOff>
    </xdr:to>
    <xdr:cxnSp macro="">
      <xdr:nvCxnSpPr>
        <xdr:cNvPr id="338" name="Straight Arrow Connector 337">
          <a:extLst>
            <a:ext uri="{FF2B5EF4-FFF2-40B4-BE49-F238E27FC236}">
              <a16:creationId xmlns:a16="http://schemas.microsoft.com/office/drawing/2014/main" id="{DAA65738-419D-4F79-91ED-7ECA26920766}"/>
            </a:ext>
          </a:extLst>
        </xdr:cNvPr>
        <xdr:cNvCxnSpPr/>
      </xdr:nvCxnSpPr>
      <xdr:spPr>
        <a:xfrm flipH="1">
          <a:off x="1638300" y="376146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312</xdr:row>
      <xdr:rowOff>67059</xdr:rowOff>
    </xdr:from>
    <xdr:to>
      <xdr:col>11</xdr:col>
      <xdr:colOff>152400</xdr:colOff>
      <xdr:row>313</xdr:row>
      <xdr:rowOff>117400</xdr:rowOff>
    </xdr:to>
    <xdr:cxnSp macro="">
      <xdr:nvCxnSpPr>
        <xdr:cNvPr id="339" name="Straight Arrow Connector 338">
          <a:extLst>
            <a:ext uri="{FF2B5EF4-FFF2-40B4-BE49-F238E27FC236}">
              <a16:creationId xmlns:a16="http://schemas.microsoft.com/office/drawing/2014/main" id="{B9DB6330-9048-4AB4-83AC-AEBA2F5548ED}"/>
            </a:ext>
          </a:extLst>
        </xdr:cNvPr>
        <xdr:cNvCxnSpPr/>
      </xdr:nvCxnSpPr>
      <xdr:spPr>
        <a:xfrm flipH="1">
          <a:off x="1800225" y="376146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312</xdr:row>
      <xdr:rowOff>67059</xdr:rowOff>
    </xdr:from>
    <xdr:to>
      <xdr:col>12</xdr:col>
      <xdr:colOff>152400</xdr:colOff>
      <xdr:row>313</xdr:row>
      <xdr:rowOff>117400</xdr:rowOff>
    </xdr:to>
    <xdr:cxnSp macro="">
      <xdr:nvCxnSpPr>
        <xdr:cNvPr id="340" name="Straight Arrow Connector 339">
          <a:extLst>
            <a:ext uri="{FF2B5EF4-FFF2-40B4-BE49-F238E27FC236}">
              <a16:creationId xmlns:a16="http://schemas.microsoft.com/office/drawing/2014/main" id="{693A954A-BBD2-446D-8919-327C5146DD6E}"/>
            </a:ext>
          </a:extLst>
        </xdr:cNvPr>
        <xdr:cNvCxnSpPr/>
      </xdr:nvCxnSpPr>
      <xdr:spPr>
        <a:xfrm flipH="1">
          <a:off x="1962150" y="376146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258</xdr:row>
      <xdr:rowOff>57150</xdr:rowOff>
    </xdr:from>
    <xdr:to>
      <xdr:col>13</xdr:col>
      <xdr:colOff>76200</xdr:colOff>
      <xdr:row>267</xdr:row>
      <xdr:rowOff>71438</xdr:rowOff>
    </xdr:to>
    <xdr:grpSp>
      <xdr:nvGrpSpPr>
        <xdr:cNvPr id="341" name="Group 340">
          <a:extLst>
            <a:ext uri="{FF2B5EF4-FFF2-40B4-BE49-F238E27FC236}">
              <a16:creationId xmlns:a16="http://schemas.microsoft.com/office/drawing/2014/main" id="{F090F3DE-5BB9-4967-9B0B-B687AF170CB2}"/>
            </a:ext>
          </a:extLst>
        </xdr:cNvPr>
        <xdr:cNvGrpSpPr/>
      </xdr:nvGrpSpPr>
      <xdr:grpSpPr>
        <a:xfrm>
          <a:off x="389845" y="38880029"/>
          <a:ext cx="1786958" cy="1332480"/>
          <a:chOff x="390525" y="12553950"/>
          <a:chExt cx="1790700" cy="1319213"/>
        </a:xfrm>
      </xdr:grpSpPr>
      <xdr:cxnSp macro="">
        <xdr:nvCxnSpPr>
          <xdr:cNvPr id="342" name="Straight Connector 341">
            <a:extLst>
              <a:ext uri="{FF2B5EF4-FFF2-40B4-BE49-F238E27FC236}">
                <a16:creationId xmlns:a16="http://schemas.microsoft.com/office/drawing/2014/main" id="{6FF5817E-0B70-1963-65E5-48B1996B1CC0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Straight Connector 342">
            <a:extLst>
              <a:ext uri="{FF2B5EF4-FFF2-40B4-BE49-F238E27FC236}">
                <a16:creationId xmlns:a16="http://schemas.microsoft.com/office/drawing/2014/main" id="{6ACBBBCE-765E-2EE7-FBE5-E5AB72D93B93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2D31F6D6-4F8C-FC8F-82A8-D9E63E495E39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Connector 344">
            <a:extLst>
              <a:ext uri="{FF2B5EF4-FFF2-40B4-BE49-F238E27FC236}">
                <a16:creationId xmlns:a16="http://schemas.microsoft.com/office/drawing/2014/main" id="{FEF2F956-190E-ADAA-EE8B-B7D89200D5D4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Connector 345">
            <a:extLst>
              <a:ext uri="{FF2B5EF4-FFF2-40B4-BE49-F238E27FC236}">
                <a16:creationId xmlns:a16="http://schemas.microsoft.com/office/drawing/2014/main" id="{C8A62261-0722-8C8B-6652-FFD2A239D41D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" name="Straight Connector 346">
            <a:extLst>
              <a:ext uri="{FF2B5EF4-FFF2-40B4-BE49-F238E27FC236}">
                <a16:creationId xmlns:a16="http://schemas.microsoft.com/office/drawing/2014/main" id="{D939CF7B-7C65-49DF-1406-244BB0DB38EA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" name="Straight Connector 347">
            <a:extLst>
              <a:ext uri="{FF2B5EF4-FFF2-40B4-BE49-F238E27FC236}">
                <a16:creationId xmlns:a16="http://schemas.microsoft.com/office/drawing/2014/main" id="{32396A2F-3E7C-FE42-1A61-329F22192F07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Straight Connector 348">
            <a:extLst>
              <a:ext uri="{FF2B5EF4-FFF2-40B4-BE49-F238E27FC236}">
                <a16:creationId xmlns:a16="http://schemas.microsoft.com/office/drawing/2014/main" id="{D1F2435F-02BF-023F-7157-8BE95D03DCC8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" name="Straight Connector 349">
            <a:extLst>
              <a:ext uri="{FF2B5EF4-FFF2-40B4-BE49-F238E27FC236}">
                <a16:creationId xmlns:a16="http://schemas.microsoft.com/office/drawing/2014/main" id="{46300192-F182-7A9A-8872-B320ECAEFBB1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" name="Straight Connector 350">
            <a:extLst>
              <a:ext uri="{FF2B5EF4-FFF2-40B4-BE49-F238E27FC236}">
                <a16:creationId xmlns:a16="http://schemas.microsoft.com/office/drawing/2014/main" id="{CCD7801E-E4F3-5DBE-4CDF-4D912FBB245B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Connector 351">
            <a:extLst>
              <a:ext uri="{FF2B5EF4-FFF2-40B4-BE49-F238E27FC236}">
                <a16:creationId xmlns:a16="http://schemas.microsoft.com/office/drawing/2014/main" id="{2850D82A-6461-0E1F-F3D1-F42BD7186ECC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Connector 352">
            <a:extLst>
              <a:ext uri="{FF2B5EF4-FFF2-40B4-BE49-F238E27FC236}">
                <a16:creationId xmlns:a16="http://schemas.microsoft.com/office/drawing/2014/main" id="{414FEADC-FAEB-5180-F689-B12A450AC82F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605A1D9D-6D90-B003-0F76-DDF22B050B12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Connector 354">
            <a:extLst>
              <a:ext uri="{FF2B5EF4-FFF2-40B4-BE49-F238E27FC236}">
                <a16:creationId xmlns:a16="http://schemas.microsoft.com/office/drawing/2014/main" id="{342243F7-B5AB-ABE6-8348-CAE054DC7CB5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E063A51F-BE2D-CAA6-D5C2-460FF114B123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" name="Straight Connector 356">
            <a:extLst>
              <a:ext uri="{FF2B5EF4-FFF2-40B4-BE49-F238E27FC236}">
                <a16:creationId xmlns:a16="http://schemas.microsoft.com/office/drawing/2014/main" id="{0BB5891D-171D-219D-3C30-5F2E2E402E87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66675</xdr:colOff>
      <xdr:row>261</xdr:row>
      <xdr:rowOff>9525</xdr:rowOff>
    </xdr:from>
    <xdr:to>
      <xdr:col>44</xdr:col>
      <xdr:colOff>123825</xdr:colOff>
      <xdr:row>263</xdr:row>
      <xdr:rowOff>133350</xdr:rowOff>
    </xdr:to>
    <xdr:sp macro="" textlink="">
      <xdr:nvSpPr>
        <xdr:cNvPr id="358" name="Right Brace 357">
          <a:extLst>
            <a:ext uri="{FF2B5EF4-FFF2-40B4-BE49-F238E27FC236}">
              <a16:creationId xmlns:a16="http://schemas.microsoft.com/office/drawing/2014/main" id="{8DCD19E7-BBBB-41A3-B2E1-8D80C6376548}"/>
            </a:ext>
          </a:extLst>
        </xdr:cNvPr>
        <xdr:cNvSpPr/>
      </xdr:nvSpPr>
      <xdr:spPr>
        <a:xfrm>
          <a:off x="7029450" y="32661225"/>
          <a:ext cx="219075" cy="4095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142875</xdr:colOff>
      <xdr:row>257</xdr:row>
      <xdr:rowOff>95250</xdr:rowOff>
    </xdr:from>
    <xdr:to>
      <xdr:col>4</xdr:col>
      <xdr:colOff>142875</xdr:colOff>
      <xdr:row>258</xdr:row>
      <xdr:rowOff>114300</xdr:rowOff>
    </xdr:to>
    <xdr:cxnSp macro="">
      <xdr:nvCxnSpPr>
        <xdr:cNvPr id="359" name="Straight Arrow Connector 358">
          <a:extLst>
            <a:ext uri="{FF2B5EF4-FFF2-40B4-BE49-F238E27FC236}">
              <a16:creationId xmlns:a16="http://schemas.microsoft.com/office/drawing/2014/main" id="{FB61BEFF-D5FD-4799-BC9C-39C7D49AD2EB}"/>
            </a:ext>
          </a:extLst>
        </xdr:cNvPr>
        <xdr:cNvCxnSpPr/>
      </xdr:nvCxnSpPr>
      <xdr:spPr>
        <a:xfrm>
          <a:off x="628650" y="32165925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257</xdr:row>
      <xdr:rowOff>47625</xdr:rowOff>
    </xdr:from>
    <xdr:to>
      <xdr:col>13</xdr:col>
      <xdr:colOff>152400</xdr:colOff>
      <xdr:row>258</xdr:row>
      <xdr:rowOff>123825</xdr:rowOff>
    </xdr:to>
    <xdr:cxnSp macro="">
      <xdr:nvCxnSpPr>
        <xdr:cNvPr id="360" name="Straight Arrow Connector 359">
          <a:extLst>
            <a:ext uri="{FF2B5EF4-FFF2-40B4-BE49-F238E27FC236}">
              <a16:creationId xmlns:a16="http://schemas.microsoft.com/office/drawing/2014/main" id="{B3198675-4FA8-4CAB-AE92-CFDBA9A1A896}"/>
            </a:ext>
          </a:extLst>
        </xdr:cNvPr>
        <xdr:cNvCxnSpPr/>
      </xdr:nvCxnSpPr>
      <xdr:spPr>
        <a:xfrm flipH="1">
          <a:off x="2105025" y="32118300"/>
          <a:ext cx="15240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265</xdr:row>
      <xdr:rowOff>9525</xdr:rowOff>
    </xdr:from>
    <xdr:to>
      <xdr:col>14</xdr:col>
      <xdr:colOff>0</xdr:colOff>
      <xdr:row>266</xdr:row>
      <xdr:rowOff>38100</xdr:rowOff>
    </xdr:to>
    <xdr:cxnSp macro="">
      <xdr:nvCxnSpPr>
        <xdr:cNvPr id="361" name="Straight Arrow Connector 360">
          <a:extLst>
            <a:ext uri="{FF2B5EF4-FFF2-40B4-BE49-F238E27FC236}">
              <a16:creationId xmlns:a16="http://schemas.microsoft.com/office/drawing/2014/main" id="{8DA2C59B-C016-4ECC-84C8-A156000B4EC1}"/>
            </a:ext>
          </a:extLst>
        </xdr:cNvPr>
        <xdr:cNvCxnSpPr/>
      </xdr:nvCxnSpPr>
      <xdr:spPr>
        <a:xfrm flipH="1" flipV="1">
          <a:off x="2114550" y="33242250"/>
          <a:ext cx="1524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265</xdr:row>
      <xdr:rowOff>28575</xdr:rowOff>
    </xdr:from>
    <xdr:to>
      <xdr:col>4</xdr:col>
      <xdr:colOff>133350</xdr:colOff>
      <xdr:row>266</xdr:row>
      <xdr:rowOff>66675</xdr:rowOff>
    </xdr:to>
    <xdr:cxnSp macro="">
      <xdr:nvCxnSpPr>
        <xdr:cNvPr id="362" name="Straight Arrow Connector 361">
          <a:extLst>
            <a:ext uri="{FF2B5EF4-FFF2-40B4-BE49-F238E27FC236}">
              <a16:creationId xmlns:a16="http://schemas.microsoft.com/office/drawing/2014/main" id="{DDDFD0F8-08BA-4AF4-8E8B-4F3A360E9056}"/>
            </a:ext>
          </a:extLst>
        </xdr:cNvPr>
        <xdr:cNvCxnSpPr/>
      </xdr:nvCxnSpPr>
      <xdr:spPr>
        <a:xfrm flipV="1">
          <a:off x="619125" y="33261300"/>
          <a:ext cx="161925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257</xdr:row>
      <xdr:rowOff>85725</xdr:rowOff>
    </xdr:from>
    <xdr:to>
      <xdr:col>5</xdr:col>
      <xdr:colOff>152400</xdr:colOff>
      <xdr:row>258</xdr:row>
      <xdr:rowOff>136066</xdr:rowOff>
    </xdr:to>
    <xdr:cxnSp macro="">
      <xdr:nvCxnSpPr>
        <xdr:cNvPr id="363" name="Straight Arrow Connector 362">
          <a:extLst>
            <a:ext uri="{FF2B5EF4-FFF2-40B4-BE49-F238E27FC236}">
              <a16:creationId xmlns:a16="http://schemas.microsoft.com/office/drawing/2014/main" id="{94AB0427-56AE-4E50-9C00-ECFB06551A1C}"/>
            </a:ext>
          </a:extLst>
        </xdr:cNvPr>
        <xdr:cNvCxnSpPr/>
      </xdr:nvCxnSpPr>
      <xdr:spPr>
        <a:xfrm flipH="1">
          <a:off x="828675" y="34823400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</xdr:colOff>
      <xdr:row>257</xdr:row>
      <xdr:rowOff>90679</xdr:rowOff>
    </xdr:from>
    <xdr:to>
      <xdr:col>6</xdr:col>
      <xdr:colOff>157162</xdr:colOff>
      <xdr:row>258</xdr:row>
      <xdr:rowOff>141020</xdr:rowOff>
    </xdr:to>
    <xdr:cxnSp macro="">
      <xdr:nvCxnSpPr>
        <xdr:cNvPr id="364" name="Straight Arrow Connector 363">
          <a:extLst>
            <a:ext uri="{FF2B5EF4-FFF2-40B4-BE49-F238E27FC236}">
              <a16:creationId xmlns:a16="http://schemas.microsoft.com/office/drawing/2014/main" id="{DBB146AB-CA7E-4481-BF01-69886A7BEA98}"/>
            </a:ext>
          </a:extLst>
        </xdr:cNvPr>
        <xdr:cNvCxnSpPr/>
      </xdr:nvCxnSpPr>
      <xdr:spPr>
        <a:xfrm flipH="1">
          <a:off x="995362" y="34828354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257</xdr:row>
      <xdr:rowOff>90680</xdr:rowOff>
    </xdr:from>
    <xdr:to>
      <xdr:col>7</xdr:col>
      <xdr:colOff>152400</xdr:colOff>
      <xdr:row>258</xdr:row>
      <xdr:rowOff>141021</xdr:rowOff>
    </xdr:to>
    <xdr:cxnSp macro="">
      <xdr:nvCxnSpPr>
        <xdr:cNvPr id="365" name="Straight Arrow Connector 364">
          <a:extLst>
            <a:ext uri="{FF2B5EF4-FFF2-40B4-BE49-F238E27FC236}">
              <a16:creationId xmlns:a16="http://schemas.microsoft.com/office/drawing/2014/main" id="{B7E30380-7B6F-47AD-8DB9-8701E6995D33}"/>
            </a:ext>
          </a:extLst>
        </xdr:cNvPr>
        <xdr:cNvCxnSpPr/>
      </xdr:nvCxnSpPr>
      <xdr:spPr>
        <a:xfrm flipH="1">
          <a:off x="1152525" y="34828355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257</xdr:row>
      <xdr:rowOff>90679</xdr:rowOff>
    </xdr:from>
    <xdr:to>
      <xdr:col>8</xdr:col>
      <xdr:colOff>157163</xdr:colOff>
      <xdr:row>258</xdr:row>
      <xdr:rowOff>141020</xdr:rowOff>
    </xdr:to>
    <xdr:cxnSp macro="">
      <xdr:nvCxnSpPr>
        <xdr:cNvPr id="366" name="Straight Arrow Connector 365">
          <a:extLst>
            <a:ext uri="{FF2B5EF4-FFF2-40B4-BE49-F238E27FC236}">
              <a16:creationId xmlns:a16="http://schemas.microsoft.com/office/drawing/2014/main" id="{7F62808B-0449-46FB-BCC8-ED14B32E9100}"/>
            </a:ext>
          </a:extLst>
        </xdr:cNvPr>
        <xdr:cNvCxnSpPr/>
      </xdr:nvCxnSpPr>
      <xdr:spPr>
        <a:xfrm flipH="1">
          <a:off x="1319213" y="34828354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257</xdr:row>
      <xdr:rowOff>95634</xdr:rowOff>
    </xdr:from>
    <xdr:to>
      <xdr:col>9</xdr:col>
      <xdr:colOff>152400</xdr:colOff>
      <xdr:row>258</xdr:row>
      <xdr:rowOff>145975</xdr:rowOff>
    </xdr:to>
    <xdr:cxnSp macro="">
      <xdr:nvCxnSpPr>
        <xdr:cNvPr id="367" name="Straight Arrow Connector 366">
          <a:extLst>
            <a:ext uri="{FF2B5EF4-FFF2-40B4-BE49-F238E27FC236}">
              <a16:creationId xmlns:a16="http://schemas.microsoft.com/office/drawing/2014/main" id="{A4FBD29C-73B7-4434-B59F-9E71EC402124}"/>
            </a:ext>
          </a:extLst>
        </xdr:cNvPr>
        <xdr:cNvCxnSpPr/>
      </xdr:nvCxnSpPr>
      <xdr:spPr>
        <a:xfrm flipH="1">
          <a:off x="1476375" y="348333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257</xdr:row>
      <xdr:rowOff>95634</xdr:rowOff>
    </xdr:from>
    <xdr:to>
      <xdr:col>10</xdr:col>
      <xdr:colOff>152400</xdr:colOff>
      <xdr:row>258</xdr:row>
      <xdr:rowOff>145975</xdr:rowOff>
    </xdr:to>
    <xdr:cxnSp macro="">
      <xdr:nvCxnSpPr>
        <xdr:cNvPr id="368" name="Straight Arrow Connector 367">
          <a:extLst>
            <a:ext uri="{FF2B5EF4-FFF2-40B4-BE49-F238E27FC236}">
              <a16:creationId xmlns:a16="http://schemas.microsoft.com/office/drawing/2014/main" id="{7AE08F29-C684-4F04-8D42-FF15D6B77794}"/>
            </a:ext>
          </a:extLst>
        </xdr:cNvPr>
        <xdr:cNvCxnSpPr/>
      </xdr:nvCxnSpPr>
      <xdr:spPr>
        <a:xfrm flipH="1">
          <a:off x="1638300" y="348333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257</xdr:row>
      <xdr:rowOff>95634</xdr:rowOff>
    </xdr:from>
    <xdr:to>
      <xdr:col>11</xdr:col>
      <xdr:colOff>152400</xdr:colOff>
      <xdr:row>258</xdr:row>
      <xdr:rowOff>145975</xdr:rowOff>
    </xdr:to>
    <xdr:cxnSp macro="">
      <xdr:nvCxnSpPr>
        <xdr:cNvPr id="369" name="Straight Arrow Connector 368">
          <a:extLst>
            <a:ext uri="{FF2B5EF4-FFF2-40B4-BE49-F238E27FC236}">
              <a16:creationId xmlns:a16="http://schemas.microsoft.com/office/drawing/2014/main" id="{62FFBE68-9DAE-47C5-95EE-EDAC014ECB9C}"/>
            </a:ext>
          </a:extLst>
        </xdr:cNvPr>
        <xdr:cNvCxnSpPr/>
      </xdr:nvCxnSpPr>
      <xdr:spPr>
        <a:xfrm flipH="1">
          <a:off x="1800225" y="348333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257</xdr:row>
      <xdr:rowOff>95634</xdr:rowOff>
    </xdr:from>
    <xdr:to>
      <xdr:col>12</xdr:col>
      <xdr:colOff>152400</xdr:colOff>
      <xdr:row>258</xdr:row>
      <xdr:rowOff>145975</xdr:rowOff>
    </xdr:to>
    <xdr:cxnSp macro="">
      <xdr:nvCxnSpPr>
        <xdr:cNvPr id="370" name="Straight Arrow Connector 369">
          <a:extLst>
            <a:ext uri="{FF2B5EF4-FFF2-40B4-BE49-F238E27FC236}">
              <a16:creationId xmlns:a16="http://schemas.microsoft.com/office/drawing/2014/main" id="{6CCB5F54-65E5-4C53-B606-5BFCF95C8A30}"/>
            </a:ext>
          </a:extLst>
        </xdr:cNvPr>
        <xdr:cNvCxnSpPr/>
      </xdr:nvCxnSpPr>
      <xdr:spPr>
        <a:xfrm flipH="1">
          <a:off x="1962150" y="348333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276</xdr:row>
      <xdr:rowOff>57150</xdr:rowOff>
    </xdr:from>
    <xdr:to>
      <xdr:col>13</xdr:col>
      <xdr:colOff>76200</xdr:colOff>
      <xdr:row>285</xdr:row>
      <xdr:rowOff>71438</xdr:rowOff>
    </xdr:to>
    <xdr:grpSp>
      <xdr:nvGrpSpPr>
        <xdr:cNvPr id="371" name="Group 370">
          <a:extLst>
            <a:ext uri="{FF2B5EF4-FFF2-40B4-BE49-F238E27FC236}">
              <a16:creationId xmlns:a16="http://schemas.microsoft.com/office/drawing/2014/main" id="{5D5ADA47-BEF4-405A-B915-2975D2AC8A2D}"/>
            </a:ext>
          </a:extLst>
        </xdr:cNvPr>
        <xdr:cNvGrpSpPr/>
      </xdr:nvGrpSpPr>
      <xdr:grpSpPr>
        <a:xfrm>
          <a:off x="389845" y="41575945"/>
          <a:ext cx="1786958" cy="1332480"/>
          <a:chOff x="390525" y="12553950"/>
          <a:chExt cx="1790700" cy="1319213"/>
        </a:xfrm>
      </xdr:grpSpPr>
      <xdr:cxnSp macro="">
        <xdr:nvCxnSpPr>
          <xdr:cNvPr id="372" name="Straight Connector 371">
            <a:extLst>
              <a:ext uri="{FF2B5EF4-FFF2-40B4-BE49-F238E27FC236}">
                <a16:creationId xmlns:a16="http://schemas.microsoft.com/office/drawing/2014/main" id="{71F86E5D-CE50-9902-AA26-0DFA900E90BB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Straight Connector 372">
            <a:extLst>
              <a:ext uri="{FF2B5EF4-FFF2-40B4-BE49-F238E27FC236}">
                <a16:creationId xmlns:a16="http://schemas.microsoft.com/office/drawing/2014/main" id="{EA9E7608-C7AA-9B5D-9C7B-18426B3FC3B8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Connector 373">
            <a:extLst>
              <a:ext uri="{FF2B5EF4-FFF2-40B4-BE49-F238E27FC236}">
                <a16:creationId xmlns:a16="http://schemas.microsoft.com/office/drawing/2014/main" id="{B4CE6E17-6368-DB5E-B4FB-F6F6858D0CAE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Connector 374">
            <a:extLst>
              <a:ext uri="{FF2B5EF4-FFF2-40B4-BE49-F238E27FC236}">
                <a16:creationId xmlns:a16="http://schemas.microsoft.com/office/drawing/2014/main" id="{EA1C0C38-352F-B780-CE17-7CA0AE4F3D8A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Connector 375">
            <a:extLst>
              <a:ext uri="{FF2B5EF4-FFF2-40B4-BE49-F238E27FC236}">
                <a16:creationId xmlns:a16="http://schemas.microsoft.com/office/drawing/2014/main" id="{D09E53C5-1909-5D63-CBDD-56694469BC35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Connector 376">
            <a:extLst>
              <a:ext uri="{FF2B5EF4-FFF2-40B4-BE49-F238E27FC236}">
                <a16:creationId xmlns:a16="http://schemas.microsoft.com/office/drawing/2014/main" id="{E871EAAE-B4CF-FB85-4EAA-0B62344F0FB8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EE911692-DB28-31E8-D55C-F76A161E66D7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Connector 378">
            <a:extLst>
              <a:ext uri="{FF2B5EF4-FFF2-40B4-BE49-F238E27FC236}">
                <a16:creationId xmlns:a16="http://schemas.microsoft.com/office/drawing/2014/main" id="{31270865-7EF3-0802-95CB-B3F4A2564378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899AE495-46AE-FD9F-60F8-86F608CA43A0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Straight Connector 380">
            <a:extLst>
              <a:ext uri="{FF2B5EF4-FFF2-40B4-BE49-F238E27FC236}">
                <a16:creationId xmlns:a16="http://schemas.microsoft.com/office/drawing/2014/main" id="{4F451DBF-0A20-F611-1750-668AB5149EBB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Connector 381">
            <a:extLst>
              <a:ext uri="{FF2B5EF4-FFF2-40B4-BE49-F238E27FC236}">
                <a16:creationId xmlns:a16="http://schemas.microsoft.com/office/drawing/2014/main" id="{D998417E-275C-D8AF-D0CC-E63696437362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>
            <a:extLst>
              <a:ext uri="{FF2B5EF4-FFF2-40B4-BE49-F238E27FC236}">
                <a16:creationId xmlns:a16="http://schemas.microsoft.com/office/drawing/2014/main" id="{00ACB7AD-0436-4FBB-5562-FF2CEC7EE9D0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Connector 383">
            <a:extLst>
              <a:ext uri="{FF2B5EF4-FFF2-40B4-BE49-F238E27FC236}">
                <a16:creationId xmlns:a16="http://schemas.microsoft.com/office/drawing/2014/main" id="{8FD3D099-CCC3-0732-1D4A-837B6DDE0F88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Connector 384">
            <a:extLst>
              <a:ext uri="{FF2B5EF4-FFF2-40B4-BE49-F238E27FC236}">
                <a16:creationId xmlns:a16="http://schemas.microsoft.com/office/drawing/2014/main" id="{F3445FDB-75F8-2130-2FF4-9B2C88043252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Connector 385">
            <a:extLst>
              <a:ext uri="{FF2B5EF4-FFF2-40B4-BE49-F238E27FC236}">
                <a16:creationId xmlns:a16="http://schemas.microsoft.com/office/drawing/2014/main" id="{F37ADEC1-60B3-9F9F-2FBD-C20CBF610423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Connector 386">
            <a:extLst>
              <a:ext uri="{FF2B5EF4-FFF2-40B4-BE49-F238E27FC236}">
                <a16:creationId xmlns:a16="http://schemas.microsoft.com/office/drawing/2014/main" id="{C318D0EA-A532-1059-5E12-2827C2868F26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66675</xdr:colOff>
      <xdr:row>279</xdr:row>
      <xdr:rowOff>9525</xdr:rowOff>
    </xdr:from>
    <xdr:to>
      <xdr:col>44</xdr:col>
      <xdr:colOff>123825</xdr:colOff>
      <xdr:row>281</xdr:row>
      <xdr:rowOff>133350</xdr:rowOff>
    </xdr:to>
    <xdr:sp macro="" textlink="">
      <xdr:nvSpPr>
        <xdr:cNvPr id="388" name="Right Brace 387">
          <a:extLst>
            <a:ext uri="{FF2B5EF4-FFF2-40B4-BE49-F238E27FC236}">
              <a16:creationId xmlns:a16="http://schemas.microsoft.com/office/drawing/2014/main" id="{04EFC960-45DF-4AAF-9546-8A03EC237E60}"/>
            </a:ext>
          </a:extLst>
        </xdr:cNvPr>
        <xdr:cNvSpPr/>
      </xdr:nvSpPr>
      <xdr:spPr>
        <a:xfrm>
          <a:off x="7029450" y="35328225"/>
          <a:ext cx="219075" cy="4095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142875</xdr:colOff>
      <xdr:row>275</xdr:row>
      <xdr:rowOff>95250</xdr:rowOff>
    </xdr:from>
    <xdr:to>
      <xdr:col>4</xdr:col>
      <xdr:colOff>142875</xdr:colOff>
      <xdr:row>276</xdr:row>
      <xdr:rowOff>114300</xdr:rowOff>
    </xdr:to>
    <xdr:cxnSp macro="">
      <xdr:nvCxnSpPr>
        <xdr:cNvPr id="389" name="Straight Arrow Connector 388">
          <a:extLst>
            <a:ext uri="{FF2B5EF4-FFF2-40B4-BE49-F238E27FC236}">
              <a16:creationId xmlns:a16="http://schemas.microsoft.com/office/drawing/2014/main" id="{F059E60E-0047-46F0-B221-7145D7F9BBCE}"/>
            </a:ext>
          </a:extLst>
        </xdr:cNvPr>
        <xdr:cNvCxnSpPr/>
      </xdr:nvCxnSpPr>
      <xdr:spPr>
        <a:xfrm>
          <a:off x="628650" y="34832925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275</xdr:row>
      <xdr:rowOff>47625</xdr:rowOff>
    </xdr:from>
    <xdr:to>
      <xdr:col>13</xdr:col>
      <xdr:colOff>152400</xdr:colOff>
      <xdr:row>276</xdr:row>
      <xdr:rowOff>123825</xdr:rowOff>
    </xdr:to>
    <xdr:cxnSp macro="">
      <xdr:nvCxnSpPr>
        <xdr:cNvPr id="390" name="Straight Arrow Connector 389">
          <a:extLst>
            <a:ext uri="{FF2B5EF4-FFF2-40B4-BE49-F238E27FC236}">
              <a16:creationId xmlns:a16="http://schemas.microsoft.com/office/drawing/2014/main" id="{25EC293D-DFA8-4819-A7C3-C638F25BC547}"/>
            </a:ext>
          </a:extLst>
        </xdr:cNvPr>
        <xdr:cNvCxnSpPr/>
      </xdr:nvCxnSpPr>
      <xdr:spPr>
        <a:xfrm flipH="1">
          <a:off x="2105025" y="34785300"/>
          <a:ext cx="15240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283</xdr:row>
      <xdr:rowOff>9525</xdr:rowOff>
    </xdr:from>
    <xdr:to>
      <xdr:col>14</xdr:col>
      <xdr:colOff>0</xdr:colOff>
      <xdr:row>284</xdr:row>
      <xdr:rowOff>38100</xdr:rowOff>
    </xdr:to>
    <xdr:cxnSp macro="">
      <xdr:nvCxnSpPr>
        <xdr:cNvPr id="391" name="Straight Arrow Connector 390">
          <a:extLst>
            <a:ext uri="{FF2B5EF4-FFF2-40B4-BE49-F238E27FC236}">
              <a16:creationId xmlns:a16="http://schemas.microsoft.com/office/drawing/2014/main" id="{2482F39B-9C9A-4C7A-9A32-BB26257B8A34}"/>
            </a:ext>
          </a:extLst>
        </xdr:cNvPr>
        <xdr:cNvCxnSpPr/>
      </xdr:nvCxnSpPr>
      <xdr:spPr>
        <a:xfrm flipH="1" flipV="1">
          <a:off x="2114550" y="35909250"/>
          <a:ext cx="1524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283</xdr:row>
      <xdr:rowOff>28575</xdr:rowOff>
    </xdr:from>
    <xdr:to>
      <xdr:col>4</xdr:col>
      <xdr:colOff>133350</xdr:colOff>
      <xdr:row>284</xdr:row>
      <xdr:rowOff>66675</xdr:rowOff>
    </xdr:to>
    <xdr:cxnSp macro="">
      <xdr:nvCxnSpPr>
        <xdr:cNvPr id="392" name="Straight Arrow Connector 391">
          <a:extLst>
            <a:ext uri="{FF2B5EF4-FFF2-40B4-BE49-F238E27FC236}">
              <a16:creationId xmlns:a16="http://schemas.microsoft.com/office/drawing/2014/main" id="{5530DA33-2901-4218-9AD6-501732A7E164}"/>
            </a:ext>
          </a:extLst>
        </xdr:cNvPr>
        <xdr:cNvCxnSpPr/>
      </xdr:nvCxnSpPr>
      <xdr:spPr>
        <a:xfrm flipV="1">
          <a:off x="619125" y="35928300"/>
          <a:ext cx="161925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119058</xdr:colOff>
      <xdr:row>276</xdr:row>
      <xdr:rowOff>47625</xdr:rowOff>
    </xdr:from>
    <xdr:to>
      <xdr:col>6</xdr:col>
      <xdr:colOff>42858</xdr:colOff>
      <xdr:row>278</xdr:row>
      <xdr:rowOff>0</xdr:rowOff>
    </xdr:to>
    <xdr:sp macro="" textlink="">
      <xdr:nvSpPr>
        <xdr:cNvPr id="401" name="Arc 400">
          <a:extLst>
            <a:ext uri="{FF2B5EF4-FFF2-40B4-BE49-F238E27FC236}">
              <a16:creationId xmlns:a16="http://schemas.microsoft.com/office/drawing/2014/main" id="{E773D348-5C91-FDC8-1B83-BCF292C24B10}"/>
            </a:ext>
          </a:extLst>
        </xdr:cNvPr>
        <xdr:cNvSpPr/>
      </xdr:nvSpPr>
      <xdr:spPr>
        <a:xfrm>
          <a:off x="766758" y="37595175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6</xdr:col>
      <xdr:colOff>19046</xdr:colOff>
      <xdr:row>276</xdr:row>
      <xdr:rowOff>66675</xdr:rowOff>
    </xdr:from>
    <xdr:to>
      <xdr:col>7</xdr:col>
      <xdr:colOff>104771</xdr:colOff>
      <xdr:row>278</xdr:row>
      <xdr:rowOff>19050</xdr:rowOff>
    </xdr:to>
    <xdr:sp macro="" textlink="">
      <xdr:nvSpPr>
        <xdr:cNvPr id="402" name="Arc 401">
          <a:extLst>
            <a:ext uri="{FF2B5EF4-FFF2-40B4-BE49-F238E27FC236}">
              <a16:creationId xmlns:a16="http://schemas.microsoft.com/office/drawing/2014/main" id="{F00BB3DF-93A9-4851-8DDF-71CC462BDFF8}"/>
            </a:ext>
          </a:extLst>
        </xdr:cNvPr>
        <xdr:cNvSpPr/>
      </xdr:nvSpPr>
      <xdr:spPr>
        <a:xfrm>
          <a:off x="990596" y="37614225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7</xdr:col>
      <xdr:colOff>47621</xdr:colOff>
      <xdr:row>276</xdr:row>
      <xdr:rowOff>61912</xdr:rowOff>
    </xdr:from>
    <xdr:to>
      <xdr:col>8</xdr:col>
      <xdr:colOff>133346</xdr:colOff>
      <xdr:row>278</xdr:row>
      <xdr:rowOff>14287</xdr:rowOff>
    </xdr:to>
    <xdr:sp macro="" textlink="">
      <xdr:nvSpPr>
        <xdr:cNvPr id="403" name="Arc 402">
          <a:extLst>
            <a:ext uri="{FF2B5EF4-FFF2-40B4-BE49-F238E27FC236}">
              <a16:creationId xmlns:a16="http://schemas.microsoft.com/office/drawing/2014/main" id="{FF2D80D2-2EE8-4DE3-BD4C-D06DAD356626}"/>
            </a:ext>
          </a:extLst>
        </xdr:cNvPr>
        <xdr:cNvSpPr/>
      </xdr:nvSpPr>
      <xdr:spPr>
        <a:xfrm>
          <a:off x="1181096" y="37609462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8</xdr:col>
      <xdr:colOff>85721</xdr:colOff>
      <xdr:row>276</xdr:row>
      <xdr:rowOff>61913</xdr:rowOff>
    </xdr:from>
    <xdr:to>
      <xdr:col>10</xdr:col>
      <xdr:colOff>9521</xdr:colOff>
      <xdr:row>278</xdr:row>
      <xdr:rowOff>14288</xdr:rowOff>
    </xdr:to>
    <xdr:sp macro="" textlink="">
      <xdr:nvSpPr>
        <xdr:cNvPr id="404" name="Arc 403">
          <a:extLst>
            <a:ext uri="{FF2B5EF4-FFF2-40B4-BE49-F238E27FC236}">
              <a16:creationId xmlns:a16="http://schemas.microsoft.com/office/drawing/2014/main" id="{FC0E3B8F-2681-4F27-8CE9-DB237293214B}"/>
            </a:ext>
          </a:extLst>
        </xdr:cNvPr>
        <xdr:cNvSpPr/>
      </xdr:nvSpPr>
      <xdr:spPr>
        <a:xfrm>
          <a:off x="1381121" y="37609463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9</xdr:col>
      <xdr:colOff>109533</xdr:colOff>
      <xdr:row>276</xdr:row>
      <xdr:rowOff>76200</xdr:rowOff>
    </xdr:from>
    <xdr:to>
      <xdr:col>11</xdr:col>
      <xdr:colOff>33333</xdr:colOff>
      <xdr:row>278</xdr:row>
      <xdr:rowOff>28575</xdr:rowOff>
    </xdr:to>
    <xdr:sp macro="" textlink="">
      <xdr:nvSpPr>
        <xdr:cNvPr id="405" name="Arc 404">
          <a:extLst>
            <a:ext uri="{FF2B5EF4-FFF2-40B4-BE49-F238E27FC236}">
              <a16:creationId xmlns:a16="http://schemas.microsoft.com/office/drawing/2014/main" id="{C0F331B5-63BA-48C5-9313-4D7DF915F21A}"/>
            </a:ext>
          </a:extLst>
        </xdr:cNvPr>
        <xdr:cNvSpPr/>
      </xdr:nvSpPr>
      <xdr:spPr>
        <a:xfrm>
          <a:off x="1566858" y="3762375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10</xdr:col>
      <xdr:colOff>152395</xdr:colOff>
      <xdr:row>276</xdr:row>
      <xdr:rowOff>66675</xdr:rowOff>
    </xdr:from>
    <xdr:to>
      <xdr:col>12</xdr:col>
      <xdr:colOff>76195</xdr:colOff>
      <xdr:row>278</xdr:row>
      <xdr:rowOff>19050</xdr:rowOff>
    </xdr:to>
    <xdr:sp macro="" textlink="">
      <xdr:nvSpPr>
        <xdr:cNvPr id="406" name="Arc 405">
          <a:extLst>
            <a:ext uri="{FF2B5EF4-FFF2-40B4-BE49-F238E27FC236}">
              <a16:creationId xmlns:a16="http://schemas.microsoft.com/office/drawing/2014/main" id="{7A779920-A3E0-4AD9-BDEE-E52724CFB367}"/>
            </a:ext>
          </a:extLst>
        </xdr:cNvPr>
        <xdr:cNvSpPr/>
      </xdr:nvSpPr>
      <xdr:spPr>
        <a:xfrm>
          <a:off x="1771645" y="37614225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11</xdr:col>
      <xdr:colOff>157158</xdr:colOff>
      <xdr:row>276</xdr:row>
      <xdr:rowOff>66675</xdr:rowOff>
    </xdr:from>
    <xdr:to>
      <xdr:col>13</xdr:col>
      <xdr:colOff>80958</xdr:colOff>
      <xdr:row>278</xdr:row>
      <xdr:rowOff>19050</xdr:rowOff>
    </xdr:to>
    <xdr:sp macro="" textlink="">
      <xdr:nvSpPr>
        <xdr:cNvPr id="407" name="Arc 406">
          <a:extLst>
            <a:ext uri="{FF2B5EF4-FFF2-40B4-BE49-F238E27FC236}">
              <a16:creationId xmlns:a16="http://schemas.microsoft.com/office/drawing/2014/main" id="{7E5B2BBB-D74B-4293-8151-5102FBFD0964}"/>
            </a:ext>
          </a:extLst>
        </xdr:cNvPr>
        <xdr:cNvSpPr/>
      </xdr:nvSpPr>
      <xdr:spPr>
        <a:xfrm>
          <a:off x="1938333" y="37614225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2</xdr:col>
      <xdr:colOff>66675</xdr:colOff>
      <xdr:row>415</xdr:row>
      <xdr:rowOff>57150</xdr:rowOff>
    </xdr:from>
    <xdr:to>
      <xdr:col>13</xdr:col>
      <xdr:colOff>76200</xdr:colOff>
      <xdr:row>424</xdr:row>
      <xdr:rowOff>71438</xdr:rowOff>
    </xdr:to>
    <xdr:grpSp>
      <xdr:nvGrpSpPr>
        <xdr:cNvPr id="408" name="Group 407">
          <a:extLst>
            <a:ext uri="{FF2B5EF4-FFF2-40B4-BE49-F238E27FC236}">
              <a16:creationId xmlns:a16="http://schemas.microsoft.com/office/drawing/2014/main" id="{B59CB33D-5730-4E9E-9EAE-AF45CA62BA74}"/>
            </a:ext>
          </a:extLst>
        </xdr:cNvPr>
        <xdr:cNvGrpSpPr/>
      </xdr:nvGrpSpPr>
      <xdr:grpSpPr>
        <a:xfrm>
          <a:off x="389845" y="62445900"/>
          <a:ext cx="1786958" cy="1332480"/>
          <a:chOff x="390525" y="12553950"/>
          <a:chExt cx="1790700" cy="1319213"/>
        </a:xfrm>
      </xdr:grpSpPr>
      <xdr:cxnSp macro="">
        <xdr:nvCxnSpPr>
          <xdr:cNvPr id="409" name="Straight Connector 408">
            <a:extLst>
              <a:ext uri="{FF2B5EF4-FFF2-40B4-BE49-F238E27FC236}">
                <a16:creationId xmlns:a16="http://schemas.microsoft.com/office/drawing/2014/main" id="{65977D58-6AE0-B7C7-ED0B-F57F67171866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0" name="Straight Connector 409">
            <a:extLst>
              <a:ext uri="{FF2B5EF4-FFF2-40B4-BE49-F238E27FC236}">
                <a16:creationId xmlns:a16="http://schemas.microsoft.com/office/drawing/2014/main" id="{760C5898-4DDE-BB8F-D1DD-475A39A2F6CE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1" name="Straight Connector 410">
            <a:extLst>
              <a:ext uri="{FF2B5EF4-FFF2-40B4-BE49-F238E27FC236}">
                <a16:creationId xmlns:a16="http://schemas.microsoft.com/office/drawing/2014/main" id="{AC85369B-3B76-207C-B04B-6EAC3823DDE6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Straight Connector 411">
            <a:extLst>
              <a:ext uri="{FF2B5EF4-FFF2-40B4-BE49-F238E27FC236}">
                <a16:creationId xmlns:a16="http://schemas.microsoft.com/office/drawing/2014/main" id="{68F1E65A-BD51-75E1-8E11-304EA71A4589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3" name="Straight Connector 412">
            <a:extLst>
              <a:ext uri="{FF2B5EF4-FFF2-40B4-BE49-F238E27FC236}">
                <a16:creationId xmlns:a16="http://schemas.microsoft.com/office/drawing/2014/main" id="{829EE3BA-43FF-D044-6C64-400DB4A392BB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4" name="Straight Connector 413">
            <a:extLst>
              <a:ext uri="{FF2B5EF4-FFF2-40B4-BE49-F238E27FC236}">
                <a16:creationId xmlns:a16="http://schemas.microsoft.com/office/drawing/2014/main" id="{EAA4447B-8673-F70F-116E-1380FB463E39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Straight Connector 414">
            <a:extLst>
              <a:ext uri="{FF2B5EF4-FFF2-40B4-BE49-F238E27FC236}">
                <a16:creationId xmlns:a16="http://schemas.microsoft.com/office/drawing/2014/main" id="{FE6F15F7-579F-4D0F-4F24-0310F8EE9E09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Straight Connector 415">
            <a:extLst>
              <a:ext uri="{FF2B5EF4-FFF2-40B4-BE49-F238E27FC236}">
                <a16:creationId xmlns:a16="http://schemas.microsoft.com/office/drawing/2014/main" id="{8DE903E4-2BD9-7A27-2710-6608B24771D8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7" name="Straight Connector 416">
            <a:extLst>
              <a:ext uri="{FF2B5EF4-FFF2-40B4-BE49-F238E27FC236}">
                <a16:creationId xmlns:a16="http://schemas.microsoft.com/office/drawing/2014/main" id="{077F9ABA-C6A7-39FF-E84C-DB543BDF301F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Straight Connector 417">
            <a:extLst>
              <a:ext uri="{FF2B5EF4-FFF2-40B4-BE49-F238E27FC236}">
                <a16:creationId xmlns:a16="http://schemas.microsoft.com/office/drawing/2014/main" id="{2C0BF663-2845-DAAE-E309-EAAFEEA5AE59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Connector 418">
            <a:extLst>
              <a:ext uri="{FF2B5EF4-FFF2-40B4-BE49-F238E27FC236}">
                <a16:creationId xmlns:a16="http://schemas.microsoft.com/office/drawing/2014/main" id="{3AEDA068-7A04-86A3-8C88-F80661216410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Connector 419">
            <a:extLst>
              <a:ext uri="{FF2B5EF4-FFF2-40B4-BE49-F238E27FC236}">
                <a16:creationId xmlns:a16="http://schemas.microsoft.com/office/drawing/2014/main" id="{7205ABAB-EA2B-D147-CC1B-715FF0BEB7D2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Connector 420">
            <a:extLst>
              <a:ext uri="{FF2B5EF4-FFF2-40B4-BE49-F238E27FC236}">
                <a16:creationId xmlns:a16="http://schemas.microsoft.com/office/drawing/2014/main" id="{05BD8D60-F54F-2F35-0038-B61618704F75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Straight Connector 421">
            <a:extLst>
              <a:ext uri="{FF2B5EF4-FFF2-40B4-BE49-F238E27FC236}">
                <a16:creationId xmlns:a16="http://schemas.microsoft.com/office/drawing/2014/main" id="{8DB01861-C298-5400-D992-F98777100334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Connector 422">
            <a:extLst>
              <a:ext uri="{FF2B5EF4-FFF2-40B4-BE49-F238E27FC236}">
                <a16:creationId xmlns:a16="http://schemas.microsoft.com/office/drawing/2014/main" id="{5A250B21-3D28-5B3A-20C4-4304765BB612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Straight Connector 423">
            <a:extLst>
              <a:ext uri="{FF2B5EF4-FFF2-40B4-BE49-F238E27FC236}">
                <a16:creationId xmlns:a16="http://schemas.microsoft.com/office/drawing/2014/main" id="{0A698F81-3AC7-0487-2E4F-81C5ED2ECF6A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95251</xdr:colOff>
      <xdr:row>418</xdr:row>
      <xdr:rowOff>1</xdr:rowOff>
    </xdr:from>
    <xdr:to>
      <xdr:col>45</xdr:col>
      <xdr:colOff>1</xdr:colOff>
      <xdr:row>423</xdr:row>
      <xdr:rowOff>1</xdr:rowOff>
    </xdr:to>
    <xdr:sp macro="" textlink="">
      <xdr:nvSpPr>
        <xdr:cNvPr id="425" name="Right Brace 424">
          <a:extLst>
            <a:ext uri="{FF2B5EF4-FFF2-40B4-BE49-F238E27FC236}">
              <a16:creationId xmlns:a16="http://schemas.microsoft.com/office/drawing/2014/main" id="{B800909B-3643-4A46-873C-01987623C21A}"/>
            </a:ext>
          </a:extLst>
        </xdr:cNvPr>
        <xdr:cNvSpPr/>
      </xdr:nvSpPr>
      <xdr:spPr>
        <a:xfrm>
          <a:off x="7058026" y="40652701"/>
          <a:ext cx="228600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142875</xdr:colOff>
      <xdr:row>414</xdr:row>
      <xdr:rowOff>95250</xdr:rowOff>
    </xdr:from>
    <xdr:to>
      <xdr:col>4</xdr:col>
      <xdr:colOff>142875</xdr:colOff>
      <xdr:row>415</xdr:row>
      <xdr:rowOff>114300</xdr:rowOff>
    </xdr:to>
    <xdr:cxnSp macro="">
      <xdr:nvCxnSpPr>
        <xdr:cNvPr id="426" name="Straight Arrow Connector 425">
          <a:extLst>
            <a:ext uri="{FF2B5EF4-FFF2-40B4-BE49-F238E27FC236}">
              <a16:creationId xmlns:a16="http://schemas.microsoft.com/office/drawing/2014/main" id="{F8D41DC1-E31E-45B2-AAE4-BB2B824DB325}"/>
            </a:ext>
          </a:extLst>
        </xdr:cNvPr>
        <xdr:cNvCxnSpPr/>
      </xdr:nvCxnSpPr>
      <xdr:spPr>
        <a:xfrm>
          <a:off x="628650" y="40166925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422</xdr:row>
      <xdr:rowOff>19050</xdr:rowOff>
    </xdr:from>
    <xdr:to>
      <xdr:col>4</xdr:col>
      <xdr:colOff>142875</xdr:colOff>
      <xdr:row>423</xdr:row>
      <xdr:rowOff>95250</xdr:rowOff>
    </xdr:to>
    <xdr:cxnSp macro="">
      <xdr:nvCxnSpPr>
        <xdr:cNvPr id="427" name="Straight Arrow Connector 426">
          <a:extLst>
            <a:ext uri="{FF2B5EF4-FFF2-40B4-BE49-F238E27FC236}">
              <a16:creationId xmlns:a16="http://schemas.microsoft.com/office/drawing/2014/main" id="{4248D267-B519-4683-AABB-8526BD5D3050}"/>
            </a:ext>
          </a:extLst>
        </xdr:cNvPr>
        <xdr:cNvCxnSpPr/>
      </xdr:nvCxnSpPr>
      <xdr:spPr>
        <a:xfrm flipV="1">
          <a:off x="590550" y="52978050"/>
          <a:ext cx="200025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416</xdr:row>
      <xdr:rowOff>38100</xdr:rowOff>
    </xdr:from>
    <xdr:to>
      <xdr:col>13</xdr:col>
      <xdr:colOff>80328</xdr:colOff>
      <xdr:row>416</xdr:row>
      <xdr:rowOff>38100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6B47EBB3-2D98-4403-8A5F-05D70A60C860}"/>
            </a:ext>
          </a:extLst>
        </xdr:cNvPr>
        <xdr:cNvCxnSpPr/>
      </xdr:nvCxnSpPr>
      <xdr:spPr>
        <a:xfrm>
          <a:off x="2019300" y="52130325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419</xdr:row>
      <xdr:rowOff>9525</xdr:rowOff>
    </xdr:from>
    <xdr:to>
      <xdr:col>13</xdr:col>
      <xdr:colOff>80328</xdr:colOff>
      <xdr:row>419</xdr:row>
      <xdr:rowOff>9525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D70D3A4C-1622-455E-B305-A4C900F76960}"/>
            </a:ext>
          </a:extLst>
        </xdr:cNvPr>
        <xdr:cNvCxnSpPr/>
      </xdr:nvCxnSpPr>
      <xdr:spPr>
        <a:xfrm>
          <a:off x="2019300" y="52530375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435</xdr:row>
      <xdr:rowOff>57150</xdr:rowOff>
    </xdr:from>
    <xdr:to>
      <xdr:col>13</xdr:col>
      <xdr:colOff>76200</xdr:colOff>
      <xdr:row>444</xdr:row>
      <xdr:rowOff>71438</xdr:rowOff>
    </xdr:to>
    <xdr:grpSp>
      <xdr:nvGrpSpPr>
        <xdr:cNvPr id="393" name="Group 392">
          <a:extLst>
            <a:ext uri="{FF2B5EF4-FFF2-40B4-BE49-F238E27FC236}">
              <a16:creationId xmlns:a16="http://schemas.microsoft.com/office/drawing/2014/main" id="{AE2F6447-67C2-439C-8309-0CDFEDE9CDE2}"/>
            </a:ext>
          </a:extLst>
        </xdr:cNvPr>
        <xdr:cNvGrpSpPr/>
      </xdr:nvGrpSpPr>
      <xdr:grpSpPr>
        <a:xfrm>
          <a:off x="389845" y="65430967"/>
          <a:ext cx="1786958" cy="1332480"/>
          <a:chOff x="390525" y="12553950"/>
          <a:chExt cx="1790700" cy="1319213"/>
        </a:xfrm>
      </xdr:grpSpPr>
      <xdr:cxnSp macro="">
        <xdr:nvCxnSpPr>
          <xdr:cNvPr id="394" name="Straight Connector 393">
            <a:extLst>
              <a:ext uri="{FF2B5EF4-FFF2-40B4-BE49-F238E27FC236}">
                <a16:creationId xmlns:a16="http://schemas.microsoft.com/office/drawing/2014/main" id="{91D01DF0-6F5B-2856-FAF6-9A92A08E97E2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Straight Connector 394">
            <a:extLst>
              <a:ext uri="{FF2B5EF4-FFF2-40B4-BE49-F238E27FC236}">
                <a16:creationId xmlns:a16="http://schemas.microsoft.com/office/drawing/2014/main" id="{FDD72D62-D7BE-713B-13BE-EC1E77A4C200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Straight Connector 395">
            <a:extLst>
              <a:ext uri="{FF2B5EF4-FFF2-40B4-BE49-F238E27FC236}">
                <a16:creationId xmlns:a16="http://schemas.microsoft.com/office/drawing/2014/main" id="{904D6464-3689-0D32-D820-321222FB2271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Straight Connector 396">
            <a:extLst>
              <a:ext uri="{FF2B5EF4-FFF2-40B4-BE49-F238E27FC236}">
                <a16:creationId xmlns:a16="http://schemas.microsoft.com/office/drawing/2014/main" id="{EA1BC874-27DE-3F26-3135-8EB88A85666D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Straight Connector 397">
            <a:extLst>
              <a:ext uri="{FF2B5EF4-FFF2-40B4-BE49-F238E27FC236}">
                <a16:creationId xmlns:a16="http://schemas.microsoft.com/office/drawing/2014/main" id="{0AB2C89A-CCFF-85BE-9E5D-E17881686AC6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9" name="Straight Connector 398">
            <a:extLst>
              <a:ext uri="{FF2B5EF4-FFF2-40B4-BE49-F238E27FC236}">
                <a16:creationId xmlns:a16="http://schemas.microsoft.com/office/drawing/2014/main" id="{4BC6240A-FAA8-5C72-1965-F09594DFA139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Straight Connector 399">
            <a:extLst>
              <a:ext uri="{FF2B5EF4-FFF2-40B4-BE49-F238E27FC236}">
                <a16:creationId xmlns:a16="http://schemas.microsoft.com/office/drawing/2014/main" id="{E395E5A8-5669-182F-34DF-6092C4226038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Connector 429">
            <a:extLst>
              <a:ext uri="{FF2B5EF4-FFF2-40B4-BE49-F238E27FC236}">
                <a16:creationId xmlns:a16="http://schemas.microsoft.com/office/drawing/2014/main" id="{6B4EAD73-757F-0691-F295-BB2DFABED718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Connector 430">
            <a:extLst>
              <a:ext uri="{FF2B5EF4-FFF2-40B4-BE49-F238E27FC236}">
                <a16:creationId xmlns:a16="http://schemas.microsoft.com/office/drawing/2014/main" id="{607686BB-F5E1-04AB-C0A6-A39F2EB9D09B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Connector 431">
            <a:extLst>
              <a:ext uri="{FF2B5EF4-FFF2-40B4-BE49-F238E27FC236}">
                <a16:creationId xmlns:a16="http://schemas.microsoft.com/office/drawing/2014/main" id="{70004CDD-F4F8-ED95-052B-13060CBB6A9A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Straight Connector 432">
            <a:extLst>
              <a:ext uri="{FF2B5EF4-FFF2-40B4-BE49-F238E27FC236}">
                <a16:creationId xmlns:a16="http://schemas.microsoft.com/office/drawing/2014/main" id="{E2037DFC-8DB6-6662-6306-057B6458AA8A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Connector 433">
            <a:extLst>
              <a:ext uri="{FF2B5EF4-FFF2-40B4-BE49-F238E27FC236}">
                <a16:creationId xmlns:a16="http://schemas.microsoft.com/office/drawing/2014/main" id="{604E8F1A-AECA-BA2D-93DF-78EA8E0ED798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Straight Connector 434">
            <a:extLst>
              <a:ext uri="{FF2B5EF4-FFF2-40B4-BE49-F238E27FC236}">
                <a16:creationId xmlns:a16="http://schemas.microsoft.com/office/drawing/2014/main" id="{CF4B2D9D-5200-627D-145C-F7ED51BDD7BF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Straight Connector 435">
            <a:extLst>
              <a:ext uri="{FF2B5EF4-FFF2-40B4-BE49-F238E27FC236}">
                <a16:creationId xmlns:a16="http://schemas.microsoft.com/office/drawing/2014/main" id="{B52B7277-05B2-6D3C-22EA-F74857559359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Straight Connector 436">
            <a:extLst>
              <a:ext uri="{FF2B5EF4-FFF2-40B4-BE49-F238E27FC236}">
                <a16:creationId xmlns:a16="http://schemas.microsoft.com/office/drawing/2014/main" id="{89CB2EB5-D72F-385C-C93D-3BE5BBB68C01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Straight Connector 437">
            <a:extLst>
              <a:ext uri="{FF2B5EF4-FFF2-40B4-BE49-F238E27FC236}">
                <a16:creationId xmlns:a16="http://schemas.microsoft.com/office/drawing/2014/main" id="{0EABF655-C5B0-7DF7-22FF-062AF6CAC937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95251</xdr:colOff>
      <xdr:row>438</xdr:row>
      <xdr:rowOff>1</xdr:rowOff>
    </xdr:from>
    <xdr:to>
      <xdr:col>45</xdr:col>
      <xdr:colOff>1</xdr:colOff>
      <xdr:row>443</xdr:row>
      <xdr:rowOff>1</xdr:rowOff>
    </xdr:to>
    <xdr:sp macro="" textlink="">
      <xdr:nvSpPr>
        <xdr:cNvPr id="439" name="Right Brace 438">
          <a:extLst>
            <a:ext uri="{FF2B5EF4-FFF2-40B4-BE49-F238E27FC236}">
              <a16:creationId xmlns:a16="http://schemas.microsoft.com/office/drawing/2014/main" id="{1F9D7C1D-1720-4CB8-B839-462A3AA09352}"/>
            </a:ext>
          </a:extLst>
        </xdr:cNvPr>
        <xdr:cNvSpPr/>
      </xdr:nvSpPr>
      <xdr:spPr>
        <a:xfrm>
          <a:off x="7058026" y="43462576"/>
          <a:ext cx="228600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142875</xdr:colOff>
      <xdr:row>434</xdr:row>
      <xdr:rowOff>95250</xdr:rowOff>
    </xdr:from>
    <xdr:to>
      <xdr:col>4</xdr:col>
      <xdr:colOff>142875</xdr:colOff>
      <xdr:row>435</xdr:row>
      <xdr:rowOff>114300</xdr:rowOff>
    </xdr:to>
    <xdr:cxnSp macro="">
      <xdr:nvCxnSpPr>
        <xdr:cNvPr id="440" name="Straight Arrow Connector 439">
          <a:extLst>
            <a:ext uri="{FF2B5EF4-FFF2-40B4-BE49-F238E27FC236}">
              <a16:creationId xmlns:a16="http://schemas.microsoft.com/office/drawing/2014/main" id="{A3D4889A-0067-437C-BFBD-31E7928929CD}"/>
            </a:ext>
          </a:extLst>
        </xdr:cNvPr>
        <xdr:cNvCxnSpPr/>
      </xdr:nvCxnSpPr>
      <xdr:spPr>
        <a:xfrm>
          <a:off x="628650" y="42976800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442</xdr:row>
      <xdr:rowOff>9525</xdr:rowOff>
    </xdr:from>
    <xdr:to>
      <xdr:col>4</xdr:col>
      <xdr:colOff>152400</xdr:colOff>
      <xdr:row>443</xdr:row>
      <xdr:rowOff>38100</xdr:rowOff>
    </xdr:to>
    <xdr:cxnSp macro="">
      <xdr:nvCxnSpPr>
        <xdr:cNvPr id="441" name="Straight Arrow Connector 440">
          <a:extLst>
            <a:ext uri="{FF2B5EF4-FFF2-40B4-BE49-F238E27FC236}">
              <a16:creationId xmlns:a16="http://schemas.microsoft.com/office/drawing/2014/main" id="{D7E34567-401E-48CD-8845-9132C3EDF735}"/>
            </a:ext>
          </a:extLst>
        </xdr:cNvPr>
        <xdr:cNvCxnSpPr/>
      </xdr:nvCxnSpPr>
      <xdr:spPr>
        <a:xfrm flipV="1">
          <a:off x="628650" y="55921275"/>
          <a:ext cx="1714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434</xdr:row>
      <xdr:rowOff>57150</xdr:rowOff>
    </xdr:from>
    <xdr:to>
      <xdr:col>5</xdr:col>
      <xdr:colOff>152400</xdr:colOff>
      <xdr:row>435</xdr:row>
      <xdr:rowOff>107491</xdr:rowOff>
    </xdr:to>
    <xdr:cxnSp macro="">
      <xdr:nvCxnSpPr>
        <xdr:cNvPr id="442" name="Straight Arrow Connector 441">
          <a:extLst>
            <a:ext uri="{FF2B5EF4-FFF2-40B4-BE49-F238E27FC236}">
              <a16:creationId xmlns:a16="http://schemas.microsoft.com/office/drawing/2014/main" id="{47A2AC7E-FF7F-4F8C-BEA1-7BFDF854DA8A}"/>
            </a:ext>
          </a:extLst>
        </xdr:cNvPr>
        <xdr:cNvCxnSpPr/>
      </xdr:nvCxnSpPr>
      <xdr:spPr>
        <a:xfrm flipH="1">
          <a:off x="828675" y="42938700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</xdr:colOff>
      <xdr:row>434</xdr:row>
      <xdr:rowOff>62104</xdr:rowOff>
    </xdr:from>
    <xdr:to>
      <xdr:col>6</xdr:col>
      <xdr:colOff>157162</xdr:colOff>
      <xdr:row>435</xdr:row>
      <xdr:rowOff>112445</xdr:rowOff>
    </xdr:to>
    <xdr:cxnSp macro="">
      <xdr:nvCxnSpPr>
        <xdr:cNvPr id="443" name="Straight Arrow Connector 442">
          <a:extLst>
            <a:ext uri="{FF2B5EF4-FFF2-40B4-BE49-F238E27FC236}">
              <a16:creationId xmlns:a16="http://schemas.microsoft.com/office/drawing/2014/main" id="{FACEF5AF-C41E-41EC-83B5-FA480AB525A1}"/>
            </a:ext>
          </a:extLst>
        </xdr:cNvPr>
        <xdr:cNvCxnSpPr/>
      </xdr:nvCxnSpPr>
      <xdr:spPr>
        <a:xfrm flipH="1">
          <a:off x="995362" y="42943654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434</xdr:row>
      <xdr:rowOff>62105</xdr:rowOff>
    </xdr:from>
    <xdr:to>
      <xdr:col>7</xdr:col>
      <xdr:colOff>152400</xdr:colOff>
      <xdr:row>435</xdr:row>
      <xdr:rowOff>112446</xdr:rowOff>
    </xdr:to>
    <xdr:cxnSp macro="">
      <xdr:nvCxnSpPr>
        <xdr:cNvPr id="444" name="Straight Arrow Connector 443">
          <a:extLst>
            <a:ext uri="{FF2B5EF4-FFF2-40B4-BE49-F238E27FC236}">
              <a16:creationId xmlns:a16="http://schemas.microsoft.com/office/drawing/2014/main" id="{1DDD29F1-1949-4098-B780-E18704743B0A}"/>
            </a:ext>
          </a:extLst>
        </xdr:cNvPr>
        <xdr:cNvCxnSpPr/>
      </xdr:nvCxnSpPr>
      <xdr:spPr>
        <a:xfrm flipH="1">
          <a:off x="1152525" y="42943655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434</xdr:row>
      <xdr:rowOff>62104</xdr:rowOff>
    </xdr:from>
    <xdr:to>
      <xdr:col>8</xdr:col>
      <xdr:colOff>157163</xdr:colOff>
      <xdr:row>435</xdr:row>
      <xdr:rowOff>112445</xdr:rowOff>
    </xdr:to>
    <xdr:cxnSp macro="">
      <xdr:nvCxnSpPr>
        <xdr:cNvPr id="445" name="Straight Arrow Connector 444">
          <a:extLst>
            <a:ext uri="{FF2B5EF4-FFF2-40B4-BE49-F238E27FC236}">
              <a16:creationId xmlns:a16="http://schemas.microsoft.com/office/drawing/2014/main" id="{61A47677-10AB-4415-91F3-84D319092316}"/>
            </a:ext>
          </a:extLst>
        </xdr:cNvPr>
        <xdr:cNvCxnSpPr/>
      </xdr:nvCxnSpPr>
      <xdr:spPr>
        <a:xfrm flipH="1">
          <a:off x="1319213" y="42943654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434</xdr:row>
      <xdr:rowOff>67059</xdr:rowOff>
    </xdr:from>
    <xdr:to>
      <xdr:col>9</xdr:col>
      <xdr:colOff>152400</xdr:colOff>
      <xdr:row>435</xdr:row>
      <xdr:rowOff>117400</xdr:rowOff>
    </xdr:to>
    <xdr:cxnSp macro="">
      <xdr:nvCxnSpPr>
        <xdr:cNvPr id="446" name="Straight Arrow Connector 445">
          <a:extLst>
            <a:ext uri="{FF2B5EF4-FFF2-40B4-BE49-F238E27FC236}">
              <a16:creationId xmlns:a16="http://schemas.microsoft.com/office/drawing/2014/main" id="{B17F200B-0753-4B53-9698-E0D21B5AD272}"/>
            </a:ext>
          </a:extLst>
        </xdr:cNvPr>
        <xdr:cNvCxnSpPr/>
      </xdr:nvCxnSpPr>
      <xdr:spPr>
        <a:xfrm flipH="1">
          <a:off x="1476375" y="429486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434</xdr:row>
      <xdr:rowOff>67059</xdr:rowOff>
    </xdr:from>
    <xdr:to>
      <xdr:col>10</xdr:col>
      <xdr:colOff>152400</xdr:colOff>
      <xdr:row>435</xdr:row>
      <xdr:rowOff>117400</xdr:rowOff>
    </xdr:to>
    <xdr:cxnSp macro="">
      <xdr:nvCxnSpPr>
        <xdr:cNvPr id="447" name="Straight Arrow Connector 446">
          <a:extLst>
            <a:ext uri="{FF2B5EF4-FFF2-40B4-BE49-F238E27FC236}">
              <a16:creationId xmlns:a16="http://schemas.microsoft.com/office/drawing/2014/main" id="{1F672D54-4F7E-4DE5-BDBE-29496FA2F71D}"/>
            </a:ext>
          </a:extLst>
        </xdr:cNvPr>
        <xdr:cNvCxnSpPr/>
      </xdr:nvCxnSpPr>
      <xdr:spPr>
        <a:xfrm flipH="1">
          <a:off x="1638300" y="429486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434</xdr:row>
      <xdr:rowOff>67059</xdr:rowOff>
    </xdr:from>
    <xdr:to>
      <xdr:col>11</xdr:col>
      <xdr:colOff>152400</xdr:colOff>
      <xdr:row>435</xdr:row>
      <xdr:rowOff>117400</xdr:rowOff>
    </xdr:to>
    <xdr:cxnSp macro="">
      <xdr:nvCxnSpPr>
        <xdr:cNvPr id="448" name="Straight Arrow Connector 447">
          <a:extLst>
            <a:ext uri="{FF2B5EF4-FFF2-40B4-BE49-F238E27FC236}">
              <a16:creationId xmlns:a16="http://schemas.microsoft.com/office/drawing/2014/main" id="{09B8377E-CADF-42ED-B517-A550FF7C7E2D}"/>
            </a:ext>
          </a:extLst>
        </xdr:cNvPr>
        <xdr:cNvCxnSpPr/>
      </xdr:nvCxnSpPr>
      <xdr:spPr>
        <a:xfrm flipH="1">
          <a:off x="1800225" y="429486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434</xdr:row>
      <xdr:rowOff>67059</xdr:rowOff>
    </xdr:from>
    <xdr:to>
      <xdr:col>12</xdr:col>
      <xdr:colOff>152400</xdr:colOff>
      <xdr:row>435</xdr:row>
      <xdr:rowOff>117400</xdr:rowOff>
    </xdr:to>
    <xdr:cxnSp macro="">
      <xdr:nvCxnSpPr>
        <xdr:cNvPr id="449" name="Straight Arrow Connector 448">
          <a:extLst>
            <a:ext uri="{FF2B5EF4-FFF2-40B4-BE49-F238E27FC236}">
              <a16:creationId xmlns:a16="http://schemas.microsoft.com/office/drawing/2014/main" id="{FD3320A1-563B-4585-943C-3CE98E7B3CB6}"/>
            </a:ext>
          </a:extLst>
        </xdr:cNvPr>
        <xdr:cNvCxnSpPr/>
      </xdr:nvCxnSpPr>
      <xdr:spPr>
        <a:xfrm flipH="1">
          <a:off x="1962150" y="42948609"/>
          <a:ext cx="133350" cy="1932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436</xdr:row>
      <xdr:rowOff>38100</xdr:rowOff>
    </xdr:from>
    <xdr:to>
      <xdr:col>13</xdr:col>
      <xdr:colOff>80328</xdr:colOff>
      <xdr:row>436</xdr:row>
      <xdr:rowOff>38100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39383016-C973-46C4-A156-2CE5619C69E0}"/>
            </a:ext>
          </a:extLst>
        </xdr:cNvPr>
        <xdr:cNvCxnSpPr/>
      </xdr:nvCxnSpPr>
      <xdr:spPr>
        <a:xfrm>
          <a:off x="2019300" y="52130325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439</xdr:row>
      <xdr:rowOff>9525</xdr:rowOff>
    </xdr:from>
    <xdr:to>
      <xdr:col>13</xdr:col>
      <xdr:colOff>80328</xdr:colOff>
      <xdr:row>439</xdr:row>
      <xdr:rowOff>9525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CCBB8D1-A83A-4A0D-AF6D-777FF243CF8D}"/>
            </a:ext>
          </a:extLst>
        </xdr:cNvPr>
        <xdr:cNvCxnSpPr/>
      </xdr:nvCxnSpPr>
      <xdr:spPr>
        <a:xfrm>
          <a:off x="2019300" y="52530375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455</xdr:row>
      <xdr:rowOff>57150</xdr:rowOff>
    </xdr:from>
    <xdr:to>
      <xdr:col>13</xdr:col>
      <xdr:colOff>76200</xdr:colOff>
      <xdr:row>464</xdr:row>
      <xdr:rowOff>71438</xdr:rowOff>
    </xdr:to>
    <xdr:grpSp>
      <xdr:nvGrpSpPr>
        <xdr:cNvPr id="454" name="Group 453">
          <a:extLst>
            <a:ext uri="{FF2B5EF4-FFF2-40B4-BE49-F238E27FC236}">
              <a16:creationId xmlns:a16="http://schemas.microsoft.com/office/drawing/2014/main" id="{343FCE8D-99B3-4AD1-8D69-EE1503AB4C76}"/>
            </a:ext>
          </a:extLst>
        </xdr:cNvPr>
        <xdr:cNvGrpSpPr/>
      </xdr:nvGrpSpPr>
      <xdr:grpSpPr>
        <a:xfrm>
          <a:off x="389845" y="68416034"/>
          <a:ext cx="1786958" cy="1332480"/>
          <a:chOff x="390525" y="12553950"/>
          <a:chExt cx="1790700" cy="1319213"/>
        </a:xfrm>
      </xdr:grpSpPr>
      <xdr:cxnSp macro="">
        <xdr:nvCxnSpPr>
          <xdr:cNvPr id="455" name="Straight Connector 454">
            <a:extLst>
              <a:ext uri="{FF2B5EF4-FFF2-40B4-BE49-F238E27FC236}">
                <a16:creationId xmlns:a16="http://schemas.microsoft.com/office/drawing/2014/main" id="{AA374550-ACDA-6488-4868-FDF3CD6D6D2D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Straight Connector 455">
            <a:extLst>
              <a:ext uri="{FF2B5EF4-FFF2-40B4-BE49-F238E27FC236}">
                <a16:creationId xmlns:a16="http://schemas.microsoft.com/office/drawing/2014/main" id="{59DE375E-5775-2289-B4A6-0945FBC57985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Connector 456">
            <a:extLst>
              <a:ext uri="{FF2B5EF4-FFF2-40B4-BE49-F238E27FC236}">
                <a16:creationId xmlns:a16="http://schemas.microsoft.com/office/drawing/2014/main" id="{9F9209C8-9EEF-3AB5-821C-823F1CE1872F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Straight Connector 457">
            <a:extLst>
              <a:ext uri="{FF2B5EF4-FFF2-40B4-BE49-F238E27FC236}">
                <a16:creationId xmlns:a16="http://schemas.microsoft.com/office/drawing/2014/main" id="{51AE6667-AD31-BAA2-EDC9-B5C1FE44BD45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Connector 458">
            <a:extLst>
              <a:ext uri="{FF2B5EF4-FFF2-40B4-BE49-F238E27FC236}">
                <a16:creationId xmlns:a16="http://schemas.microsoft.com/office/drawing/2014/main" id="{CA15561D-7E44-E2FD-4E81-C09C2735D868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Straight Connector 459">
            <a:extLst>
              <a:ext uri="{FF2B5EF4-FFF2-40B4-BE49-F238E27FC236}">
                <a16:creationId xmlns:a16="http://schemas.microsoft.com/office/drawing/2014/main" id="{C088B79B-335A-48E3-2F6E-C4679F0903C0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Straight Connector 460">
            <a:extLst>
              <a:ext uri="{FF2B5EF4-FFF2-40B4-BE49-F238E27FC236}">
                <a16:creationId xmlns:a16="http://schemas.microsoft.com/office/drawing/2014/main" id="{3259C9C0-6FBC-4593-727B-357D8E9E7855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Straight Connector 461">
            <a:extLst>
              <a:ext uri="{FF2B5EF4-FFF2-40B4-BE49-F238E27FC236}">
                <a16:creationId xmlns:a16="http://schemas.microsoft.com/office/drawing/2014/main" id="{01B63F38-E9C2-6F23-83A3-458B22420CFC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Straight Connector 462">
            <a:extLst>
              <a:ext uri="{FF2B5EF4-FFF2-40B4-BE49-F238E27FC236}">
                <a16:creationId xmlns:a16="http://schemas.microsoft.com/office/drawing/2014/main" id="{78F56683-C6D1-9B29-8EEC-2E717B8DA2DD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Straight Connector 463">
            <a:extLst>
              <a:ext uri="{FF2B5EF4-FFF2-40B4-BE49-F238E27FC236}">
                <a16:creationId xmlns:a16="http://schemas.microsoft.com/office/drawing/2014/main" id="{E8AFDFD3-1E11-CE35-CEE1-2FB48C386DEA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Straight Connector 464">
            <a:extLst>
              <a:ext uri="{FF2B5EF4-FFF2-40B4-BE49-F238E27FC236}">
                <a16:creationId xmlns:a16="http://schemas.microsoft.com/office/drawing/2014/main" id="{CD2879E8-C420-48B1-D426-883413239942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Straight Connector 465">
            <a:extLst>
              <a:ext uri="{FF2B5EF4-FFF2-40B4-BE49-F238E27FC236}">
                <a16:creationId xmlns:a16="http://schemas.microsoft.com/office/drawing/2014/main" id="{9A8786F6-85DB-5125-A2D2-2C3C5F559A6C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Straight Connector 466">
            <a:extLst>
              <a:ext uri="{FF2B5EF4-FFF2-40B4-BE49-F238E27FC236}">
                <a16:creationId xmlns:a16="http://schemas.microsoft.com/office/drawing/2014/main" id="{DFDBC173-B591-AE79-101A-64DE727CA291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Straight Connector 467">
            <a:extLst>
              <a:ext uri="{FF2B5EF4-FFF2-40B4-BE49-F238E27FC236}">
                <a16:creationId xmlns:a16="http://schemas.microsoft.com/office/drawing/2014/main" id="{6B076A81-13B7-FAC4-FB78-07F9FAEBD55A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C3352721-E58D-A3B8-062A-CDAC2012593C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Connector 469">
            <a:extLst>
              <a:ext uri="{FF2B5EF4-FFF2-40B4-BE49-F238E27FC236}">
                <a16:creationId xmlns:a16="http://schemas.microsoft.com/office/drawing/2014/main" id="{C61F9B42-BAA3-5F1B-2AFA-04D519BA4F05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95251</xdr:colOff>
      <xdr:row>458</xdr:row>
      <xdr:rowOff>1</xdr:rowOff>
    </xdr:from>
    <xdr:to>
      <xdr:col>45</xdr:col>
      <xdr:colOff>1</xdr:colOff>
      <xdr:row>463</xdr:row>
      <xdr:rowOff>1</xdr:rowOff>
    </xdr:to>
    <xdr:sp macro="" textlink="">
      <xdr:nvSpPr>
        <xdr:cNvPr id="471" name="Right Brace 470">
          <a:extLst>
            <a:ext uri="{FF2B5EF4-FFF2-40B4-BE49-F238E27FC236}">
              <a16:creationId xmlns:a16="http://schemas.microsoft.com/office/drawing/2014/main" id="{3DE2123A-9191-4480-85D9-3497ABD4838D}"/>
            </a:ext>
          </a:extLst>
        </xdr:cNvPr>
        <xdr:cNvSpPr/>
      </xdr:nvSpPr>
      <xdr:spPr>
        <a:xfrm>
          <a:off x="7058026" y="55330726"/>
          <a:ext cx="228600" cy="723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142875</xdr:colOff>
      <xdr:row>454</xdr:row>
      <xdr:rowOff>95250</xdr:rowOff>
    </xdr:from>
    <xdr:to>
      <xdr:col>4</xdr:col>
      <xdr:colOff>142875</xdr:colOff>
      <xdr:row>455</xdr:row>
      <xdr:rowOff>114300</xdr:rowOff>
    </xdr:to>
    <xdr:cxnSp macro="">
      <xdr:nvCxnSpPr>
        <xdr:cNvPr id="472" name="Straight Arrow Connector 471">
          <a:extLst>
            <a:ext uri="{FF2B5EF4-FFF2-40B4-BE49-F238E27FC236}">
              <a16:creationId xmlns:a16="http://schemas.microsoft.com/office/drawing/2014/main" id="{8A05A02F-638E-4EB8-9FA3-A9FF7049F276}"/>
            </a:ext>
          </a:extLst>
        </xdr:cNvPr>
        <xdr:cNvCxnSpPr/>
      </xdr:nvCxnSpPr>
      <xdr:spPr>
        <a:xfrm>
          <a:off x="628650" y="54844950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462</xdr:row>
      <xdr:rowOff>9525</xdr:rowOff>
    </xdr:from>
    <xdr:to>
      <xdr:col>4</xdr:col>
      <xdr:colOff>152400</xdr:colOff>
      <xdr:row>463</xdr:row>
      <xdr:rowOff>38100</xdr:rowOff>
    </xdr:to>
    <xdr:cxnSp macro="">
      <xdr:nvCxnSpPr>
        <xdr:cNvPr id="473" name="Straight Arrow Connector 472">
          <a:extLst>
            <a:ext uri="{FF2B5EF4-FFF2-40B4-BE49-F238E27FC236}">
              <a16:creationId xmlns:a16="http://schemas.microsoft.com/office/drawing/2014/main" id="{00639415-0C4B-427A-A1B4-C520E903AE5E}"/>
            </a:ext>
          </a:extLst>
        </xdr:cNvPr>
        <xdr:cNvCxnSpPr/>
      </xdr:nvCxnSpPr>
      <xdr:spPr>
        <a:xfrm flipV="1">
          <a:off x="628650" y="55921275"/>
          <a:ext cx="17145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456</xdr:row>
      <xdr:rowOff>38100</xdr:rowOff>
    </xdr:from>
    <xdr:to>
      <xdr:col>13</xdr:col>
      <xdr:colOff>80328</xdr:colOff>
      <xdr:row>456</xdr:row>
      <xdr:rowOff>38100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CAB34739-A26E-44FF-B14D-49EC963E06A9}"/>
            </a:ext>
          </a:extLst>
        </xdr:cNvPr>
        <xdr:cNvCxnSpPr/>
      </xdr:nvCxnSpPr>
      <xdr:spPr>
        <a:xfrm>
          <a:off x="2019300" y="55083075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459</xdr:row>
      <xdr:rowOff>9525</xdr:rowOff>
    </xdr:from>
    <xdr:to>
      <xdr:col>13</xdr:col>
      <xdr:colOff>80328</xdr:colOff>
      <xdr:row>459</xdr:row>
      <xdr:rowOff>9525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BCB21D80-6EA6-4D9F-8D11-AF12C6644F67}"/>
            </a:ext>
          </a:extLst>
        </xdr:cNvPr>
        <xdr:cNvCxnSpPr/>
      </xdr:nvCxnSpPr>
      <xdr:spPr>
        <a:xfrm>
          <a:off x="2019300" y="55483125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455</xdr:row>
      <xdr:rowOff>66675</xdr:rowOff>
    </xdr:from>
    <xdr:to>
      <xdr:col>6</xdr:col>
      <xdr:colOff>76200</xdr:colOff>
      <xdr:row>457</xdr:row>
      <xdr:rowOff>19050</xdr:rowOff>
    </xdr:to>
    <xdr:sp macro="" textlink="">
      <xdr:nvSpPr>
        <xdr:cNvPr id="484" name="Arc 483">
          <a:extLst>
            <a:ext uri="{FF2B5EF4-FFF2-40B4-BE49-F238E27FC236}">
              <a16:creationId xmlns:a16="http://schemas.microsoft.com/office/drawing/2014/main" id="{FA0BC79B-F589-4357-AE6C-7B2D9EFDA6D7}"/>
            </a:ext>
          </a:extLst>
        </xdr:cNvPr>
        <xdr:cNvSpPr/>
      </xdr:nvSpPr>
      <xdr:spPr>
        <a:xfrm>
          <a:off x="800100" y="5791200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6</xdr:col>
      <xdr:colOff>52388</xdr:colOff>
      <xdr:row>455</xdr:row>
      <xdr:rowOff>85725</xdr:rowOff>
    </xdr:from>
    <xdr:to>
      <xdr:col>7</xdr:col>
      <xdr:colOff>138113</xdr:colOff>
      <xdr:row>457</xdr:row>
      <xdr:rowOff>38100</xdr:rowOff>
    </xdr:to>
    <xdr:sp macro="" textlink="">
      <xdr:nvSpPr>
        <xdr:cNvPr id="485" name="Arc 484">
          <a:extLst>
            <a:ext uri="{FF2B5EF4-FFF2-40B4-BE49-F238E27FC236}">
              <a16:creationId xmlns:a16="http://schemas.microsoft.com/office/drawing/2014/main" id="{BD3625F9-EF21-4487-8389-AE4809902D49}"/>
            </a:ext>
          </a:extLst>
        </xdr:cNvPr>
        <xdr:cNvSpPr/>
      </xdr:nvSpPr>
      <xdr:spPr>
        <a:xfrm>
          <a:off x="1023938" y="5793105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7</xdr:col>
      <xdr:colOff>80963</xdr:colOff>
      <xdr:row>455</xdr:row>
      <xdr:rowOff>80962</xdr:rowOff>
    </xdr:from>
    <xdr:to>
      <xdr:col>9</xdr:col>
      <xdr:colOff>4763</xdr:colOff>
      <xdr:row>457</xdr:row>
      <xdr:rowOff>33337</xdr:rowOff>
    </xdr:to>
    <xdr:sp macro="" textlink="">
      <xdr:nvSpPr>
        <xdr:cNvPr id="486" name="Arc 485">
          <a:extLst>
            <a:ext uri="{FF2B5EF4-FFF2-40B4-BE49-F238E27FC236}">
              <a16:creationId xmlns:a16="http://schemas.microsoft.com/office/drawing/2014/main" id="{D683C1AB-2D8D-4F8A-9E2D-A49FBA16AC7A}"/>
            </a:ext>
          </a:extLst>
        </xdr:cNvPr>
        <xdr:cNvSpPr/>
      </xdr:nvSpPr>
      <xdr:spPr>
        <a:xfrm>
          <a:off x="1214438" y="57926287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8</xdr:col>
      <xdr:colOff>119063</xdr:colOff>
      <xdr:row>455</xdr:row>
      <xdr:rowOff>80963</xdr:rowOff>
    </xdr:from>
    <xdr:to>
      <xdr:col>10</xdr:col>
      <xdr:colOff>42863</xdr:colOff>
      <xdr:row>457</xdr:row>
      <xdr:rowOff>33338</xdr:rowOff>
    </xdr:to>
    <xdr:sp macro="" textlink="">
      <xdr:nvSpPr>
        <xdr:cNvPr id="487" name="Arc 486">
          <a:extLst>
            <a:ext uri="{FF2B5EF4-FFF2-40B4-BE49-F238E27FC236}">
              <a16:creationId xmlns:a16="http://schemas.microsoft.com/office/drawing/2014/main" id="{BDAE7D49-B47E-4650-A68E-B86F7939B94A}"/>
            </a:ext>
          </a:extLst>
        </xdr:cNvPr>
        <xdr:cNvSpPr/>
      </xdr:nvSpPr>
      <xdr:spPr>
        <a:xfrm>
          <a:off x="1414463" y="57926288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9</xdr:col>
      <xdr:colOff>142875</xdr:colOff>
      <xdr:row>455</xdr:row>
      <xdr:rowOff>95250</xdr:rowOff>
    </xdr:from>
    <xdr:to>
      <xdr:col>11</xdr:col>
      <xdr:colOff>66675</xdr:colOff>
      <xdr:row>457</xdr:row>
      <xdr:rowOff>47625</xdr:rowOff>
    </xdr:to>
    <xdr:sp macro="" textlink="">
      <xdr:nvSpPr>
        <xdr:cNvPr id="488" name="Arc 487">
          <a:extLst>
            <a:ext uri="{FF2B5EF4-FFF2-40B4-BE49-F238E27FC236}">
              <a16:creationId xmlns:a16="http://schemas.microsoft.com/office/drawing/2014/main" id="{B64B5B37-B19E-4BBE-961D-DF257ACD4209}"/>
            </a:ext>
          </a:extLst>
        </xdr:cNvPr>
        <xdr:cNvSpPr/>
      </xdr:nvSpPr>
      <xdr:spPr>
        <a:xfrm>
          <a:off x="1600200" y="57940575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12</xdr:col>
      <xdr:colOff>28575</xdr:colOff>
      <xdr:row>455</xdr:row>
      <xdr:rowOff>85725</xdr:rowOff>
    </xdr:from>
    <xdr:to>
      <xdr:col>13</xdr:col>
      <xdr:colOff>114300</xdr:colOff>
      <xdr:row>457</xdr:row>
      <xdr:rowOff>38100</xdr:rowOff>
    </xdr:to>
    <xdr:sp macro="" textlink="">
      <xdr:nvSpPr>
        <xdr:cNvPr id="489" name="Arc 488">
          <a:extLst>
            <a:ext uri="{FF2B5EF4-FFF2-40B4-BE49-F238E27FC236}">
              <a16:creationId xmlns:a16="http://schemas.microsoft.com/office/drawing/2014/main" id="{36D9A013-EAF6-4EE1-BB47-5024324A507E}"/>
            </a:ext>
          </a:extLst>
        </xdr:cNvPr>
        <xdr:cNvSpPr/>
      </xdr:nvSpPr>
      <xdr:spPr>
        <a:xfrm>
          <a:off x="1971675" y="5793105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11</xdr:col>
      <xdr:colOff>0</xdr:colOff>
      <xdr:row>455</xdr:row>
      <xdr:rowOff>85725</xdr:rowOff>
    </xdr:from>
    <xdr:to>
      <xdr:col>12</xdr:col>
      <xdr:colOff>85725</xdr:colOff>
      <xdr:row>457</xdr:row>
      <xdr:rowOff>38100</xdr:rowOff>
    </xdr:to>
    <xdr:sp macro="" textlink="">
      <xdr:nvSpPr>
        <xdr:cNvPr id="495" name="Arc 494">
          <a:extLst>
            <a:ext uri="{FF2B5EF4-FFF2-40B4-BE49-F238E27FC236}">
              <a16:creationId xmlns:a16="http://schemas.microsoft.com/office/drawing/2014/main" id="{C2C0F7C9-1171-4522-9DAA-64AEEC6F081E}"/>
            </a:ext>
          </a:extLst>
        </xdr:cNvPr>
        <xdr:cNvSpPr/>
      </xdr:nvSpPr>
      <xdr:spPr>
        <a:xfrm>
          <a:off x="1781175" y="5793105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9</xdr:col>
      <xdr:colOff>1261</xdr:colOff>
      <xdr:row>393</xdr:row>
      <xdr:rowOff>80227</xdr:rowOff>
    </xdr:from>
    <xdr:to>
      <xdr:col>9</xdr:col>
      <xdr:colOff>1261</xdr:colOff>
      <xdr:row>394</xdr:row>
      <xdr:rowOff>116090</xdr:rowOff>
    </xdr:to>
    <xdr:cxnSp macro="">
      <xdr:nvCxnSpPr>
        <xdr:cNvPr id="497" name="Straight Connector 496">
          <a:extLst>
            <a:ext uri="{FF2B5EF4-FFF2-40B4-BE49-F238E27FC236}">
              <a16:creationId xmlns:a16="http://schemas.microsoft.com/office/drawing/2014/main" id="{67767D7E-2802-69DD-25A9-5BC27918AB6D}"/>
            </a:ext>
          </a:extLst>
        </xdr:cNvPr>
        <xdr:cNvCxnSpPr/>
      </xdr:nvCxnSpPr>
      <xdr:spPr>
        <a:xfrm>
          <a:off x="1458586" y="52220077"/>
          <a:ext cx="0" cy="18826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81597</xdr:colOff>
      <xdr:row>396</xdr:row>
      <xdr:rowOff>120757</xdr:rowOff>
    </xdr:from>
    <xdr:to>
      <xdr:col>5</xdr:col>
      <xdr:colOff>85725</xdr:colOff>
      <xdr:row>396</xdr:row>
      <xdr:rowOff>120757</xdr:rowOff>
    </xdr:to>
    <xdr:cxnSp macro="">
      <xdr:nvCxnSpPr>
        <xdr:cNvPr id="498" name="Straight Connector 497">
          <a:extLst>
            <a:ext uri="{FF2B5EF4-FFF2-40B4-BE49-F238E27FC236}">
              <a16:creationId xmlns:a16="http://schemas.microsoft.com/office/drawing/2014/main" id="{0AB24A60-5AE8-EA72-E071-221A49C19ED5}"/>
            </a:ext>
          </a:extLst>
        </xdr:cNvPr>
        <xdr:cNvCxnSpPr/>
      </xdr:nvCxnSpPr>
      <xdr:spPr>
        <a:xfrm>
          <a:off x="729297" y="52698757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1261</xdr:colOff>
      <xdr:row>396</xdr:row>
      <xdr:rowOff>11762</xdr:rowOff>
    </xdr:from>
    <xdr:to>
      <xdr:col>9</xdr:col>
      <xdr:colOff>1261</xdr:colOff>
      <xdr:row>397</xdr:row>
      <xdr:rowOff>86875</xdr:rowOff>
    </xdr:to>
    <xdr:cxnSp macro="">
      <xdr:nvCxnSpPr>
        <xdr:cNvPr id="499" name="Straight Connector 498">
          <a:extLst>
            <a:ext uri="{FF2B5EF4-FFF2-40B4-BE49-F238E27FC236}">
              <a16:creationId xmlns:a16="http://schemas.microsoft.com/office/drawing/2014/main" id="{28FC1893-60DB-8089-8617-5EEEAC804C62}"/>
            </a:ext>
          </a:extLst>
        </xdr:cNvPr>
        <xdr:cNvCxnSpPr/>
      </xdr:nvCxnSpPr>
      <xdr:spPr>
        <a:xfrm>
          <a:off x="1458586" y="52589762"/>
          <a:ext cx="0" cy="21798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61904</xdr:colOff>
      <xdr:row>396</xdr:row>
      <xdr:rowOff>120757</xdr:rowOff>
    </xdr:from>
    <xdr:to>
      <xdr:col>9</xdr:col>
      <xdr:colOff>90479</xdr:colOff>
      <xdr:row>396</xdr:row>
      <xdr:rowOff>120757</xdr:rowOff>
    </xdr:to>
    <xdr:cxnSp macro="">
      <xdr:nvCxnSpPr>
        <xdr:cNvPr id="500" name="Straight Connector 499">
          <a:extLst>
            <a:ext uri="{FF2B5EF4-FFF2-40B4-BE49-F238E27FC236}">
              <a16:creationId xmlns:a16="http://schemas.microsoft.com/office/drawing/2014/main" id="{93776174-0645-25EA-A8AC-12694B14EE33}"/>
            </a:ext>
          </a:extLst>
        </xdr:cNvPr>
        <xdr:cNvCxnSpPr/>
      </xdr:nvCxnSpPr>
      <xdr:spPr>
        <a:xfrm>
          <a:off x="1357304" y="52698757"/>
          <a:ext cx="1905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</xdr:colOff>
      <xdr:row>393</xdr:row>
      <xdr:rowOff>103114</xdr:rowOff>
    </xdr:from>
    <xdr:to>
      <xdr:col>4</xdr:col>
      <xdr:colOff>62868</xdr:colOff>
      <xdr:row>393</xdr:row>
      <xdr:rowOff>103114</xdr:rowOff>
    </xdr:to>
    <xdr:cxnSp macro="">
      <xdr:nvCxnSpPr>
        <xdr:cNvPr id="501" name="Straight Connector 500">
          <a:extLst>
            <a:ext uri="{FF2B5EF4-FFF2-40B4-BE49-F238E27FC236}">
              <a16:creationId xmlns:a16="http://schemas.microsoft.com/office/drawing/2014/main" id="{EAAA1FAE-6A08-CD38-674C-CF43CC04A256}"/>
            </a:ext>
          </a:extLst>
        </xdr:cNvPr>
        <xdr:cNvCxnSpPr/>
      </xdr:nvCxnSpPr>
      <xdr:spPr>
        <a:xfrm>
          <a:off x="409575" y="52242964"/>
          <a:ext cx="300993" cy="0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954</xdr:colOff>
      <xdr:row>393</xdr:row>
      <xdr:rowOff>33753</xdr:rowOff>
    </xdr:from>
    <xdr:to>
      <xdr:col>3</xdr:col>
      <xdr:colOff>954</xdr:colOff>
      <xdr:row>400</xdr:row>
      <xdr:rowOff>74794</xdr:rowOff>
    </xdr:to>
    <xdr:cxnSp macro="">
      <xdr:nvCxnSpPr>
        <xdr:cNvPr id="502" name="Straight Connector 501">
          <a:extLst>
            <a:ext uri="{FF2B5EF4-FFF2-40B4-BE49-F238E27FC236}">
              <a16:creationId xmlns:a16="http://schemas.microsoft.com/office/drawing/2014/main" id="{DF3B1121-B49D-75EF-F9F0-4C73F0B375C8}"/>
            </a:ext>
          </a:extLst>
        </xdr:cNvPr>
        <xdr:cNvCxnSpPr/>
      </xdr:nvCxnSpPr>
      <xdr:spPr>
        <a:xfrm>
          <a:off x="486729" y="52173603"/>
          <a:ext cx="0" cy="1060216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109537</xdr:colOff>
      <xdr:row>393</xdr:row>
      <xdr:rowOff>53572</xdr:rowOff>
    </xdr:from>
    <xdr:to>
      <xdr:col>3</xdr:col>
      <xdr:colOff>49054</xdr:colOff>
      <xdr:row>394</xdr:row>
      <xdr:rowOff>5211</xdr:rowOff>
    </xdr:to>
    <xdr:cxnSp macro="">
      <xdr:nvCxnSpPr>
        <xdr:cNvPr id="503" name="Straight Connector 502">
          <a:extLst>
            <a:ext uri="{FF2B5EF4-FFF2-40B4-BE49-F238E27FC236}">
              <a16:creationId xmlns:a16="http://schemas.microsoft.com/office/drawing/2014/main" id="{63A0B02C-C3EF-087D-AE41-AD006B2AA796}"/>
            </a:ext>
          </a:extLst>
        </xdr:cNvPr>
        <xdr:cNvCxnSpPr/>
      </xdr:nvCxnSpPr>
      <xdr:spPr>
        <a:xfrm flipH="1">
          <a:off x="433387" y="52193422"/>
          <a:ext cx="101442" cy="104039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399</xdr:row>
      <xdr:rowOff>142972</xdr:rowOff>
    </xdr:from>
    <xdr:to>
      <xdr:col>4</xdr:col>
      <xdr:colOff>55406</xdr:colOff>
      <xdr:row>399</xdr:row>
      <xdr:rowOff>142972</xdr:rowOff>
    </xdr:to>
    <xdr:cxnSp macro="">
      <xdr:nvCxnSpPr>
        <xdr:cNvPr id="504" name="Straight Connector 503">
          <a:extLst>
            <a:ext uri="{FF2B5EF4-FFF2-40B4-BE49-F238E27FC236}">
              <a16:creationId xmlns:a16="http://schemas.microsoft.com/office/drawing/2014/main" id="{C8BBA746-FA99-4AC8-AA5D-2A276C33EE75}"/>
            </a:ext>
          </a:extLst>
        </xdr:cNvPr>
        <xdr:cNvCxnSpPr/>
      </xdr:nvCxnSpPr>
      <xdr:spPr>
        <a:xfrm>
          <a:off x="390525" y="53149597"/>
          <a:ext cx="312581" cy="0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107314</xdr:colOff>
      <xdr:row>399</xdr:row>
      <xdr:rowOff>83519</xdr:rowOff>
    </xdr:from>
    <xdr:to>
      <xdr:col>3</xdr:col>
      <xdr:colOff>47624</xdr:colOff>
      <xdr:row>400</xdr:row>
      <xdr:rowOff>45068</xdr:rowOff>
    </xdr:to>
    <xdr:cxnSp macro="">
      <xdr:nvCxnSpPr>
        <xdr:cNvPr id="505" name="Straight Connector 504">
          <a:extLst>
            <a:ext uri="{FF2B5EF4-FFF2-40B4-BE49-F238E27FC236}">
              <a16:creationId xmlns:a16="http://schemas.microsoft.com/office/drawing/2014/main" id="{06E33E82-1718-278E-9BFC-FCE78EA82163}"/>
            </a:ext>
          </a:extLst>
        </xdr:cNvPr>
        <xdr:cNvCxnSpPr/>
      </xdr:nvCxnSpPr>
      <xdr:spPr>
        <a:xfrm flipH="1">
          <a:off x="431164" y="53090144"/>
          <a:ext cx="102235" cy="113949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1432</xdr:colOff>
      <xdr:row>400</xdr:row>
      <xdr:rowOff>20297</xdr:rowOff>
    </xdr:from>
    <xdr:to>
      <xdr:col>5</xdr:col>
      <xdr:colOff>1432</xdr:colOff>
      <xdr:row>402</xdr:row>
      <xdr:rowOff>71438</xdr:rowOff>
    </xdr:to>
    <xdr:cxnSp macro="">
      <xdr:nvCxnSpPr>
        <xdr:cNvPr id="506" name="Straight Connector 505">
          <a:extLst>
            <a:ext uri="{FF2B5EF4-FFF2-40B4-BE49-F238E27FC236}">
              <a16:creationId xmlns:a16="http://schemas.microsoft.com/office/drawing/2014/main" id="{1EFBAA4E-2F83-2B18-1EA8-ACAF2705BA89}"/>
            </a:ext>
          </a:extLst>
        </xdr:cNvPr>
        <xdr:cNvCxnSpPr/>
      </xdr:nvCxnSpPr>
      <xdr:spPr>
        <a:xfrm>
          <a:off x="811057" y="53179322"/>
          <a:ext cx="0" cy="336891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80964</xdr:colOff>
      <xdr:row>401</xdr:row>
      <xdr:rowOff>139998</xdr:rowOff>
    </xdr:from>
    <xdr:to>
      <xdr:col>13</xdr:col>
      <xdr:colOff>76200</xdr:colOff>
      <xdr:row>401</xdr:row>
      <xdr:rowOff>139998</xdr:rowOff>
    </xdr:to>
    <xdr:cxnSp macro="">
      <xdr:nvCxnSpPr>
        <xdr:cNvPr id="507" name="Straight Connector 506">
          <a:extLst>
            <a:ext uri="{FF2B5EF4-FFF2-40B4-BE49-F238E27FC236}">
              <a16:creationId xmlns:a16="http://schemas.microsoft.com/office/drawing/2014/main" id="{827B9101-74B9-73B8-53AB-01131AD6F918}"/>
            </a:ext>
          </a:extLst>
        </xdr:cNvPr>
        <xdr:cNvCxnSpPr/>
      </xdr:nvCxnSpPr>
      <xdr:spPr>
        <a:xfrm>
          <a:off x="728664" y="53441898"/>
          <a:ext cx="1452561" cy="0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117949</xdr:colOff>
      <xdr:row>401</xdr:row>
      <xdr:rowOff>90457</xdr:rowOff>
    </xdr:from>
    <xdr:to>
      <xdr:col>5</xdr:col>
      <xdr:colOff>38102</xdr:colOff>
      <xdr:row>402</xdr:row>
      <xdr:rowOff>46668</xdr:rowOff>
    </xdr:to>
    <xdr:cxnSp macro="">
      <xdr:nvCxnSpPr>
        <xdr:cNvPr id="508" name="Straight Connector 507">
          <a:extLst>
            <a:ext uri="{FF2B5EF4-FFF2-40B4-BE49-F238E27FC236}">
              <a16:creationId xmlns:a16="http://schemas.microsoft.com/office/drawing/2014/main" id="{0214998F-9CD8-2C92-180C-784CCE64B012}"/>
            </a:ext>
          </a:extLst>
        </xdr:cNvPr>
        <xdr:cNvCxnSpPr/>
      </xdr:nvCxnSpPr>
      <xdr:spPr>
        <a:xfrm flipH="1">
          <a:off x="765649" y="53392357"/>
          <a:ext cx="82078" cy="99086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160972</xdr:colOff>
      <xdr:row>400</xdr:row>
      <xdr:rowOff>20297</xdr:rowOff>
    </xdr:from>
    <xdr:to>
      <xdr:col>12</xdr:col>
      <xdr:colOff>160972</xdr:colOff>
      <xdr:row>402</xdr:row>
      <xdr:rowOff>71438</xdr:rowOff>
    </xdr:to>
    <xdr:cxnSp macro="">
      <xdr:nvCxnSpPr>
        <xdr:cNvPr id="509" name="Straight Connector 508">
          <a:extLst>
            <a:ext uri="{FF2B5EF4-FFF2-40B4-BE49-F238E27FC236}">
              <a16:creationId xmlns:a16="http://schemas.microsoft.com/office/drawing/2014/main" id="{B65A7A43-66BD-7684-348A-89C47763102F}"/>
            </a:ext>
          </a:extLst>
        </xdr:cNvPr>
        <xdr:cNvCxnSpPr/>
      </xdr:nvCxnSpPr>
      <xdr:spPr>
        <a:xfrm>
          <a:off x="2104072" y="53179322"/>
          <a:ext cx="0" cy="336891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106045</xdr:colOff>
      <xdr:row>401</xdr:row>
      <xdr:rowOff>90457</xdr:rowOff>
    </xdr:from>
    <xdr:to>
      <xdr:col>13</xdr:col>
      <xdr:colOff>42863</xdr:colOff>
      <xdr:row>402</xdr:row>
      <xdr:rowOff>51622</xdr:rowOff>
    </xdr:to>
    <xdr:cxnSp macro="">
      <xdr:nvCxnSpPr>
        <xdr:cNvPr id="510" name="Straight Connector 509">
          <a:extLst>
            <a:ext uri="{FF2B5EF4-FFF2-40B4-BE49-F238E27FC236}">
              <a16:creationId xmlns:a16="http://schemas.microsoft.com/office/drawing/2014/main" id="{37C60E35-101D-A5FD-50E0-21F62DD8A8B0}"/>
            </a:ext>
          </a:extLst>
        </xdr:cNvPr>
        <xdr:cNvCxnSpPr/>
      </xdr:nvCxnSpPr>
      <xdr:spPr>
        <a:xfrm flipH="1">
          <a:off x="2049145" y="53392357"/>
          <a:ext cx="98743" cy="104040"/>
        </a:xfrm>
        <a:prstGeom prst="line">
          <a:avLst/>
        </a:prstGeom>
        <a:ln w="95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394</xdr:row>
      <xdr:rowOff>256</xdr:rowOff>
    </xdr:from>
    <xdr:to>
      <xdr:col>5</xdr:col>
      <xdr:colOff>89853</xdr:colOff>
      <xdr:row>394</xdr:row>
      <xdr:rowOff>256</xdr:rowOff>
    </xdr:to>
    <xdr:cxnSp macro="">
      <xdr:nvCxnSpPr>
        <xdr:cNvPr id="511" name="Straight Connector 510">
          <a:extLst>
            <a:ext uri="{FF2B5EF4-FFF2-40B4-BE49-F238E27FC236}">
              <a16:creationId xmlns:a16="http://schemas.microsoft.com/office/drawing/2014/main" id="{DF346768-5AA9-3829-8DFD-57EFAEB62F84}"/>
            </a:ext>
          </a:extLst>
        </xdr:cNvPr>
        <xdr:cNvCxnSpPr/>
      </xdr:nvCxnSpPr>
      <xdr:spPr>
        <a:xfrm>
          <a:off x="733425" y="52292506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114299</xdr:colOff>
      <xdr:row>396</xdr:row>
      <xdr:rowOff>0</xdr:rowOff>
    </xdr:from>
    <xdr:to>
      <xdr:col>45</xdr:col>
      <xdr:colOff>9525</xdr:colOff>
      <xdr:row>401</xdr:row>
      <xdr:rowOff>133350</xdr:rowOff>
    </xdr:to>
    <xdr:sp macro="" textlink="">
      <xdr:nvSpPr>
        <xdr:cNvPr id="521" name="Right Brace 520">
          <a:extLst>
            <a:ext uri="{FF2B5EF4-FFF2-40B4-BE49-F238E27FC236}">
              <a16:creationId xmlns:a16="http://schemas.microsoft.com/office/drawing/2014/main" id="{27AFDE74-9394-4C9B-9B3C-A9FD7D16F402}"/>
            </a:ext>
          </a:extLst>
        </xdr:cNvPr>
        <xdr:cNvSpPr/>
      </xdr:nvSpPr>
      <xdr:spPr>
        <a:xfrm>
          <a:off x="7077074" y="49282350"/>
          <a:ext cx="219076" cy="857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85725</xdr:colOff>
      <xdr:row>394</xdr:row>
      <xdr:rowOff>57150</xdr:rowOff>
    </xdr:from>
    <xdr:to>
      <xdr:col>5</xdr:col>
      <xdr:colOff>89853</xdr:colOff>
      <xdr:row>394</xdr:row>
      <xdr:rowOff>57150</xdr:rowOff>
    </xdr:to>
    <xdr:cxnSp macro="">
      <xdr:nvCxnSpPr>
        <xdr:cNvPr id="522" name="Straight Connector 521">
          <a:extLst>
            <a:ext uri="{FF2B5EF4-FFF2-40B4-BE49-F238E27FC236}">
              <a16:creationId xmlns:a16="http://schemas.microsoft.com/office/drawing/2014/main" id="{9298E7E7-0306-49AB-8BF4-AACCDF536325}"/>
            </a:ext>
          </a:extLst>
        </xdr:cNvPr>
        <xdr:cNvCxnSpPr/>
      </xdr:nvCxnSpPr>
      <xdr:spPr>
        <a:xfrm>
          <a:off x="733425" y="52349400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393</xdr:row>
      <xdr:rowOff>57150</xdr:rowOff>
    </xdr:from>
    <xdr:to>
      <xdr:col>6</xdr:col>
      <xdr:colOff>66675</xdr:colOff>
      <xdr:row>395</xdr:row>
      <xdr:rowOff>9525</xdr:rowOff>
    </xdr:to>
    <xdr:sp macro="" textlink="">
      <xdr:nvSpPr>
        <xdr:cNvPr id="523" name="Arc 522">
          <a:extLst>
            <a:ext uri="{FF2B5EF4-FFF2-40B4-BE49-F238E27FC236}">
              <a16:creationId xmlns:a16="http://schemas.microsoft.com/office/drawing/2014/main" id="{6757DB69-1EBE-423F-8465-F35F097C80D8}"/>
            </a:ext>
          </a:extLst>
        </xdr:cNvPr>
        <xdr:cNvSpPr/>
      </xdr:nvSpPr>
      <xdr:spPr>
        <a:xfrm>
          <a:off x="790575" y="5219700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6</xdr:col>
      <xdr:colOff>42863</xdr:colOff>
      <xdr:row>393</xdr:row>
      <xdr:rowOff>76200</xdr:rowOff>
    </xdr:from>
    <xdr:to>
      <xdr:col>7</xdr:col>
      <xdr:colOff>128588</xdr:colOff>
      <xdr:row>395</xdr:row>
      <xdr:rowOff>28575</xdr:rowOff>
    </xdr:to>
    <xdr:sp macro="" textlink="">
      <xdr:nvSpPr>
        <xdr:cNvPr id="524" name="Arc 523">
          <a:extLst>
            <a:ext uri="{FF2B5EF4-FFF2-40B4-BE49-F238E27FC236}">
              <a16:creationId xmlns:a16="http://schemas.microsoft.com/office/drawing/2014/main" id="{C04D7844-9743-42FC-978E-F7F2DF0DE06E}"/>
            </a:ext>
          </a:extLst>
        </xdr:cNvPr>
        <xdr:cNvSpPr/>
      </xdr:nvSpPr>
      <xdr:spPr>
        <a:xfrm>
          <a:off x="1014413" y="5221605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7</xdr:col>
      <xdr:colOff>71438</xdr:colOff>
      <xdr:row>393</xdr:row>
      <xdr:rowOff>71437</xdr:rowOff>
    </xdr:from>
    <xdr:to>
      <xdr:col>8</xdr:col>
      <xdr:colOff>157163</xdr:colOff>
      <xdr:row>395</xdr:row>
      <xdr:rowOff>23812</xdr:rowOff>
    </xdr:to>
    <xdr:sp macro="" textlink="">
      <xdr:nvSpPr>
        <xdr:cNvPr id="525" name="Arc 524">
          <a:extLst>
            <a:ext uri="{FF2B5EF4-FFF2-40B4-BE49-F238E27FC236}">
              <a16:creationId xmlns:a16="http://schemas.microsoft.com/office/drawing/2014/main" id="{A369DA78-99AD-493F-A477-314F754BC4C4}"/>
            </a:ext>
          </a:extLst>
        </xdr:cNvPr>
        <xdr:cNvSpPr/>
      </xdr:nvSpPr>
      <xdr:spPr>
        <a:xfrm>
          <a:off x="1204913" y="52211287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8</xdr:col>
      <xdr:colOff>109538</xdr:colOff>
      <xdr:row>393</xdr:row>
      <xdr:rowOff>71438</xdr:rowOff>
    </xdr:from>
    <xdr:to>
      <xdr:col>10</xdr:col>
      <xdr:colOff>33338</xdr:colOff>
      <xdr:row>395</xdr:row>
      <xdr:rowOff>23813</xdr:rowOff>
    </xdr:to>
    <xdr:sp macro="" textlink="">
      <xdr:nvSpPr>
        <xdr:cNvPr id="526" name="Arc 525">
          <a:extLst>
            <a:ext uri="{FF2B5EF4-FFF2-40B4-BE49-F238E27FC236}">
              <a16:creationId xmlns:a16="http://schemas.microsoft.com/office/drawing/2014/main" id="{AA1F603D-FBDA-4BBE-A6A1-D47DAEAD5BE3}"/>
            </a:ext>
          </a:extLst>
        </xdr:cNvPr>
        <xdr:cNvSpPr/>
      </xdr:nvSpPr>
      <xdr:spPr>
        <a:xfrm>
          <a:off x="1404938" y="52211288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9</xdr:col>
      <xdr:colOff>133350</xdr:colOff>
      <xdr:row>393</xdr:row>
      <xdr:rowOff>85725</xdr:rowOff>
    </xdr:from>
    <xdr:to>
      <xdr:col>11</xdr:col>
      <xdr:colOff>57150</xdr:colOff>
      <xdr:row>395</xdr:row>
      <xdr:rowOff>38100</xdr:rowOff>
    </xdr:to>
    <xdr:sp macro="" textlink="">
      <xdr:nvSpPr>
        <xdr:cNvPr id="527" name="Arc 526">
          <a:extLst>
            <a:ext uri="{FF2B5EF4-FFF2-40B4-BE49-F238E27FC236}">
              <a16:creationId xmlns:a16="http://schemas.microsoft.com/office/drawing/2014/main" id="{130B557E-A292-4B2F-9FF4-5213D1E74BE4}"/>
            </a:ext>
          </a:extLst>
        </xdr:cNvPr>
        <xdr:cNvSpPr/>
      </xdr:nvSpPr>
      <xdr:spPr>
        <a:xfrm>
          <a:off x="1590675" y="52225575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12</xdr:col>
      <xdr:colOff>19050</xdr:colOff>
      <xdr:row>393</xdr:row>
      <xdr:rowOff>76200</xdr:rowOff>
    </xdr:from>
    <xdr:to>
      <xdr:col>13</xdr:col>
      <xdr:colOff>104775</xdr:colOff>
      <xdr:row>395</xdr:row>
      <xdr:rowOff>28575</xdr:rowOff>
    </xdr:to>
    <xdr:sp macro="" textlink="">
      <xdr:nvSpPr>
        <xdr:cNvPr id="528" name="Arc 527">
          <a:extLst>
            <a:ext uri="{FF2B5EF4-FFF2-40B4-BE49-F238E27FC236}">
              <a16:creationId xmlns:a16="http://schemas.microsoft.com/office/drawing/2014/main" id="{8A43BA81-7586-433E-BEC4-9EC16C945F8B}"/>
            </a:ext>
          </a:extLst>
        </xdr:cNvPr>
        <xdr:cNvSpPr/>
      </xdr:nvSpPr>
      <xdr:spPr>
        <a:xfrm>
          <a:off x="1962150" y="5221605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10</xdr:col>
      <xdr:colOff>152400</xdr:colOff>
      <xdr:row>393</xdr:row>
      <xdr:rowOff>76200</xdr:rowOff>
    </xdr:from>
    <xdr:to>
      <xdr:col>12</xdr:col>
      <xdr:colOff>76200</xdr:colOff>
      <xdr:row>395</xdr:row>
      <xdr:rowOff>28575</xdr:rowOff>
    </xdr:to>
    <xdr:sp macro="" textlink="">
      <xdr:nvSpPr>
        <xdr:cNvPr id="529" name="Arc 528">
          <a:extLst>
            <a:ext uri="{FF2B5EF4-FFF2-40B4-BE49-F238E27FC236}">
              <a16:creationId xmlns:a16="http://schemas.microsoft.com/office/drawing/2014/main" id="{EF662074-2894-47D7-925A-2DD9B4EB1FA1}"/>
            </a:ext>
          </a:extLst>
        </xdr:cNvPr>
        <xdr:cNvSpPr/>
      </xdr:nvSpPr>
      <xdr:spPr>
        <a:xfrm>
          <a:off x="1771650" y="5221605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2</xdr:col>
      <xdr:colOff>66675</xdr:colOff>
      <xdr:row>216</xdr:row>
      <xdr:rowOff>57150</xdr:rowOff>
    </xdr:from>
    <xdr:to>
      <xdr:col>13</xdr:col>
      <xdr:colOff>76200</xdr:colOff>
      <xdr:row>225</xdr:row>
      <xdr:rowOff>71438</xdr:rowOff>
    </xdr:to>
    <xdr:grpSp>
      <xdr:nvGrpSpPr>
        <xdr:cNvPr id="530" name="Group 529">
          <a:extLst>
            <a:ext uri="{FF2B5EF4-FFF2-40B4-BE49-F238E27FC236}">
              <a16:creationId xmlns:a16="http://schemas.microsoft.com/office/drawing/2014/main" id="{E7EE8814-3C05-4A8F-95A9-5A1BD8900264}"/>
            </a:ext>
          </a:extLst>
        </xdr:cNvPr>
        <xdr:cNvGrpSpPr/>
      </xdr:nvGrpSpPr>
      <xdr:grpSpPr>
        <a:xfrm>
          <a:off x="389845" y="32620744"/>
          <a:ext cx="1786958" cy="1332480"/>
          <a:chOff x="390525" y="12553950"/>
          <a:chExt cx="1790700" cy="1319213"/>
        </a:xfrm>
      </xdr:grpSpPr>
      <xdr:cxnSp macro="">
        <xdr:nvCxnSpPr>
          <xdr:cNvPr id="531" name="Straight Connector 530">
            <a:extLst>
              <a:ext uri="{FF2B5EF4-FFF2-40B4-BE49-F238E27FC236}">
                <a16:creationId xmlns:a16="http://schemas.microsoft.com/office/drawing/2014/main" id="{4399A35F-A008-6015-ACD3-FBBDEB0D2148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Straight Connector 531">
            <a:extLst>
              <a:ext uri="{FF2B5EF4-FFF2-40B4-BE49-F238E27FC236}">
                <a16:creationId xmlns:a16="http://schemas.microsoft.com/office/drawing/2014/main" id="{6FEBC203-C836-8318-BE2E-C6DF000F0428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Connector 532">
            <a:extLst>
              <a:ext uri="{FF2B5EF4-FFF2-40B4-BE49-F238E27FC236}">
                <a16:creationId xmlns:a16="http://schemas.microsoft.com/office/drawing/2014/main" id="{0054C772-5D86-E716-C177-2FAF465F25E7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Straight Connector 533">
            <a:extLst>
              <a:ext uri="{FF2B5EF4-FFF2-40B4-BE49-F238E27FC236}">
                <a16:creationId xmlns:a16="http://schemas.microsoft.com/office/drawing/2014/main" id="{D064AB8B-0EB7-28ED-6543-8D9A4A33EC1F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Connector 534">
            <a:extLst>
              <a:ext uri="{FF2B5EF4-FFF2-40B4-BE49-F238E27FC236}">
                <a16:creationId xmlns:a16="http://schemas.microsoft.com/office/drawing/2014/main" id="{8F70C8AD-4165-0838-F0CD-05E4ACEC9F4A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Straight Connector 535">
            <a:extLst>
              <a:ext uri="{FF2B5EF4-FFF2-40B4-BE49-F238E27FC236}">
                <a16:creationId xmlns:a16="http://schemas.microsoft.com/office/drawing/2014/main" id="{D995B99D-1F0B-E485-9A68-FC78C9DB2183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Connector 536">
            <a:extLst>
              <a:ext uri="{FF2B5EF4-FFF2-40B4-BE49-F238E27FC236}">
                <a16:creationId xmlns:a16="http://schemas.microsoft.com/office/drawing/2014/main" id="{775E3E41-6686-C6C1-EFBD-E2BA92B3F610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Straight Connector 537">
            <a:extLst>
              <a:ext uri="{FF2B5EF4-FFF2-40B4-BE49-F238E27FC236}">
                <a16:creationId xmlns:a16="http://schemas.microsoft.com/office/drawing/2014/main" id="{A2418DF3-4988-3941-FC37-78AD6CDF5C63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Straight Connector 538">
            <a:extLst>
              <a:ext uri="{FF2B5EF4-FFF2-40B4-BE49-F238E27FC236}">
                <a16:creationId xmlns:a16="http://schemas.microsoft.com/office/drawing/2014/main" id="{824C6B7B-4469-CA7B-D4B4-D39EE5F53587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Straight Connector 539">
            <a:extLst>
              <a:ext uri="{FF2B5EF4-FFF2-40B4-BE49-F238E27FC236}">
                <a16:creationId xmlns:a16="http://schemas.microsoft.com/office/drawing/2014/main" id="{9BA2590F-DDBB-36A7-A004-7833532DAEDC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Straight Connector 540">
            <a:extLst>
              <a:ext uri="{FF2B5EF4-FFF2-40B4-BE49-F238E27FC236}">
                <a16:creationId xmlns:a16="http://schemas.microsoft.com/office/drawing/2014/main" id="{8129EADD-867B-FAD8-0E29-91BB8BBECD9E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2" name="Straight Connector 541">
            <a:extLst>
              <a:ext uri="{FF2B5EF4-FFF2-40B4-BE49-F238E27FC236}">
                <a16:creationId xmlns:a16="http://schemas.microsoft.com/office/drawing/2014/main" id="{DC35F807-BEA8-346E-0EA1-1961B7A9CE1A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3" name="Straight Connector 542">
            <a:extLst>
              <a:ext uri="{FF2B5EF4-FFF2-40B4-BE49-F238E27FC236}">
                <a16:creationId xmlns:a16="http://schemas.microsoft.com/office/drawing/2014/main" id="{5B708C2C-9543-A8A1-C3F3-F387E988EB7E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Connector 543">
            <a:extLst>
              <a:ext uri="{FF2B5EF4-FFF2-40B4-BE49-F238E27FC236}">
                <a16:creationId xmlns:a16="http://schemas.microsoft.com/office/drawing/2014/main" id="{0ABDFBB1-769E-2C99-CA9D-5F9F5E3AA46F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Connector 544">
            <a:extLst>
              <a:ext uri="{FF2B5EF4-FFF2-40B4-BE49-F238E27FC236}">
                <a16:creationId xmlns:a16="http://schemas.microsoft.com/office/drawing/2014/main" id="{95AE8703-F062-1370-A270-1A7EB9B707FF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6" name="Straight Connector 545">
            <a:extLst>
              <a:ext uri="{FF2B5EF4-FFF2-40B4-BE49-F238E27FC236}">
                <a16:creationId xmlns:a16="http://schemas.microsoft.com/office/drawing/2014/main" id="{F99E0B3D-2838-EE4E-E784-F781802E23E6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114299</xdr:colOff>
      <xdr:row>219</xdr:row>
      <xdr:rowOff>144575</xdr:rowOff>
    </xdr:from>
    <xdr:to>
      <xdr:col>45</xdr:col>
      <xdr:colOff>19050</xdr:colOff>
      <xdr:row>226</xdr:row>
      <xdr:rowOff>136070</xdr:rowOff>
    </xdr:to>
    <xdr:sp macro="" textlink="">
      <xdr:nvSpPr>
        <xdr:cNvPr id="547" name="Right Brace 546">
          <a:extLst>
            <a:ext uri="{FF2B5EF4-FFF2-40B4-BE49-F238E27FC236}">
              <a16:creationId xmlns:a16="http://schemas.microsoft.com/office/drawing/2014/main" id="{B5E1CBE1-F5C4-4AA1-9896-97C839B8F294}"/>
            </a:ext>
          </a:extLst>
        </xdr:cNvPr>
        <xdr:cNvSpPr/>
      </xdr:nvSpPr>
      <xdr:spPr>
        <a:xfrm>
          <a:off x="7062446" y="33150401"/>
          <a:ext cx="227921" cy="101203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66675</xdr:colOff>
      <xdr:row>217</xdr:row>
      <xdr:rowOff>47625</xdr:rowOff>
    </xdr:from>
    <xdr:to>
      <xdr:col>13</xdr:col>
      <xdr:colOff>70803</xdr:colOff>
      <xdr:row>217</xdr:row>
      <xdr:rowOff>47625</xdr:rowOff>
    </xdr:to>
    <xdr:cxnSp macro="">
      <xdr:nvCxnSpPr>
        <xdr:cNvPr id="548" name="Straight Connector 547">
          <a:extLst>
            <a:ext uri="{FF2B5EF4-FFF2-40B4-BE49-F238E27FC236}">
              <a16:creationId xmlns:a16="http://schemas.microsoft.com/office/drawing/2014/main" id="{202196D9-8D54-45B0-A4A9-E396525ACFE9}"/>
            </a:ext>
          </a:extLst>
        </xdr:cNvPr>
        <xdr:cNvCxnSpPr/>
      </xdr:nvCxnSpPr>
      <xdr:spPr>
        <a:xfrm>
          <a:off x="2009775" y="29032200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220</xdr:row>
      <xdr:rowOff>9525</xdr:rowOff>
    </xdr:from>
    <xdr:to>
      <xdr:col>13</xdr:col>
      <xdr:colOff>70803</xdr:colOff>
      <xdr:row>220</xdr:row>
      <xdr:rowOff>9525</xdr:rowOff>
    </xdr:to>
    <xdr:cxnSp macro="">
      <xdr:nvCxnSpPr>
        <xdr:cNvPr id="549" name="Straight Connector 548">
          <a:extLst>
            <a:ext uri="{FF2B5EF4-FFF2-40B4-BE49-F238E27FC236}">
              <a16:creationId xmlns:a16="http://schemas.microsoft.com/office/drawing/2014/main" id="{C0EED32D-B203-4136-AFF0-B5D8BFEF2A06}"/>
            </a:ext>
          </a:extLst>
        </xdr:cNvPr>
        <xdr:cNvCxnSpPr/>
      </xdr:nvCxnSpPr>
      <xdr:spPr>
        <a:xfrm>
          <a:off x="2009775" y="29422725"/>
          <a:ext cx="16605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215</xdr:row>
      <xdr:rowOff>104775</xdr:rowOff>
    </xdr:from>
    <xdr:to>
      <xdr:col>4</xdr:col>
      <xdr:colOff>142875</xdr:colOff>
      <xdr:row>216</xdr:row>
      <xdr:rowOff>123825</xdr:rowOff>
    </xdr:to>
    <xdr:cxnSp macro="">
      <xdr:nvCxnSpPr>
        <xdr:cNvPr id="550" name="Straight Arrow Connector 549">
          <a:extLst>
            <a:ext uri="{FF2B5EF4-FFF2-40B4-BE49-F238E27FC236}">
              <a16:creationId xmlns:a16="http://schemas.microsoft.com/office/drawing/2014/main" id="{895C8BC3-451C-4AC9-B267-F01A1E49567E}"/>
            </a:ext>
          </a:extLst>
        </xdr:cNvPr>
        <xdr:cNvCxnSpPr/>
      </xdr:nvCxnSpPr>
      <xdr:spPr>
        <a:xfrm>
          <a:off x="628650" y="28794075"/>
          <a:ext cx="1619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216</xdr:row>
      <xdr:rowOff>38100</xdr:rowOff>
    </xdr:from>
    <xdr:to>
      <xdr:col>6</xdr:col>
      <xdr:colOff>114300</xdr:colOff>
      <xdr:row>217</xdr:row>
      <xdr:rowOff>133350</xdr:rowOff>
    </xdr:to>
    <xdr:sp macro="" textlink="">
      <xdr:nvSpPr>
        <xdr:cNvPr id="560" name="Arc 559">
          <a:extLst>
            <a:ext uri="{FF2B5EF4-FFF2-40B4-BE49-F238E27FC236}">
              <a16:creationId xmlns:a16="http://schemas.microsoft.com/office/drawing/2014/main" id="{A8C4D58A-2DBE-4821-BF94-8F9A071D18D0}"/>
            </a:ext>
          </a:extLst>
        </xdr:cNvPr>
        <xdr:cNvSpPr/>
      </xdr:nvSpPr>
      <xdr:spPr>
        <a:xfrm>
          <a:off x="838200" y="3225165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6</xdr:col>
      <xdr:colOff>90488</xdr:colOff>
      <xdr:row>216</xdr:row>
      <xdr:rowOff>57150</xdr:rowOff>
    </xdr:from>
    <xdr:to>
      <xdr:col>8</xdr:col>
      <xdr:colOff>14288</xdr:colOff>
      <xdr:row>218</xdr:row>
      <xdr:rowOff>9525</xdr:rowOff>
    </xdr:to>
    <xdr:sp macro="" textlink="">
      <xdr:nvSpPr>
        <xdr:cNvPr id="561" name="Arc 560">
          <a:extLst>
            <a:ext uri="{FF2B5EF4-FFF2-40B4-BE49-F238E27FC236}">
              <a16:creationId xmlns:a16="http://schemas.microsoft.com/office/drawing/2014/main" id="{C34DB766-EBA6-46EE-BCC8-9C085B18B20A}"/>
            </a:ext>
          </a:extLst>
        </xdr:cNvPr>
        <xdr:cNvSpPr/>
      </xdr:nvSpPr>
      <xdr:spPr>
        <a:xfrm>
          <a:off x="1062038" y="3227070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7</xdr:col>
      <xdr:colOff>119063</xdr:colOff>
      <xdr:row>216</xdr:row>
      <xdr:rowOff>52387</xdr:rowOff>
    </xdr:from>
    <xdr:to>
      <xdr:col>9</xdr:col>
      <xdr:colOff>42863</xdr:colOff>
      <xdr:row>218</xdr:row>
      <xdr:rowOff>4762</xdr:rowOff>
    </xdr:to>
    <xdr:sp macro="" textlink="">
      <xdr:nvSpPr>
        <xdr:cNvPr id="562" name="Arc 561">
          <a:extLst>
            <a:ext uri="{FF2B5EF4-FFF2-40B4-BE49-F238E27FC236}">
              <a16:creationId xmlns:a16="http://schemas.microsoft.com/office/drawing/2014/main" id="{72D7C2F4-476D-4CF1-9B0A-EEA3AD7F2EEF}"/>
            </a:ext>
          </a:extLst>
        </xdr:cNvPr>
        <xdr:cNvSpPr/>
      </xdr:nvSpPr>
      <xdr:spPr>
        <a:xfrm>
          <a:off x="1252538" y="32265937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8</xdr:col>
      <xdr:colOff>157163</xdr:colOff>
      <xdr:row>216</xdr:row>
      <xdr:rowOff>52388</xdr:rowOff>
    </xdr:from>
    <xdr:to>
      <xdr:col>10</xdr:col>
      <xdr:colOff>80963</xdr:colOff>
      <xdr:row>218</xdr:row>
      <xdr:rowOff>4763</xdr:rowOff>
    </xdr:to>
    <xdr:sp macro="" textlink="">
      <xdr:nvSpPr>
        <xdr:cNvPr id="563" name="Arc 562">
          <a:extLst>
            <a:ext uri="{FF2B5EF4-FFF2-40B4-BE49-F238E27FC236}">
              <a16:creationId xmlns:a16="http://schemas.microsoft.com/office/drawing/2014/main" id="{37741B9F-1993-4A81-A836-921CE7FB95F7}"/>
            </a:ext>
          </a:extLst>
        </xdr:cNvPr>
        <xdr:cNvSpPr/>
      </xdr:nvSpPr>
      <xdr:spPr>
        <a:xfrm>
          <a:off x="1452563" y="32265938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10</xdr:col>
      <xdr:colOff>19050</xdr:colOff>
      <xdr:row>216</xdr:row>
      <xdr:rowOff>66675</xdr:rowOff>
    </xdr:from>
    <xdr:to>
      <xdr:col>11</xdr:col>
      <xdr:colOff>104775</xdr:colOff>
      <xdr:row>218</xdr:row>
      <xdr:rowOff>19050</xdr:rowOff>
    </xdr:to>
    <xdr:sp macro="" textlink="">
      <xdr:nvSpPr>
        <xdr:cNvPr id="564" name="Arc 563">
          <a:extLst>
            <a:ext uri="{FF2B5EF4-FFF2-40B4-BE49-F238E27FC236}">
              <a16:creationId xmlns:a16="http://schemas.microsoft.com/office/drawing/2014/main" id="{5CB519F6-C815-4FD9-9EC3-D3FA94CC95C5}"/>
            </a:ext>
          </a:extLst>
        </xdr:cNvPr>
        <xdr:cNvSpPr/>
      </xdr:nvSpPr>
      <xdr:spPr>
        <a:xfrm>
          <a:off x="1638300" y="32280225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11</xdr:col>
      <xdr:colOff>61912</xdr:colOff>
      <xdr:row>216</xdr:row>
      <xdr:rowOff>57150</xdr:rowOff>
    </xdr:from>
    <xdr:to>
      <xdr:col>12</xdr:col>
      <xdr:colOff>147637</xdr:colOff>
      <xdr:row>218</xdr:row>
      <xdr:rowOff>9525</xdr:rowOff>
    </xdr:to>
    <xdr:sp macro="" textlink="">
      <xdr:nvSpPr>
        <xdr:cNvPr id="565" name="Arc 564">
          <a:extLst>
            <a:ext uri="{FF2B5EF4-FFF2-40B4-BE49-F238E27FC236}">
              <a16:creationId xmlns:a16="http://schemas.microsoft.com/office/drawing/2014/main" id="{7881999B-AE42-441D-B8F9-2C79327DC58C}"/>
            </a:ext>
          </a:extLst>
        </xdr:cNvPr>
        <xdr:cNvSpPr/>
      </xdr:nvSpPr>
      <xdr:spPr>
        <a:xfrm>
          <a:off x="1843087" y="3227070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12</xdr:col>
      <xdr:colOff>66675</xdr:colOff>
      <xdr:row>216</xdr:row>
      <xdr:rowOff>57150</xdr:rowOff>
    </xdr:from>
    <xdr:to>
      <xdr:col>13</xdr:col>
      <xdr:colOff>152400</xdr:colOff>
      <xdr:row>218</xdr:row>
      <xdr:rowOff>9525</xdr:rowOff>
    </xdr:to>
    <xdr:sp macro="" textlink="">
      <xdr:nvSpPr>
        <xdr:cNvPr id="566" name="Arc 565">
          <a:extLst>
            <a:ext uri="{FF2B5EF4-FFF2-40B4-BE49-F238E27FC236}">
              <a16:creationId xmlns:a16="http://schemas.microsoft.com/office/drawing/2014/main" id="{7738BB35-97D5-4661-A8B2-0E6641B16638}"/>
            </a:ext>
          </a:extLst>
        </xdr:cNvPr>
        <xdr:cNvSpPr/>
      </xdr:nvSpPr>
      <xdr:spPr>
        <a:xfrm>
          <a:off x="2009775" y="32270700"/>
          <a:ext cx="247650" cy="247650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2</xdr:col>
      <xdr:colOff>66675</xdr:colOff>
      <xdr:row>332</xdr:row>
      <xdr:rowOff>57150</xdr:rowOff>
    </xdr:from>
    <xdr:to>
      <xdr:col>13</xdr:col>
      <xdr:colOff>76200</xdr:colOff>
      <xdr:row>341</xdr:row>
      <xdr:rowOff>71438</xdr:rowOff>
    </xdr:to>
    <xdr:grpSp>
      <xdr:nvGrpSpPr>
        <xdr:cNvPr id="567" name="Group 566">
          <a:extLst>
            <a:ext uri="{FF2B5EF4-FFF2-40B4-BE49-F238E27FC236}">
              <a16:creationId xmlns:a16="http://schemas.microsoft.com/office/drawing/2014/main" id="{DCEE8011-1CC1-46E5-9801-0441A5A6950C}"/>
            </a:ext>
          </a:extLst>
        </xdr:cNvPr>
        <xdr:cNvGrpSpPr/>
      </xdr:nvGrpSpPr>
      <xdr:grpSpPr>
        <a:xfrm>
          <a:off x="389845" y="49952842"/>
          <a:ext cx="1786958" cy="1332480"/>
          <a:chOff x="390525" y="12553950"/>
          <a:chExt cx="1790700" cy="1319213"/>
        </a:xfrm>
      </xdr:grpSpPr>
      <xdr:cxnSp macro="">
        <xdr:nvCxnSpPr>
          <xdr:cNvPr id="568" name="Straight Connector 567">
            <a:extLst>
              <a:ext uri="{FF2B5EF4-FFF2-40B4-BE49-F238E27FC236}">
                <a16:creationId xmlns:a16="http://schemas.microsoft.com/office/drawing/2014/main" id="{0C58ADBF-F1F2-A8A8-5653-44BA9499C1D6}"/>
              </a:ext>
            </a:extLst>
          </xdr:cNvPr>
          <xdr:cNvCxnSpPr/>
        </xdr:nvCxnSpPr>
        <xdr:spPr>
          <a:xfrm>
            <a:off x="1458591" y="125539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" name="Straight Connector 568">
            <a:extLst>
              <a:ext uri="{FF2B5EF4-FFF2-40B4-BE49-F238E27FC236}">
                <a16:creationId xmlns:a16="http://schemas.microsoft.com/office/drawing/2014/main" id="{2C0ED0B6-0DD8-8844-8003-197192C878EA}"/>
              </a:ext>
            </a:extLst>
          </xdr:cNvPr>
          <xdr:cNvCxnSpPr/>
        </xdr:nvCxnSpPr>
        <xdr:spPr>
          <a:xfrm>
            <a:off x="729297" y="13087350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0" name="Straight Connector 569">
            <a:extLst>
              <a:ext uri="{FF2B5EF4-FFF2-40B4-BE49-F238E27FC236}">
                <a16:creationId xmlns:a16="http://schemas.microsoft.com/office/drawing/2014/main" id="{FD55E155-E072-3648-24A8-AFA36C4A5472}"/>
              </a:ext>
            </a:extLst>
          </xdr:cNvPr>
          <xdr:cNvCxnSpPr/>
        </xdr:nvCxnSpPr>
        <xdr:spPr>
          <a:xfrm>
            <a:off x="1458591" y="12982575"/>
            <a:ext cx="0" cy="2095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Straight Connector 570">
            <a:extLst>
              <a:ext uri="{FF2B5EF4-FFF2-40B4-BE49-F238E27FC236}">
                <a16:creationId xmlns:a16="http://schemas.microsoft.com/office/drawing/2014/main" id="{DEBA2122-0AA3-E2FF-41F9-52ED93D1329E}"/>
              </a:ext>
            </a:extLst>
          </xdr:cNvPr>
          <xdr:cNvCxnSpPr/>
        </xdr:nvCxnSpPr>
        <xdr:spPr>
          <a:xfrm>
            <a:off x="1357309" y="13087350"/>
            <a:ext cx="1905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2" name="Straight Connector 571">
            <a:extLst>
              <a:ext uri="{FF2B5EF4-FFF2-40B4-BE49-F238E27FC236}">
                <a16:creationId xmlns:a16="http://schemas.microsoft.com/office/drawing/2014/main" id="{4039267B-2574-43CC-BA41-437034B34A47}"/>
              </a:ext>
            </a:extLst>
          </xdr:cNvPr>
          <xdr:cNvCxnSpPr/>
        </xdr:nvCxnSpPr>
        <xdr:spPr>
          <a:xfrm>
            <a:off x="1458591" y="13430250"/>
            <a:ext cx="0" cy="180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3" name="Straight Connector 572">
            <a:extLst>
              <a:ext uri="{FF2B5EF4-FFF2-40B4-BE49-F238E27FC236}">
                <a16:creationId xmlns:a16="http://schemas.microsoft.com/office/drawing/2014/main" id="{2E8B92C3-A8B8-F851-B97E-CAFC4076D671}"/>
              </a:ext>
            </a:extLst>
          </xdr:cNvPr>
          <xdr:cNvCxnSpPr/>
        </xdr:nvCxnSpPr>
        <xdr:spPr>
          <a:xfrm>
            <a:off x="409575" y="12649201"/>
            <a:ext cx="300993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Straight Connector 573">
            <a:extLst>
              <a:ext uri="{FF2B5EF4-FFF2-40B4-BE49-F238E27FC236}">
                <a16:creationId xmlns:a16="http://schemas.microsoft.com/office/drawing/2014/main" id="{58865886-CB3E-6F73-B36D-B3AE26C01263}"/>
              </a:ext>
            </a:extLst>
          </xdr:cNvPr>
          <xdr:cNvCxnSpPr/>
        </xdr:nvCxnSpPr>
        <xdr:spPr>
          <a:xfrm>
            <a:off x="486729" y="12582525"/>
            <a:ext cx="0" cy="10191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5" name="Straight Connector 574">
            <a:extLst>
              <a:ext uri="{FF2B5EF4-FFF2-40B4-BE49-F238E27FC236}">
                <a16:creationId xmlns:a16="http://schemas.microsoft.com/office/drawing/2014/main" id="{D0CB2636-9F89-11F7-47FA-55363E91E9A5}"/>
              </a:ext>
            </a:extLst>
          </xdr:cNvPr>
          <xdr:cNvCxnSpPr/>
        </xdr:nvCxnSpPr>
        <xdr:spPr>
          <a:xfrm flipH="1">
            <a:off x="442913" y="12596812"/>
            <a:ext cx="95250" cy="104775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Connector 575">
            <a:extLst>
              <a:ext uri="{FF2B5EF4-FFF2-40B4-BE49-F238E27FC236}">
                <a16:creationId xmlns:a16="http://schemas.microsoft.com/office/drawing/2014/main" id="{871B3A66-EBD7-EFB4-BF0E-EB8A7610C8C0}"/>
              </a:ext>
            </a:extLst>
          </xdr:cNvPr>
          <xdr:cNvCxnSpPr/>
        </xdr:nvCxnSpPr>
        <xdr:spPr>
          <a:xfrm>
            <a:off x="390525" y="13520739"/>
            <a:ext cx="31258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Connector 576">
            <a:extLst>
              <a:ext uri="{FF2B5EF4-FFF2-40B4-BE49-F238E27FC236}">
                <a16:creationId xmlns:a16="http://schemas.microsoft.com/office/drawing/2014/main" id="{0C3EC0E5-AB12-AD9A-7D4E-9683C03873C2}"/>
              </a:ext>
            </a:extLst>
          </xdr:cNvPr>
          <xdr:cNvCxnSpPr/>
        </xdr:nvCxnSpPr>
        <xdr:spPr>
          <a:xfrm flipH="1">
            <a:off x="431164" y="13468350"/>
            <a:ext cx="102235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Connector 577">
            <a:extLst>
              <a:ext uri="{FF2B5EF4-FFF2-40B4-BE49-F238E27FC236}">
                <a16:creationId xmlns:a16="http://schemas.microsoft.com/office/drawing/2014/main" id="{61EFF27E-5744-CFAB-B846-7BA6198858B6}"/>
              </a:ext>
            </a:extLst>
          </xdr:cNvPr>
          <xdr:cNvCxnSpPr/>
        </xdr:nvCxnSpPr>
        <xdr:spPr>
          <a:xfrm>
            <a:off x="811057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Connector 578">
            <a:extLst>
              <a:ext uri="{FF2B5EF4-FFF2-40B4-BE49-F238E27FC236}">
                <a16:creationId xmlns:a16="http://schemas.microsoft.com/office/drawing/2014/main" id="{DFDB9BC7-AFEC-5537-B7B8-C7C8E465C014}"/>
              </a:ext>
            </a:extLst>
          </xdr:cNvPr>
          <xdr:cNvCxnSpPr/>
        </xdr:nvCxnSpPr>
        <xdr:spPr>
          <a:xfrm>
            <a:off x="728664" y="13801725"/>
            <a:ext cx="1452561" cy="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Connector 579">
            <a:extLst>
              <a:ext uri="{FF2B5EF4-FFF2-40B4-BE49-F238E27FC236}">
                <a16:creationId xmlns:a16="http://schemas.microsoft.com/office/drawing/2014/main" id="{D2F0BB43-58BE-94C4-3C1D-F21C4C02D24D}"/>
              </a:ext>
            </a:extLst>
          </xdr:cNvPr>
          <xdr:cNvCxnSpPr/>
        </xdr:nvCxnSpPr>
        <xdr:spPr>
          <a:xfrm flipH="1">
            <a:off x="765649" y="13749339"/>
            <a:ext cx="91603" cy="109538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" name="Straight Connector 580">
            <a:extLst>
              <a:ext uri="{FF2B5EF4-FFF2-40B4-BE49-F238E27FC236}">
                <a16:creationId xmlns:a16="http://schemas.microsoft.com/office/drawing/2014/main" id="{866F7B18-8B0E-7B0E-EFFE-6394AFCC0D53}"/>
              </a:ext>
            </a:extLst>
          </xdr:cNvPr>
          <xdr:cNvCxnSpPr/>
        </xdr:nvCxnSpPr>
        <xdr:spPr>
          <a:xfrm>
            <a:off x="2104072" y="13549313"/>
            <a:ext cx="0" cy="323850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" name="Straight Connector 581">
            <a:extLst>
              <a:ext uri="{FF2B5EF4-FFF2-40B4-BE49-F238E27FC236}">
                <a16:creationId xmlns:a16="http://schemas.microsoft.com/office/drawing/2014/main" id="{7C15609E-CB1A-BAE2-C32E-B0C5CEC21061}"/>
              </a:ext>
            </a:extLst>
          </xdr:cNvPr>
          <xdr:cNvCxnSpPr/>
        </xdr:nvCxnSpPr>
        <xdr:spPr>
          <a:xfrm flipH="1">
            <a:off x="2052637" y="13754100"/>
            <a:ext cx="101599" cy="104774"/>
          </a:xfrm>
          <a:prstGeom prst="line">
            <a:avLst/>
          </a:prstGeom>
          <a:ln w="9525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Straight Connector 582">
            <a:extLst>
              <a:ext uri="{FF2B5EF4-FFF2-40B4-BE49-F238E27FC236}">
                <a16:creationId xmlns:a16="http://schemas.microsoft.com/office/drawing/2014/main" id="{BEA256C7-D5A8-B623-56AD-78E18238FF09}"/>
              </a:ext>
            </a:extLst>
          </xdr:cNvPr>
          <xdr:cNvCxnSpPr/>
        </xdr:nvCxnSpPr>
        <xdr:spPr>
          <a:xfrm>
            <a:off x="733425" y="12696825"/>
            <a:ext cx="16605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95251</xdr:colOff>
      <xdr:row>335</xdr:row>
      <xdr:rowOff>1</xdr:rowOff>
    </xdr:from>
    <xdr:to>
      <xdr:col>45</xdr:col>
      <xdr:colOff>1</xdr:colOff>
      <xdr:row>338</xdr:row>
      <xdr:rowOff>136071</xdr:rowOff>
    </xdr:to>
    <xdr:sp macro="" textlink="">
      <xdr:nvSpPr>
        <xdr:cNvPr id="584" name="Right Brace 583">
          <a:extLst>
            <a:ext uri="{FF2B5EF4-FFF2-40B4-BE49-F238E27FC236}">
              <a16:creationId xmlns:a16="http://schemas.microsoft.com/office/drawing/2014/main" id="{3E901EAE-A6C3-4946-A12D-71C0D61C637A}"/>
            </a:ext>
          </a:extLst>
        </xdr:cNvPr>
        <xdr:cNvSpPr/>
      </xdr:nvSpPr>
      <xdr:spPr>
        <a:xfrm>
          <a:off x="7043398" y="50337925"/>
          <a:ext cx="227920" cy="56979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142875</xdr:colOff>
      <xdr:row>331</xdr:row>
      <xdr:rowOff>95250</xdr:rowOff>
    </xdr:from>
    <xdr:to>
      <xdr:col>4</xdr:col>
      <xdr:colOff>142875</xdr:colOff>
      <xdr:row>332</xdr:row>
      <xdr:rowOff>114300</xdr:rowOff>
    </xdr:to>
    <xdr:cxnSp macro="">
      <xdr:nvCxnSpPr>
        <xdr:cNvPr id="585" name="Straight Arrow Connector 584">
          <a:extLst>
            <a:ext uri="{FF2B5EF4-FFF2-40B4-BE49-F238E27FC236}">
              <a16:creationId xmlns:a16="http://schemas.microsoft.com/office/drawing/2014/main" id="{B64121BC-2D7F-43A8-B4B9-311290F41602}"/>
            </a:ext>
          </a:extLst>
        </xdr:cNvPr>
        <xdr:cNvCxnSpPr/>
      </xdr:nvCxnSpPr>
      <xdr:spPr>
        <a:xfrm>
          <a:off x="627629" y="47005875"/>
          <a:ext cx="161585" cy="163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331</xdr:row>
      <xdr:rowOff>47625</xdr:rowOff>
    </xdr:from>
    <xdr:to>
      <xdr:col>13</xdr:col>
      <xdr:colOff>152400</xdr:colOff>
      <xdr:row>332</xdr:row>
      <xdr:rowOff>123825</xdr:rowOff>
    </xdr:to>
    <xdr:cxnSp macro="">
      <xdr:nvCxnSpPr>
        <xdr:cNvPr id="586" name="Straight Arrow Connector 585">
          <a:extLst>
            <a:ext uri="{FF2B5EF4-FFF2-40B4-BE49-F238E27FC236}">
              <a16:creationId xmlns:a16="http://schemas.microsoft.com/office/drawing/2014/main" id="{684F0B58-FA63-4B65-88D6-3D0F59811D06}"/>
            </a:ext>
          </a:extLst>
        </xdr:cNvPr>
        <xdr:cNvCxnSpPr/>
      </xdr:nvCxnSpPr>
      <xdr:spPr>
        <a:xfrm flipH="1">
          <a:off x="2100603" y="46958250"/>
          <a:ext cx="152400" cy="2207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25514</xdr:colOff>
      <xdr:row>332</xdr:row>
      <xdr:rowOff>59531</xdr:rowOff>
    </xdr:from>
    <xdr:to>
      <xdr:col>6</xdr:col>
      <xdr:colOff>110899</xdr:colOff>
      <xdr:row>334</xdr:row>
      <xdr:rowOff>11906</xdr:rowOff>
    </xdr:to>
    <xdr:sp macro="" textlink="">
      <xdr:nvSpPr>
        <xdr:cNvPr id="595" name="Arc 594">
          <a:extLst>
            <a:ext uri="{FF2B5EF4-FFF2-40B4-BE49-F238E27FC236}">
              <a16:creationId xmlns:a16="http://schemas.microsoft.com/office/drawing/2014/main" id="{CCA948CE-1D63-4B00-869B-6ECB862402EE}"/>
            </a:ext>
          </a:extLst>
        </xdr:cNvPr>
        <xdr:cNvSpPr/>
      </xdr:nvSpPr>
      <xdr:spPr>
        <a:xfrm>
          <a:off x="833438" y="49955223"/>
          <a:ext cx="246970" cy="250031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6</xdr:col>
      <xdr:colOff>87087</xdr:colOff>
      <xdr:row>332</xdr:row>
      <xdr:rowOff>78581</xdr:rowOff>
    </xdr:from>
    <xdr:to>
      <xdr:col>8</xdr:col>
      <xdr:colOff>11227</xdr:colOff>
      <xdr:row>334</xdr:row>
      <xdr:rowOff>30956</xdr:rowOff>
    </xdr:to>
    <xdr:sp macro="" textlink="">
      <xdr:nvSpPr>
        <xdr:cNvPr id="596" name="Arc 595">
          <a:extLst>
            <a:ext uri="{FF2B5EF4-FFF2-40B4-BE49-F238E27FC236}">
              <a16:creationId xmlns:a16="http://schemas.microsoft.com/office/drawing/2014/main" id="{2EF90D0B-8D53-4974-9762-0EE574A29905}"/>
            </a:ext>
          </a:extLst>
        </xdr:cNvPr>
        <xdr:cNvSpPr/>
      </xdr:nvSpPr>
      <xdr:spPr>
        <a:xfrm>
          <a:off x="1056596" y="49974273"/>
          <a:ext cx="247310" cy="250031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7</xdr:col>
      <xdr:colOff>115662</xdr:colOff>
      <xdr:row>332</xdr:row>
      <xdr:rowOff>73818</xdr:rowOff>
    </xdr:from>
    <xdr:to>
      <xdr:col>9</xdr:col>
      <xdr:colOff>39803</xdr:colOff>
      <xdr:row>334</xdr:row>
      <xdr:rowOff>26193</xdr:rowOff>
    </xdr:to>
    <xdr:sp macro="" textlink="">
      <xdr:nvSpPr>
        <xdr:cNvPr id="597" name="Arc 596">
          <a:extLst>
            <a:ext uri="{FF2B5EF4-FFF2-40B4-BE49-F238E27FC236}">
              <a16:creationId xmlns:a16="http://schemas.microsoft.com/office/drawing/2014/main" id="{B2A82B32-F174-4F4A-9D11-756E96B01806}"/>
            </a:ext>
          </a:extLst>
        </xdr:cNvPr>
        <xdr:cNvSpPr/>
      </xdr:nvSpPr>
      <xdr:spPr>
        <a:xfrm>
          <a:off x="1246756" y="49969510"/>
          <a:ext cx="247310" cy="250031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8</xdr:col>
      <xdr:colOff>153762</xdr:colOff>
      <xdr:row>332</xdr:row>
      <xdr:rowOff>73819</xdr:rowOff>
    </xdr:from>
    <xdr:to>
      <xdr:col>10</xdr:col>
      <xdr:colOff>77562</xdr:colOff>
      <xdr:row>334</xdr:row>
      <xdr:rowOff>26194</xdr:rowOff>
    </xdr:to>
    <xdr:sp macro="" textlink="">
      <xdr:nvSpPr>
        <xdr:cNvPr id="598" name="Arc 597">
          <a:extLst>
            <a:ext uri="{FF2B5EF4-FFF2-40B4-BE49-F238E27FC236}">
              <a16:creationId xmlns:a16="http://schemas.microsoft.com/office/drawing/2014/main" id="{4E9C336F-BF32-461B-A2A1-B295C1ACBA8D}"/>
            </a:ext>
          </a:extLst>
        </xdr:cNvPr>
        <xdr:cNvSpPr/>
      </xdr:nvSpPr>
      <xdr:spPr>
        <a:xfrm>
          <a:off x="1446441" y="49969511"/>
          <a:ext cx="246969" cy="250031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11</xdr:col>
      <xdr:colOff>58851</xdr:colOff>
      <xdr:row>332</xdr:row>
      <xdr:rowOff>78581</xdr:rowOff>
    </xdr:from>
    <xdr:to>
      <xdr:col>12</xdr:col>
      <xdr:colOff>144236</xdr:colOff>
      <xdr:row>334</xdr:row>
      <xdr:rowOff>30956</xdr:rowOff>
    </xdr:to>
    <xdr:sp macro="" textlink="">
      <xdr:nvSpPr>
        <xdr:cNvPr id="599" name="Arc 598">
          <a:extLst>
            <a:ext uri="{FF2B5EF4-FFF2-40B4-BE49-F238E27FC236}">
              <a16:creationId xmlns:a16="http://schemas.microsoft.com/office/drawing/2014/main" id="{CC971E60-970E-48F7-BE02-5781BECB476A}"/>
            </a:ext>
          </a:extLst>
        </xdr:cNvPr>
        <xdr:cNvSpPr/>
      </xdr:nvSpPr>
      <xdr:spPr>
        <a:xfrm>
          <a:off x="1836284" y="49974273"/>
          <a:ext cx="246970" cy="250031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12</xdr:col>
      <xdr:colOff>63614</xdr:colOff>
      <xdr:row>332</xdr:row>
      <xdr:rowOff>78581</xdr:rowOff>
    </xdr:from>
    <xdr:to>
      <xdr:col>13</xdr:col>
      <xdr:colOff>148999</xdr:colOff>
      <xdr:row>334</xdr:row>
      <xdr:rowOff>30956</xdr:rowOff>
    </xdr:to>
    <xdr:sp macro="" textlink="">
      <xdr:nvSpPr>
        <xdr:cNvPr id="600" name="Arc 599">
          <a:extLst>
            <a:ext uri="{FF2B5EF4-FFF2-40B4-BE49-F238E27FC236}">
              <a16:creationId xmlns:a16="http://schemas.microsoft.com/office/drawing/2014/main" id="{3B6E16D5-AF8E-498D-B152-1CEB59061651}"/>
            </a:ext>
          </a:extLst>
        </xdr:cNvPr>
        <xdr:cNvSpPr/>
      </xdr:nvSpPr>
      <xdr:spPr>
        <a:xfrm>
          <a:off x="2002632" y="49974273"/>
          <a:ext cx="246970" cy="250031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  <xdr:twoCellAnchor>
    <xdr:from>
      <xdr:col>10</xdr:col>
      <xdr:colOff>34018</xdr:colOff>
      <xdr:row>332</xdr:row>
      <xdr:rowOff>59531</xdr:rowOff>
    </xdr:from>
    <xdr:to>
      <xdr:col>11</xdr:col>
      <xdr:colOff>119403</xdr:colOff>
      <xdr:row>334</xdr:row>
      <xdr:rowOff>11906</xdr:rowOff>
    </xdr:to>
    <xdr:sp macro="" textlink="">
      <xdr:nvSpPr>
        <xdr:cNvPr id="601" name="Arc 600">
          <a:extLst>
            <a:ext uri="{FF2B5EF4-FFF2-40B4-BE49-F238E27FC236}">
              <a16:creationId xmlns:a16="http://schemas.microsoft.com/office/drawing/2014/main" id="{CC6B6CE4-5132-4EB6-9898-5BBBB17FFAA1}"/>
            </a:ext>
          </a:extLst>
        </xdr:cNvPr>
        <xdr:cNvSpPr/>
      </xdr:nvSpPr>
      <xdr:spPr>
        <a:xfrm>
          <a:off x="1649866" y="49955223"/>
          <a:ext cx="246970" cy="250031"/>
        </a:xfrm>
        <a:prstGeom prst="arc">
          <a:avLst>
            <a:gd name="adj1" fmla="val 10104468"/>
            <a:gd name="adj2" fmla="val 1863608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0624-157B-4839-8A7D-57C7BA7081FF}">
  <dimension ref="B1:BR472"/>
  <sheetViews>
    <sheetView showGridLines="0" tabSelected="1" zoomScale="112" zoomScaleNormal="112" workbookViewId="0">
      <selection activeCell="AS4" sqref="AS4"/>
    </sheetView>
  </sheetViews>
  <sheetFormatPr defaultRowHeight="11.25"/>
  <cols>
    <col min="1" max="1482" width="2.83203125" style="2" customWidth="1"/>
    <col min="1483" max="16384" width="9.33203125" style="2"/>
  </cols>
  <sheetData>
    <row r="1" spans="2:70" ht="12" thickBot="1"/>
    <row r="2" spans="2:70" ht="37.5" customHeight="1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3"/>
    </row>
    <row r="3" spans="2:70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 t="s">
        <v>31</v>
      </c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2"/>
    </row>
    <row r="4" spans="2:70" ht="15.75">
      <c r="B4" s="1"/>
      <c r="C4" s="23" t="s">
        <v>36</v>
      </c>
      <c r="BB4" s="3"/>
    </row>
    <row r="5" spans="2:70">
      <c r="B5" s="1"/>
      <c r="BB5" s="3"/>
      <c r="BD5" s="30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2"/>
    </row>
    <row r="6" spans="2:70" ht="12" thickBot="1">
      <c r="B6" s="1"/>
      <c r="H6" s="2" t="s">
        <v>0</v>
      </c>
      <c r="L6" s="2" t="s">
        <v>13</v>
      </c>
      <c r="M6" s="57">
        <v>3.76</v>
      </c>
      <c r="N6" s="57"/>
      <c r="O6" s="2" t="s">
        <v>65</v>
      </c>
      <c r="S6" s="2" t="s">
        <v>33</v>
      </c>
      <c r="BB6" s="3"/>
      <c r="BD6" s="33"/>
      <c r="BE6" s="2" t="s">
        <v>34</v>
      </c>
      <c r="BR6" s="34"/>
    </row>
    <row r="7" spans="2:70">
      <c r="B7" s="1"/>
      <c r="E7" s="12"/>
      <c r="F7" s="4"/>
      <c r="G7" s="5"/>
      <c r="H7" s="5"/>
      <c r="I7" s="6"/>
      <c r="L7" s="2" t="s">
        <v>2</v>
      </c>
      <c r="N7" s="57">
        <v>3</v>
      </c>
      <c r="O7" s="57"/>
      <c r="P7" s="2" t="s">
        <v>12</v>
      </c>
      <c r="R7" s="21"/>
      <c r="S7" s="27"/>
      <c r="BB7" s="3"/>
      <c r="BD7" s="33"/>
      <c r="BR7" s="34"/>
    </row>
    <row r="8" spans="2:70">
      <c r="B8" s="1"/>
      <c r="E8" s="12"/>
      <c r="F8" s="7"/>
      <c r="G8" s="13"/>
      <c r="H8" s="13"/>
      <c r="I8" s="8"/>
      <c r="L8" s="2" t="s">
        <v>4</v>
      </c>
      <c r="N8" s="57">
        <v>2</v>
      </c>
      <c r="O8" s="57"/>
      <c r="P8" s="2" t="s">
        <v>12</v>
      </c>
      <c r="R8" s="21" t="str">
        <f>IF(OR(2&lt;V9,1&gt;V9),"değiştir.","")</f>
        <v/>
      </c>
      <c r="AK8" s="2" t="s">
        <v>73</v>
      </c>
      <c r="BB8" s="3"/>
      <c r="BD8" s="33"/>
      <c r="BK8" s="2" t="s">
        <v>68</v>
      </c>
      <c r="BR8" s="34"/>
    </row>
    <row r="9" spans="2:70">
      <c r="B9" s="1"/>
      <c r="C9" s="58" t="s">
        <v>6</v>
      </c>
      <c r="E9" s="12"/>
      <c r="F9" s="7" t="s">
        <v>7</v>
      </c>
      <c r="G9" s="13"/>
      <c r="H9" s="13"/>
      <c r="I9" s="8"/>
      <c r="J9" s="2" t="s">
        <v>0</v>
      </c>
      <c r="L9" s="14" t="s">
        <v>8</v>
      </c>
      <c r="P9" s="53">
        <f>+N7</f>
        <v>3</v>
      </c>
      <c r="Q9" s="53"/>
      <c r="R9" s="15" t="s">
        <v>9</v>
      </c>
      <c r="S9" s="53">
        <f>+N8</f>
        <v>2</v>
      </c>
      <c r="T9" s="53"/>
      <c r="U9" s="15" t="s">
        <v>10</v>
      </c>
      <c r="V9" s="53">
        <f>+P9/S9</f>
        <v>1.5</v>
      </c>
      <c r="W9" s="53"/>
      <c r="BB9" s="3"/>
      <c r="BD9" s="33"/>
      <c r="BR9" s="34"/>
    </row>
    <row r="10" spans="2:70">
      <c r="B10" s="1"/>
      <c r="C10" s="58"/>
      <c r="E10" s="12"/>
      <c r="F10" s="7"/>
      <c r="G10" s="13"/>
      <c r="H10" s="13" t="s">
        <v>12</v>
      </c>
      <c r="I10" s="8"/>
      <c r="L10" s="2" t="s">
        <v>14</v>
      </c>
      <c r="Q10" s="53">
        <f>+M6</f>
        <v>3.76</v>
      </c>
      <c r="R10" s="53"/>
      <c r="S10" s="53"/>
      <c r="T10" s="15" t="s">
        <v>15</v>
      </c>
      <c r="U10" s="53">
        <f>+N8</f>
        <v>2</v>
      </c>
      <c r="V10" s="53"/>
      <c r="W10" s="15" t="s">
        <v>15</v>
      </c>
      <c r="X10" s="53">
        <f>+N7</f>
        <v>3</v>
      </c>
      <c r="Y10" s="53"/>
      <c r="Z10" s="15" t="s">
        <v>10</v>
      </c>
      <c r="AA10" s="53">
        <f>+Q10*U10*X10</f>
        <v>22.56</v>
      </c>
      <c r="AB10" s="53"/>
      <c r="AC10" s="53"/>
      <c r="AD10" s="2" t="s">
        <v>16</v>
      </c>
      <c r="AF10" s="16"/>
      <c r="AK10" s="17" t="s">
        <v>1</v>
      </c>
      <c r="AL10" s="17"/>
      <c r="AM10" s="17"/>
      <c r="AN10" s="53">
        <f>INDEX(F17:AU17,0,MATCH(V9,F16:AU16,1))+((V9-INDEX(F16:AU16,0,MATCH(V9,F16:AU16,1)))*(INDEX(F17:AU17,0,(MATCH(V9,F16:AU16,1)+2))-INDEX(F17:AU17,0,MATCH(V9,F16:AU16,1)))/(INDEX(F16:AU16,0,(MATCH(V9,F16:AU16,1)+2))-INDEX(F16:AU16,0,MATCH(V9,F16:AU16,1))))</f>
        <v>14.4</v>
      </c>
      <c r="AO10" s="53"/>
      <c r="AP10" s="2" t="s">
        <v>66</v>
      </c>
      <c r="BB10" s="3"/>
      <c r="BD10" s="33"/>
      <c r="BR10" s="34"/>
    </row>
    <row r="11" spans="2:70">
      <c r="B11" s="1"/>
      <c r="E11" s="12"/>
      <c r="F11" s="7"/>
      <c r="G11" s="13"/>
      <c r="H11" s="13"/>
      <c r="I11" s="8"/>
      <c r="L11" s="2" t="s">
        <v>17</v>
      </c>
      <c r="R11" s="15"/>
      <c r="AK11" s="17" t="s">
        <v>3</v>
      </c>
      <c r="AL11" s="17"/>
      <c r="AN11" s="53">
        <f>INDEX(F18:AU18,0,MATCH(V9,F16:AU16,1))+((V9-INDEX(F16:AU16,0,MATCH(V9,F16:AU16,1)))*(INDEX(F18:AU18,0,(MATCH(V9,F16:AU16,1)+2))-INDEX(F18:AU18,0,MATCH(V9,F16:AU16,1)))/(INDEX(F16:AU16,0,(MATCH(V9,F16:AU16,1)+2))-INDEX(F16:AU16,0,MATCH(V9,F16:AU16,1))))</f>
        <v>33.5</v>
      </c>
      <c r="AO11" s="53"/>
      <c r="AP11" s="2" t="s">
        <v>66</v>
      </c>
      <c r="AS11" s="2" t="s">
        <v>72</v>
      </c>
      <c r="BB11" s="3"/>
      <c r="BD11" s="33"/>
      <c r="BR11" s="34"/>
    </row>
    <row r="12" spans="2:70" ht="12" thickBot="1">
      <c r="B12" s="1"/>
      <c r="E12" s="12"/>
      <c r="F12" s="9"/>
      <c r="G12" s="10"/>
      <c r="H12" s="10" t="s">
        <v>7</v>
      </c>
      <c r="I12" s="11"/>
      <c r="L12" s="2" t="s">
        <v>19</v>
      </c>
      <c r="P12" s="53">
        <f>+AA10</f>
        <v>22.56</v>
      </c>
      <c r="Q12" s="53"/>
      <c r="R12" s="53"/>
      <c r="S12" s="2" t="s">
        <v>9</v>
      </c>
      <c r="T12" s="53">
        <f>+AN10</f>
        <v>14.4</v>
      </c>
      <c r="U12" s="53"/>
      <c r="V12" s="15" t="s">
        <v>10</v>
      </c>
      <c r="W12" s="54">
        <f>+P12/T12</f>
        <v>1.5666666666666664</v>
      </c>
      <c r="X12" s="54"/>
      <c r="Y12" s="54"/>
      <c r="Z12" s="2" t="s">
        <v>64</v>
      </c>
      <c r="AK12" s="18" t="s">
        <v>5</v>
      </c>
      <c r="AL12" s="18"/>
      <c r="AM12" s="18"/>
      <c r="AN12" s="53">
        <f>INDEX(F19:AU19,0,MATCH(V9,F16:AU16,1))+((V9-INDEX(F16:AU16,0,MATCH(V9,F16:AU16,1)))*(INDEX(F19:AU19,0,(MATCH(V9,F16:AU16,1)+2))-INDEX(F19:AU19,0,MATCH(V9,F16:AU16,1)))/(INDEX(F16:AU16,0,(MATCH(V9,F16:AU16,1)+2))-INDEX(F16:AU16,0,MATCH(V9,F16:AU16,1))))</f>
        <v>18.600000000000001</v>
      </c>
      <c r="AO12" s="53"/>
      <c r="AP12" s="2" t="s">
        <v>66</v>
      </c>
      <c r="BB12" s="3"/>
      <c r="BD12" s="33"/>
      <c r="BK12" s="2" t="s">
        <v>69</v>
      </c>
      <c r="BR12" s="34"/>
    </row>
    <row r="13" spans="2:70">
      <c r="B13" s="1"/>
      <c r="E13" s="12"/>
      <c r="F13" s="12"/>
      <c r="G13" s="12"/>
      <c r="H13" s="12"/>
      <c r="I13" s="12"/>
      <c r="L13" s="2" t="s">
        <v>20</v>
      </c>
      <c r="M13" s="17"/>
      <c r="N13" s="15"/>
      <c r="P13" s="53">
        <f>+P12</f>
        <v>22.56</v>
      </c>
      <c r="Q13" s="53"/>
      <c r="R13" s="53"/>
      <c r="S13" s="2" t="s">
        <v>9</v>
      </c>
      <c r="T13" s="53">
        <f>+AN11</f>
        <v>33.5</v>
      </c>
      <c r="U13" s="53"/>
      <c r="V13" s="15" t="s">
        <v>10</v>
      </c>
      <c r="W13" s="54">
        <f>+P13/T13</f>
        <v>0.67343283582089553</v>
      </c>
      <c r="X13" s="54"/>
      <c r="Y13" s="54"/>
      <c r="Z13" s="2" t="s">
        <v>64</v>
      </c>
      <c r="AK13" s="17" t="s">
        <v>11</v>
      </c>
      <c r="AL13" s="17"/>
      <c r="AM13" s="17"/>
      <c r="AN13" s="53">
        <f>INDEX(F20:AU20,0,MATCH(V9,F16:AU16,1))+((V9-INDEX(F16:AU16,0,MATCH(V9,F16:AU16,1)))*(INDEX(F20:AU20,0,(MATCH(V9,F16:AU16,1)+2))-INDEX(F20:AU20,0,MATCH(V9,F16:AU16,1)))/(INDEX(F16:AU16,0,(MATCH(V9,F16:AU16,1)+2))-INDEX(F16:AU16,0,MATCH(V9,F16:AU16,1))))</f>
        <v>79.5</v>
      </c>
      <c r="AO13" s="53"/>
      <c r="AP13" s="2" t="s">
        <v>66</v>
      </c>
      <c r="BB13" s="3"/>
      <c r="BD13" s="33"/>
      <c r="BR13" s="34"/>
    </row>
    <row r="14" spans="2:70">
      <c r="B14" s="1"/>
      <c r="G14" s="2" t="s">
        <v>18</v>
      </c>
      <c r="L14" s="2" t="s">
        <v>21</v>
      </c>
      <c r="M14" s="17"/>
      <c r="N14" s="15"/>
      <c r="P14" s="53">
        <f>+P13</f>
        <v>22.56</v>
      </c>
      <c r="Q14" s="53"/>
      <c r="R14" s="53"/>
      <c r="S14" s="2" t="s">
        <v>9</v>
      </c>
      <c r="T14" s="53">
        <f>+AN12</f>
        <v>18.600000000000001</v>
      </c>
      <c r="U14" s="53"/>
      <c r="V14" s="15" t="s">
        <v>10</v>
      </c>
      <c r="W14" s="54">
        <f>+P14/T14</f>
        <v>1.2129032258064514</v>
      </c>
      <c r="X14" s="54"/>
      <c r="Y14" s="54"/>
      <c r="Z14" s="2" t="s">
        <v>64</v>
      </c>
      <c r="AP14" s="15"/>
      <c r="BB14" s="3"/>
      <c r="BD14" s="33"/>
      <c r="BR14" s="34"/>
    </row>
    <row r="15" spans="2:70">
      <c r="B15" s="1"/>
      <c r="L15" s="2" t="s">
        <v>22</v>
      </c>
      <c r="M15" s="17"/>
      <c r="N15" s="15"/>
      <c r="P15" s="53">
        <f>+P14</f>
        <v>22.56</v>
      </c>
      <c r="Q15" s="53"/>
      <c r="R15" s="53"/>
      <c r="S15" s="2" t="s">
        <v>9</v>
      </c>
      <c r="T15" s="53">
        <f>+AN13</f>
        <v>79.5</v>
      </c>
      <c r="U15" s="53"/>
      <c r="V15" s="15" t="s">
        <v>10</v>
      </c>
      <c r="W15" s="54">
        <f>+P15/T15</f>
        <v>0.28377358490566035</v>
      </c>
      <c r="X15" s="54"/>
      <c r="Y15" s="54"/>
      <c r="Z15" s="2" t="s">
        <v>64</v>
      </c>
      <c r="AG15" s="17"/>
      <c r="AH15" s="15"/>
      <c r="AP15" s="15"/>
      <c r="BB15" s="3"/>
      <c r="BD15" s="33"/>
      <c r="BR15" s="34"/>
    </row>
    <row r="16" spans="2:70" ht="12" thickBot="1">
      <c r="B16" s="1"/>
      <c r="C16" s="55" t="s">
        <v>23</v>
      </c>
      <c r="D16" s="55"/>
      <c r="E16" s="55"/>
      <c r="F16" s="56">
        <v>1</v>
      </c>
      <c r="G16" s="56"/>
      <c r="H16" s="56">
        <v>1.05</v>
      </c>
      <c r="I16" s="56"/>
      <c r="J16" s="56">
        <v>1.1000000000000001</v>
      </c>
      <c r="K16" s="56"/>
      <c r="L16" s="56">
        <v>1.1499999999999999</v>
      </c>
      <c r="M16" s="56"/>
      <c r="N16" s="56">
        <v>1.2</v>
      </c>
      <c r="O16" s="56"/>
      <c r="P16" s="56">
        <v>1.25</v>
      </c>
      <c r="Q16" s="56"/>
      <c r="R16" s="56">
        <v>1.3</v>
      </c>
      <c r="S16" s="56"/>
      <c r="T16" s="56">
        <v>1.35</v>
      </c>
      <c r="U16" s="56"/>
      <c r="V16" s="56">
        <v>1.4</v>
      </c>
      <c r="W16" s="56"/>
      <c r="X16" s="56">
        <v>1.45</v>
      </c>
      <c r="Y16" s="56"/>
      <c r="Z16" s="56">
        <v>1.5</v>
      </c>
      <c r="AA16" s="56"/>
      <c r="AB16" s="56">
        <v>1.55</v>
      </c>
      <c r="AC16" s="56"/>
      <c r="AD16" s="56">
        <v>1.6</v>
      </c>
      <c r="AE16" s="56"/>
      <c r="AF16" s="56">
        <v>1.65</v>
      </c>
      <c r="AG16" s="56"/>
      <c r="AH16" s="56">
        <v>1.7</v>
      </c>
      <c r="AI16" s="56"/>
      <c r="AJ16" s="56">
        <v>1.75</v>
      </c>
      <c r="AK16" s="56"/>
      <c r="AL16" s="56">
        <v>1.8</v>
      </c>
      <c r="AM16" s="56"/>
      <c r="AN16" s="56">
        <v>1.85</v>
      </c>
      <c r="AO16" s="56"/>
      <c r="AP16" s="56">
        <v>1.9</v>
      </c>
      <c r="AQ16" s="56"/>
      <c r="AR16" s="56">
        <v>1.95</v>
      </c>
      <c r="AS16" s="56"/>
      <c r="AT16" s="56">
        <v>2</v>
      </c>
      <c r="AU16" s="56"/>
      <c r="BB16" s="3"/>
      <c r="BD16" s="33"/>
      <c r="BK16" s="2" t="s">
        <v>70</v>
      </c>
      <c r="BR16" s="34"/>
    </row>
    <row r="17" spans="2:70" ht="12" thickTop="1">
      <c r="B17" s="1"/>
      <c r="C17" s="50" t="s">
        <v>24</v>
      </c>
      <c r="D17" s="50"/>
      <c r="E17" s="50"/>
      <c r="F17" s="51">
        <v>14.3</v>
      </c>
      <c r="G17" s="51"/>
      <c r="H17" s="51">
        <v>14</v>
      </c>
      <c r="I17" s="51"/>
      <c r="J17" s="51">
        <v>14</v>
      </c>
      <c r="K17" s="51"/>
      <c r="L17" s="51">
        <v>13.8</v>
      </c>
      <c r="M17" s="51"/>
      <c r="N17" s="51">
        <v>13.8</v>
      </c>
      <c r="O17" s="51"/>
      <c r="P17" s="51">
        <v>13.9</v>
      </c>
      <c r="Q17" s="51"/>
      <c r="R17" s="51">
        <v>13.9</v>
      </c>
      <c r="S17" s="51"/>
      <c r="T17" s="51">
        <v>13.9</v>
      </c>
      <c r="U17" s="51"/>
      <c r="V17" s="51">
        <v>14</v>
      </c>
      <c r="W17" s="51"/>
      <c r="X17" s="51">
        <v>14.2</v>
      </c>
      <c r="Y17" s="51"/>
      <c r="Z17" s="51">
        <v>14.4</v>
      </c>
      <c r="AA17" s="51"/>
      <c r="AB17" s="51">
        <v>14.6</v>
      </c>
      <c r="AC17" s="51"/>
      <c r="AD17" s="51">
        <v>14.7</v>
      </c>
      <c r="AE17" s="51"/>
      <c r="AF17" s="51">
        <v>15</v>
      </c>
      <c r="AG17" s="51"/>
      <c r="AH17" s="51">
        <v>15.1</v>
      </c>
      <c r="AI17" s="51"/>
      <c r="AJ17" s="51">
        <v>15.4</v>
      </c>
      <c r="AK17" s="51"/>
      <c r="AL17" s="51">
        <v>15.6</v>
      </c>
      <c r="AM17" s="51"/>
      <c r="AN17" s="51">
        <v>15.9</v>
      </c>
      <c r="AO17" s="51"/>
      <c r="AP17" s="51">
        <v>16.2</v>
      </c>
      <c r="AQ17" s="51"/>
      <c r="AR17" s="51">
        <v>16.399999999999999</v>
      </c>
      <c r="AS17" s="51"/>
      <c r="AT17" s="51">
        <v>16.8</v>
      </c>
      <c r="AU17" s="51"/>
      <c r="BB17" s="3"/>
      <c r="BD17" s="33"/>
      <c r="BR17" s="34"/>
    </row>
    <row r="18" spans="2:70">
      <c r="B18" s="1"/>
      <c r="C18" s="46" t="s">
        <v>25</v>
      </c>
      <c r="D18" s="46"/>
      <c r="E18" s="46"/>
      <c r="F18" s="47">
        <v>42.7</v>
      </c>
      <c r="G18" s="47"/>
      <c r="H18" s="47">
        <v>39.9</v>
      </c>
      <c r="I18" s="47"/>
      <c r="J18" s="47">
        <v>38.6</v>
      </c>
      <c r="K18" s="47"/>
      <c r="L18" s="47">
        <v>37</v>
      </c>
      <c r="M18" s="47"/>
      <c r="N18" s="47">
        <v>36</v>
      </c>
      <c r="O18" s="47"/>
      <c r="P18" s="47">
        <v>35</v>
      </c>
      <c r="Q18" s="47"/>
      <c r="R18" s="47">
        <v>34.5</v>
      </c>
      <c r="S18" s="47"/>
      <c r="T18" s="47">
        <v>34</v>
      </c>
      <c r="U18" s="47"/>
      <c r="V18" s="47">
        <v>33.700000000000003</v>
      </c>
      <c r="W18" s="47"/>
      <c r="X18" s="47">
        <v>33.5</v>
      </c>
      <c r="Y18" s="47"/>
      <c r="Z18" s="47">
        <v>33.5</v>
      </c>
      <c r="AA18" s="47"/>
      <c r="AB18" s="47">
        <v>33.5</v>
      </c>
      <c r="AC18" s="47"/>
      <c r="AD18" s="47">
        <v>33.6</v>
      </c>
      <c r="AE18" s="47"/>
      <c r="AF18" s="47">
        <v>33.700000000000003</v>
      </c>
      <c r="AG18" s="47"/>
      <c r="AH18" s="47">
        <v>33.799999999999997</v>
      </c>
      <c r="AI18" s="47"/>
      <c r="AJ18" s="47">
        <v>34.1</v>
      </c>
      <c r="AK18" s="47"/>
      <c r="AL18" s="47">
        <v>34.4</v>
      </c>
      <c r="AM18" s="47"/>
      <c r="AN18" s="47">
        <v>34.6</v>
      </c>
      <c r="AO18" s="47"/>
      <c r="AP18" s="47">
        <v>35</v>
      </c>
      <c r="AQ18" s="47"/>
      <c r="AR18" s="47">
        <v>35.299999999999997</v>
      </c>
      <c r="AS18" s="47"/>
      <c r="AT18" s="47">
        <v>35.799999999999997</v>
      </c>
      <c r="AU18" s="47"/>
      <c r="BB18" s="3"/>
      <c r="BD18" s="35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7"/>
    </row>
    <row r="19" spans="2:70">
      <c r="B19" s="1"/>
      <c r="C19" s="46" t="s">
        <v>26</v>
      </c>
      <c r="D19" s="46"/>
      <c r="E19" s="46"/>
      <c r="F19" s="47">
        <v>14.3</v>
      </c>
      <c r="G19" s="47"/>
      <c r="H19" s="47">
        <v>14.5</v>
      </c>
      <c r="I19" s="47"/>
      <c r="J19" s="47">
        <v>15</v>
      </c>
      <c r="K19" s="47"/>
      <c r="L19" s="47">
        <v>15.3</v>
      </c>
      <c r="M19" s="47"/>
      <c r="N19" s="47">
        <v>15.7</v>
      </c>
      <c r="O19" s="47"/>
      <c r="P19" s="47">
        <v>16.100000000000001</v>
      </c>
      <c r="Q19" s="47"/>
      <c r="R19" s="47">
        <v>16.600000000000001</v>
      </c>
      <c r="S19" s="47"/>
      <c r="T19" s="47">
        <v>17.2</v>
      </c>
      <c r="U19" s="47"/>
      <c r="V19" s="47">
        <v>17.600000000000001</v>
      </c>
      <c r="W19" s="47"/>
      <c r="X19" s="47">
        <v>18.100000000000001</v>
      </c>
      <c r="Y19" s="47"/>
      <c r="Z19" s="47">
        <v>18.600000000000001</v>
      </c>
      <c r="AA19" s="47"/>
      <c r="AB19" s="47">
        <v>19.100000000000001</v>
      </c>
      <c r="AC19" s="47"/>
      <c r="AD19" s="47">
        <v>19.7</v>
      </c>
      <c r="AE19" s="47"/>
      <c r="AF19" s="47">
        <v>20.100000000000001</v>
      </c>
      <c r="AG19" s="47"/>
      <c r="AH19" s="47">
        <v>20.7</v>
      </c>
      <c r="AI19" s="47"/>
      <c r="AJ19" s="47">
        <v>21.4</v>
      </c>
      <c r="AK19" s="47"/>
      <c r="AL19" s="47">
        <v>22</v>
      </c>
      <c r="AM19" s="47"/>
      <c r="AN19" s="47">
        <v>22.6</v>
      </c>
      <c r="AO19" s="47"/>
      <c r="AP19" s="47">
        <v>23.2</v>
      </c>
      <c r="AQ19" s="47"/>
      <c r="AR19" s="47">
        <v>23.8</v>
      </c>
      <c r="AS19" s="47"/>
      <c r="AT19" s="47">
        <v>24.4</v>
      </c>
      <c r="AU19" s="47"/>
      <c r="BB19" s="3"/>
    </row>
    <row r="20" spans="2:70">
      <c r="B20" s="1"/>
      <c r="C20" s="48" t="s">
        <v>27</v>
      </c>
      <c r="D20" s="48"/>
      <c r="E20" s="48"/>
      <c r="F20" s="49">
        <v>40.200000000000003</v>
      </c>
      <c r="G20" s="49"/>
      <c r="H20" s="49">
        <v>43.1</v>
      </c>
      <c r="I20" s="49"/>
      <c r="J20" s="49">
        <v>46.2</v>
      </c>
      <c r="K20" s="49"/>
      <c r="L20" s="49">
        <v>49.3</v>
      </c>
      <c r="M20" s="49"/>
      <c r="N20" s="49">
        <v>52.8</v>
      </c>
      <c r="O20" s="49"/>
      <c r="P20" s="49">
        <v>57</v>
      </c>
      <c r="Q20" s="49"/>
      <c r="R20" s="49">
        <v>61.9</v>
      </c>
      <c r="S20" s="49"/>
      <c r="T20" s="49">
        <v>67</v>
      </c>
      <c r="U20" s="49"/>
      <c r="V20" s="49">
        <v>71.400000000000006</v>
      </c>
      <c r="W20" s="49"/>
      <c r="X20" s="49">
        <v>75.5</v>
      </c>
      <c r="Y20" s="49"/>
      <c r="Z20" s="49">
        <v>79.5</v>
      </c>
      <c r="AA20" s="49"/>
      <c r="AB20" s="49">
        <v>83.9</v>
      </c>
      <c r="AC20" s="49"/>
      <c r="AD20" s="49">
        <v>87.7</v>
      </c>
      <c r="AE20" s="49"/>
      <c r="AF20" s="49">
        <v>91.7</v>
      </c>
      <c r="AG20" s="49"/>
      <c r="AH20" s="49">
        <v>95.7</v>
      </c>
      <c r="AI20" s="49"/>
      <c r="AJ20" s="49">
        <v>99.8</v>
      </c>
      <c r="AK20" s="49"/>
      <c r="AL20" s="49">
        <v>103.9</v>
      </c>
      <c r="AM20" s="49"/>
      <c r="AN20" s="49">
        <v>107.9</v>
      </c>
      <c r="AO20" s="49"/>
      <c r="AP20" s="49">
        <v>112.1</v>
      </c>
      <c r="AQ20" s="49"/>
      <c r="AR20" s="49">
        <v>116.2</v>
      </c>
      <c r="AS20" s="49"/>
      <c r="AT20" s="49">
        <v>120.4</v>
      </c>
      <c r="AU20" s="49"/>
      <c r="BB20" s="3"/>
    </row>
    <row r="21" spans="2:70">
      <c r="B21" s="1"/>
      <c r="BB21" s="3"/>
    </row>
    <row r="22" spans="2:70">
      <c r="B22" s="1"/>
      <c r="BB22" s="3"/>
    </row>
    <row r="23" spans="2:70" ht="15.75">
      <c r="B23" s="1"/>
      <c r="C23" s="23" t="s">
        <v>37</v>
      </c>
      <c r="BB23" s="3"/>
    </row>
    <row r="24" spans="2:70">
      <c r="B24" s="1"/>
      <c r="BB24" s="3"/>
    </row>
    <row r="25" spans="2:70" ht="12" thickBot="1">
      <c r="B25" s="1"/>
      <c r="E25" s="12"/>
      <c r="F25" s="12"/>
      <c r="G25" s="12"/>
      <c r="H25" s="12"/>
      <c r="I25" s="12"/>
      <c r="L25" s="2" t="s">
        <v>13</v>
      </c>
      <c r="M25" s="57">
        <v>3.76</v>
      </c>
      <c r="N25" s="57"/>
      <c r="O25" s="2" t="s">
        <v>65</v>
      </c>
      <c r="S25" s="2" t="s">
        <v>33</v>
      </c>
      <c r="BB25" s="3"/>
    </row>
    <row r="26" spans="2:70">
      <c r="B26" s="1"/>
      <c r="E26" s="12"/>
      <c r="F26" s="4"/>
      <c r="G26" s="5"/>
      <c r="H26" s="5" t="s">
        <v>7</v>
      </c>
      <c r="I26" s="6"/>
      <c r="L26" s="2" t="s">
        <v>2</v>
      </c>
      <c r="N26" s="57">
        <v>2.1</v>
      </c>
      <c r="O26" s="57"/>
      <c r="P26" s="2" t="s">
        <v>12</v>
      </c>
      <c r="R26" s="21"/>
      <c r="S26" s="27"/>
      <c r="BB26" s="3"/>
    </row>
    <row r="27" spans="2:70">
      <c r="B27" s="1"/>
      <c r="E27" s="12"/>
      <c r="F27" s="7"/>
      <c r="G27" s="13"/>
      <c r="H27" s="13"/>
      <c r="I27" s="8"/>
      <c r="L27" s="2" t="s">
        <v>4</v>
      </c>
      <c r="N27" s="57">
        <v>2.0499999999999998</v>
      </c>
      <c r="O27" s="57"/>
      <c r="P27" s="2" t="s">
        <v>12</v>
      </c>
      <c r="R27" s="21" t="str">
        <f>IF(OR(2&lt;V28,1&gt;V28),"değiştir.","")</f>
        <v/>
      </c>
      <c r="AK27" s="2" t="s">
        <v>74</v>
      </c>
      <c r="BB27" s="3"/>
    </row>
    <row r="28" spans="2:70">
      <c r="B28" s="1"/>
      <c r="C28" s="58" t="s">
        <v>6</v>
      </c>
      <c r="E28" s="12"/>
      <c r="F28" s="7" t="s">
        <v>7</v>
      </c>
      <c r="G28" s="13"/>
      <c r="H28" s="13"/>
      <c r="I28" s="8"/>
      <c r="J28" s="2" t="s">
        <v>0</v>
      </c>
      <c r="L28" s="14" t="s">
        <v>8</v>
      </c>
      <c r="P28" s="53">
        <f>+N26</f>
        <v>2.1</v>
      </c>
      <c r="Q28" s="53"/>
      <c r="R28" s="15" t="s">
        <v>9</v>
      </c>
      <c r="S28" s="53">
        <f>+N27</f>
        <v>2.0499999999999998</v>
      </c>
      <c r="T28" s="53"/>
      <c r="U28" s="15" t="s">
        <v>10</v>
      </c>
      <c r="V28" s="53">
        <f>+P28/S28</f>
        <v>1.024390243902439</v>
      </c>
      <c r="W28" s="53"/>
      <c r="BB28" s="3"/>
    </row>
    <row r="29" spans="2:70">
      <c r="B29" s="1"/>
      <c r="C29" s="58"/>
      <c r="E29" s="12"/>
      <c r="F29" s="7"/>
      <c r="G29" s="13"/>
      <c r="H29" s="13" t="s">
        <v>12</v>
      </c>
      <c r="I29" s="8"/>
      <c r="L29" s="2" t="s">
        <v>14</v>
      </c>
      <c r="Q29" s="53">
        <f>+M25</f>
        <v>3.76</v>
      </c>
      <c r="R29" s="53"/>
      <c r="S29" s="53"/>
      <c r="T29" s="15" t="s">
        <v>15</v>
      </c>
      <c r="U29" s="53">
        <f>+N27</f>
        <v>2.0499999999999998</v>
      </c>
      <c r="V29" s="53"/>
      <c r="W29" s="15" t="s">
        <v>15</v>
      </c>
      <c r="X29" s="53">
        <f>+N26</f>
        <v>2.1</v>
      </c>
      <c r="Y29" s="53"/>
      <c r="Z29" s="15" t="s">
        <v>10</v>
      </c>
      <c r="AA29" s="53">
        <f>+Q29*U29*X29</f>
        <v>16.186799999999998</v>
      </c>
      <c r="AB29" s="53"/>
      <c r="AC29" s="53"/>
      <c r="AD29" s="2" t="s">
        <v>16</v>
      </c>
      <c r="AF29" s="16"/>
      <c r="AK29" s="17" t="s">
        <v>1</v>
      </c>
      <c r="AL29" s="17"/>
      <c r="AM29" s="17"/>
      <c r="AN29" s="53">
        <f>INDEX(F36:AU36,0,MATCH(V28,F35:AU35,1))+((V28-INDEX(F35:AU35,0,MATCH(V28,F35:AU35,1)))*(INDEX(F36:AU36,0,(MATCH(V28,F35:AU35,1)+2))-INDEX(F36:AU36,0,MATCH(V28,F35:AU35,1)))/(INDEX(F35:AU35,0,(MATCH(V28,F35:AU35,1)+2))-INDEX(F35:AU35,0,MATCH(V28,F35:AU35,1))))</f>
        <v>17.860975609756096</v>
      </c>
      <c r="AO29" s="53"/>
      <c r="AP29" s="2" t="s">
        <v>66</v>
      </c>
      <c r="BB29" s="3"/>
    </row>
    <row r="30" spans="2:70">
      <c r="B30" s="1"/>
      <c r="E30" s="12"/>
      <c r="F30" s="7"/>
      <c r="G30" s="13"/>
      <c r="H30" s="13"/>
      <c r="I30" s="8"/>
      <c r="L30" s="2" t="s">
        <v>17</v>
      </c>
      <c r="AK30" s="17" t="s">
        <v>3</v>
      </c>
      <c r="AL30" s="17"/>
      <c r="AN30" s="53">
        <f>INDEX(F37:AU37,0,MATCH(V28,F35:AU35,1))+((V28-INDEX(F35:AU35,0,MATCH(V28,F35:AU35,1)))*(INDEX(F37:AU37,0,(MATCH(V28,F35:AU35,1)+2))-INDEX(F37:AU37,0,MATCH(V28,F35:AU35,1)))/(INDEX(F35:AU35,0,(MATCH(V28,F35:AU35,1)+2))-INDEX(F35:AU35,0,MATCH(V28,F35:AU35,1))))</f>
        <v>56.914634146341463</v>
      </c>
      <c r="AO30" s="53"/>
      <c r="AP30" s="2" t="s">
        <v>66</v>
      </c>
      <c r="AS30" s="2" t="s">
        <v>72</v>
      </c>
      <c r="BB30" s="3"/>
    </row>
    <row r="31" spans="2:70" ht="12" thickBot="1">
      <c r="B31" s="1"/>
      <c r="E31" s="12"/>
      <c r="F31" s="9"/>
      <c r="G31" s="10"/>
      <c r="H31" s="10" t="s">
        <v>7</v>
      </c>
      <c r="I31" s="11"/>
      <c r="L31" s="2" t="s">
        <v>19</v>
      </c>
      <c r="O31" s="53">
        <f>+AA29</f>
        <v>16.186799999999998</v>
      </c>
      <c r="P31" s="53"/>
      <c r="Q31" s="53"/>
      <c r="R31" s="2" t="s">
        <v>9</v>
      </c>
      <c r="S31" s="53">
        <f>+AN29</f>
        <v>17.860975609756096</v>
      </c>
      <c r="T31" s="53"/>
      <c r="U31" s="15" t="s">
        <v>10</v>
      </c>
      <c r="V31" s="54">
        <f>+O31/S31</f>
        <v>0.90626628430970912</v>
      </c>
      <c r="W31" s="54"/>
      <c r="X31" s="54"/>
      <c r="Y31" s="2" t="s">
        <v>64</v>
      </c>
      <c r="AK31" s="18" t="s">
        <v>5</v>
      </c>
      <c r="AL31" s="18"/>
      <c r="AM31" s="18"/>
      <c r="AN31" s="53">
        <f>INDEX(F38:AU38,0,MATCH(V28,F35:AU35,1))+((V28-INDEX(F35:AU35,0,MATCH(V28,F35:AU35,1)))*(INDEX(F38:AU38,0,(MATCH(V28,F35:AU35,1)+2))-INDEX(F38:AU38,0,MATCH(V28,F35:AU35,1)))/(INDEX(F35:AU35,0,(MATCH(V28,F35:AU35,1)+2))-INDEX(F35:AU35,0,MATCH(V28,F35:AU35,1))))</f>
        <v>16.2</v>
      </c>
      <c r="AO31" s="53"/>
      <c r="AP31" s="2" t="s">
        <v>66</v>
      </c>
      <c r="BB31" s="3"/>
    </row>
    <row r="32" spans="2:70">
      <c r="B32" s="1"/>
      <c r="E32" s="12"/>
      <c r="F32" s="12"/>
      <c r="G32" s="12"/>
      <c r="H32" s="12"/>
      <c r="I32" s="12"/>
      <c r="L32" s="2" t="s">
        <v>20</v>
      </c>
      <c r="M32" s="17"/>
      <c r="N32" s="15"/>
      <c r="O32" s="53">
        <f>+O31</f>
        <v>16.186799999999998</v>
      </c>
      <c r="P32" s="53"/>
      <c r="Q32" s="53"/>
      <c r="R32" s="2" t="s">
        <v>9</v>
      </c>
      <c r="S32" s="53">
        <f>+AN30</f>
        <v>56.914634146341463</v>
      </c>
      <c r="T32" s="53"/>
      <c r="U32" s="15" t="s">
        <v>10</v>
      </c>
      <c r="V32" s="54">
        <f>+O32/S32</f>
        <v>0.28440488536533104</v>
      </c>
      <c r="W32" s="54"/>
      <c r="X32" s="54"/>
      <c r="Y32" s="2" t="s">
        <v>64</v>
      </c>
      <c r="AK32" s="17" t="s">
        <v>28</v>
      </c>
      <c r="AL32" s="17"/>
      <c r="AM32" s="17"/>
      <c r="AN32" s="53">
        <f>INDEX(F39:AU39,0,MATCH(V28,F35:AU35,1))+((V28-INDEX(F35:AU35,0,MATCH(V28,F35:AU35,1)))*(INDEX(F39:AU39,0,(MATCH(V28,F35:AU35,1)+2))-INDEX(F39:AU39,0,MATCH(V28,F35:AU35,1)))/(INDEX(F35:AU35,0,(MATCH(V28,F35:AU35,1)+2))-INDEX(F35:AU35,0,MATCH(V28,F35:AU35,1))))</f>
        <v>44.929268292682927</v>
      </c>
      <c r="AO32" s="53"/>
      <c r="AP32" s="2" t="s">
        <v>66</v>
      </c>
      <c r="BB32" s="3"/>
    </row>
    <row r="33" spans="2:54">
      <c r="B33" s="1"/>
      <c r="G33" s="2" t="s">
        <v>18</v>
      </c>
      <c r="L33" s="2" t="s">
        <v>21</v>
      </c>
      <c r="M33" s="17"/>
      <c r="N33" s="15"/>
      <c r="O33" s="53">
        <f>+O32</f>
        <v>16.186799999999998</v>
      </c>
      <c r="P33" s="53"/>
      <c r="Q33" s="53"/>
      <c r="R33" s="2" t="s">
        <v>9</v>
      </c>
      <c r="S33" s="53">
        <f>+AN31</f>
        <v>16.2</v>
      </c>
      <c r="T33" s="53"/>
      <c r="U33" s="15" t="s">
        <v>10</v>
      </c>
      <c r="V33" s="54">
        <f>+O33/S33</f>
        <v>0.99918518518518507</v>
      </c>
      <c r="W33" s="54"/>
      <c r="X33" s="54"/>
      <c r="Y33" s="2" t="s">
        <v>64</v>
      </c>
      <c r="AO33" s="15"/>
      <c r="BB33" s="3"/>
    </row>
    <row r="34" spans="2:54">
      <c r="B34" s="1"/>
      <c r="L34" s="2" t="s">
        <v>29</v>
      </c>
      <c r="M34" s="17"/>
      <c r="N34" s="15"/>
      <c r="O34" s="53">
        <f>+O33</f>
        <v>16.186799999999998</v>
      </c>
      <c r="P34" s="53"/>
      <c r="Q34" s="53"/>
      <c r="R34" s="2" t="s">
        <v>9</v>
      </c>
      <c r="S34" s="53">
        <f>+AN32</f>
        <v>44.929268292682927</v>
      </c>
      <c r="T34" s="53"/>
      <c r="U34" s="15" t="s">
        <v>10</v>
      </c>
      <c r="V34" s="54">
        <f>+O34/S34</f>
        <v>0.36027294935128379</v>
      </c>
      <c r="W34" s="54"/>
      <c r="X34" s="54"/>
      <c r="Y34" s="2" t="s">
        <v>64</v>
      </c>
      <c r="AG34" s="17"/>
      <c r="AH34" s="15"/>
      <c r="AO34" s="15"/>
      <c r="BB34" s="3"/>
    </row>
    <row r="35" spans="2:54" ht="12" thickBot="1">
      <c r="B35" s="1"/>
      <c r="C35" s="55" t="s">
        <v>23</v>
      </c>
      <c r="D35" s="55"/>
      <c r="E35" s="55"/>
      <c r="F35" s="56">
        <v>1</v>
      </c>
      <c r="G35" s="56"/>
      <c r="H35" s="56">
        <v>1.05</v>
      </c>
      <c r="I35" s="56"/>
      <c r="J35" s="56">
        <v>1.1000000000000001</v>
      </c>
      <c r="K35" s="56"/>
      <c r="L35" s="56">
        <v>1.1499999999999999</v>
      </c>
      <c r="M35" s="56"/>
      <c r="N35" s="56">
        <v>1.2</v>
      </c>
      <c r="O35" s="56"/>
      <c r="P35" s="56">
        <v>1.25</v>
      </c>
      <c r="Q35" s="56"/>
      <c r="R35" s="56">
        <v>1.3</v>
      </c>
      <c r="S35" s="56"/>
      <c r="T35" s="56">
        <v>1.35</v>
      </c>
      <c r="U35" s="56"/>
      <c r="V35" s="56">
        <v>1.4</v>
      </c>
      <c r="W35" s="56"/>
      <c r="X35" s="56">
        <v>1.45</v>
      </c>
      <c r="Y35" s="56"/>
      <c r="Z35" s="56">
        <v>1.5</v>
      </c>
      <c r="AA35" s="56"/>
      <c r="AB35" s="56">
        <v>1.55</v>
      </c>
      <c r="AC35" s="56"/>
      <c r="AD35" s="56">
        <v>1.6</v>
      </c>
      <c r="AE35" s="56"/>
      <c r="AF35" s="56">
        <v>1.65</v>
      </c>
      <c r="AG35" s="56"/>
      <c r="AH35" s="56">
        <v>1.7</v>
      </c>
      <c r="AI35" s="56"/>
      <c r="AJ35" s="56">
        <v>1.75</v>
      </c>
      <c r="AK35" s="56"/>
      <c r="AL35" s="56">
        <v>1.8</v>
      </c>
      <c r="AM35" s="56"/>
      <c r="AN35" s="56">
        <v>1.85</v>
      </c>
      <c r="AO35" s="56"/>
      <c r="AP35" s="56">
        <v>1.9</v>
      </c>
      <c r="AQ35" s="56"/>
      <c r="AR35" s="56">
        <v>1.95</v>
      </c>
      <c r="AS35" s="56"/>
      <c r="AT35" s="56">
        <v>2</v>
      </c>
      <c r="AU35" s="56"/>
      <c r="BB35" s="3"/>
    </row>
    <row r="36" spans="2:54" ht="12" thickTop="1">
      <c r="B36" s="1"/>
      <c r="C36" s="50" t="s">
        <v>24</v>
      </c>
      <c r="D36" s="50"/>
      <c r="E36" s="50"/>
      <c r="F36" s="51">
        <v>18.3</v>
      </c>
      <c r="G36" s="51"/>
      <c r="H36" s="51">
        <v>17.399999999999999</v>
      </c>
      <c r="I36" s="51"/>
      <c r="J36" s="51">
        <v>16.899999999999999</v>
      </c>
      <c r="K36" s="51"/>
      <c r="L36" s="51">
        <v>16.600000000000001</v>
      </c>
      <c r="M36" s="51"/>
      <c r="N36" s="51">
        <v>16.2</v>
      </c>
      <c r="O36" s="51"/>
      <c r="P36" s="51">
        <v>15.9</v>
      </c>
      <c r="Q36" s="51"/>
      <c r="R36" s="51">
        <v>15.9</v>
      </c>
      <c r="S36" s="51"/>
      <c r="T36" s="51">
        <v>15.7</v>
      </c>
      <c r="U36" s="51"/>
      <c r="V36" s="51">
        <v>15.7</v>
      </c>
      <c r="W36" s="51"/>
      <c r="X36" s="51">
        <v>15.8</v>
      </c>
      <c r="Y36" s="51"/>
      <c r="Z36" s="51">
        <v>15.9</v>
      </c>
      <c r="AA36" s="51"/>
      <c r="AB36" s="51">
        <v>16</v>
      </c>
      <c r="AC36" s="51"/>
      <c r="AD36" s="51">
        <v>16.2</v>
      </c>
      <c r="AE36" s="51"/>
      <c r="AF36" s="51">
        <v>16.3</v>
      </c>
      <c r="AG36" s="51"/>
      <c r="AH36" s="51">
        <v>16.5</v>
      </c>
      <c r="AI36" s="51"/>
      <c r="AJ36" s="51">
        <v>16.7</v>
      </c>
      <c r="AK36" s="51"/>
      <c r="AL36" s="51">
        <v>16.899999999999999</v>
      </c>
      <c r="AM36" s="51"/>
      <c r="AN36" s="51">
        <v>17</v>
      </c>
      <c r="AO36" s="51"/>
      <c r="AP36" s="51">
        <v>17.100000000000001</v>
      </c>
      <c r="AQ36" s="51"/>
      <c r="AR36" s="51">
        <v>17.399999999999999</v>
      </c>
      <c r="AS36" s="51"/>
      <c r="AT36" s="51">
        <v>17.600000000000001</v>
      </c>
      <c r="AU36" s="51"/>
      <c r="BB36" s="3"/>
    </row>
    <row r="37" spans="2:54">
      <c r="B37" s="1"/>
      <c r="C37" s="46" t="s">
        <v>25</v>
      </c>
      <c r="D37" s="46"/>
      <c r="E37" s="46"/>
      <c r="F37" s="47">
        <v>59.5</v>
      </c>
      <c r="G37" s="47"/>
      <c r="H37" s="47">
        <v>54.2</v>
      </c>
      <c r="I37" s="47"/>
      <c r="J37" s="47">
        <v>50.7</v>
      </c>
      <c r="K37" s="47"/>
      <c r="L37" s="47">
        <v>47.6</v>
      </c>
      <c r="M37" s="47"/>
      <c r="N37" s="47">
        <v>45</v>
      </c>
      <c r="O37" s="47"/>
      <c r="P37" s="47">
        <v>42.8</v>
      </c>
      <c r="Q37" s="47"/>
      <c r="R37" s="47">
        <v>41.3</v>
      </c>
      <c r="S37" s="47"/>
      <c r="T37" s="47">
        <v>40</v>
      </c>
      <c r="U37" s="47"/>
      <c r="V37" s="47">
        <v>39.200000000000003</v>
      </c>
      <c r="W37" s="47"/>
      <c r="X37" s="47">
        <v>38.299999999999997</v>
      </c>
      <c r="Y37" s="47"/>
      <c r="Z37" s="47">
        <v>37.799999999999997</v>
      </c>
      <c r="AA37" s="47"/>
      <c r="AB37" s="47">
        <v>37.5</v>
      </c>
      <c r="AC37" s="47"/>
      <c r="AD37" s="47">
        <v>37.299999999999997</v>
      </c>
      <c r="AE37" s="47"/>
      <c r="AF37" s="47">
        <v>37.1</v>
      </c>
      <c r="AG37" s="47"/>
      <c r="AH37" s="47">
        <v>36.9</v>
      </c>
      <c r="AI37" s="47"/>
      <c r="AJ37" s="47">
        <v>36.9</v>
      </c>
      <c r="AK37" s="47"/>
      <c r="AL37" s="47">
        <v>36.9</v>
      </c>
      <c r="AM37" s="47"/>
      <c r="AN37" s="47">
        <v>37</v>
      </c>
      <c r="AO37" s="47"/>
      <c r="AP37" s="47">
        <v>37.1</v>
      </c>
      <c r="AQ37" s="47"/>
      <c r="AR37" s="47">
        <v>37.200000000000003</v>
      </c>
      <c r="AS37" s="47"/>
      <c r="AT37" s="47">
        <v>37.4</v>
      </c>
      <c r="AU37" s="47"/>
      <c r="BB37" s="3"/>
    </row>
    <row r="38" spans="2:54">
      <c r="B38" s="1"/>
      <c r="C38" s="46" t="s">
        <v>26</v>
      </c>
      <c r="D38" s="46"/>
      <c r="E38" s="46"/>
      <c r="F38" s="47">
        <v>16.2</v>
      </c>
      <c r="G38" s="47"/>
      <c r="H38" s="47">
        <v>16.2</v>
      </c>
      <c r="I38" s="47"/>
      <c r="J38" s="47">
        <v>16.3</v>
      </c>
      <c r="K38" s="47"/>
      <c r="L38" s="47">
        <v>16.399999999999999</v>
      </c>
      <c r="M38" s="47"/>
      <c r="N38" s="47">
        <v>16.7</v>
      </c>
      <c r="O38" s="47"/>
      <c r="P38" s="47">
        <v>16.899999999999999</v>
      </c>
      <c r="Q38" s="47"/>
      <c r="R38" s="47">
        <v>17.3</v>
      </c>
      <c r="S38" s="47"/>
      <c r="T38" s="47">
        <v>17.7</v>
      </c>
      <c r="U38" s="47"/>
      <c r="V38" s="47">
        <v>18.2</v>
      </c>
      <c r="W38" s="47"/>
      <c r="X38" s="47">
        <v>18.600000000000001</v>
      </c>
      <c r="Y38" s="47"/>
      <c r="Z38" s="47">
        <v>19.100000000000001</v>
      </c>
      <c r="AA38" s="47"/>
      <c r="AB38" s="47">
        <v>19.5</v>
      </c>
      <c r="AC38" s="47"/>
      <c r="AD38" s="47">
        <v>20.2</v>
      </c>
      <c r="AE38" s="47"/>
      <c r="AF38" s="47">
        <v>20.6</v>
      </c>
      <c r="AG38" s="47"/>
      <c r="AH38" s="47">
        <v>21.2</v>
      </c>
      <c r="AI38" s="47"/>
      <c r="AJ38" s="47">
        <v>21.7</v>
      </c>
      <c r="AK38" s="47"/>
      <c r="AL38" s="47">
        <v>22.3</v>
      </c>
      <c r="AM38" s="47"/>
      <c r="AN38" s="47">
        <v>22.8</v>
      </c>
      <c r="AO38" s="47"/>
      <c r="AP38" s="47">
        <v>23.4</v>
      </c>
      <c r="AQ38" s="47"/>
      <c r="AR38" s="47">
        <v>24</v>
      </c>
      <c r="AS38" s="47"/>
      <c r="AT38" s="47">
        <v>24.6</v>
      </c>
      <c r="AU38" s="47"/>
      <c r="BB38" s="3"/>
    </row>
    <row r="39" spans="2:54">
      <c r="B39" s="1"/>
      <c r="C39" s="48" t="s">
        <v>30</v>
      </c>
      <c r="D39" s="48"/>
      <c r="E39" s="48"/>
      <c r="F39" s="49">
        <v>44.1</v>
      </c>
      <c r="G39" s="49"/>
      <c r="H39" s="49">
        <v>45.8</v>
      </c>
      <c r="I39" s="49"/>
      <c r="J39" s="49">
        <v>48.1</v>
      </c>
      <c r="K39" s="49"/>
      <c r="L39" s="49">
        <v>50.8</v>
      </c>
      <c r="M39" s="49"/>
      <c r="N39" s="49">
        <v>53.8</v>
      </c>
      <c r="O39" s="49"/>
      <c r="P39" s="49">
        <v>57.2</v>
      </c>
      <c r="Q39" s="49"/>
      <c r="R39" s="49">
        <v>61</v>
      </c>
      <c r="S39" s="49"/>
      <c r="T39" s="49">
        <v>65.599999999999994</v>
      </c>
      <c r="U39" s="49"/>
      <c r="V39" s="49">
        <v>70.400000000000006</v>
      </c>
      <c r="W39" s="49"/>
      <c r="X39" s="49">
        <v>75.8</v>
      </c>
      <c r="Y39" s="49"/>
      <c r="Z39" s="49">
        <v>82.5</v>
      </c>
      <c r="AA39" s="49"/>
      <c r="AB39" s="49">
        <v>90.2</v>
      </c>
      <c r="AC39" s="49"/>
      <c r="AD39" s="49">
        <v>98.6</v>
      </c>
      <c r="AE39" s="49"/>
      <c r="AF39" s="49">
        <v>108.2</v>
      </c>
      <c r="AG39" s="49"/>
      <c r="AH39" s="49">
        <v>119.7</v>
      </c>
      <c r="AI39" s="49"/>
      <c r="AJ39" s="49">
        <v>131.30000000000001</v>
      </c>
      <c r="AK39" s="49"/>
      <c r="AL39" s="49">
        <v>143.30000000000001</v>
      </c>
      <c r="AM39" s="49"/>
      <c r="AN39" s="49">
        <v>156.69999999999999</v>
      </c>
      <c r="AO39" s="49"/>
      <c r="AP39" s="49">
        <v>170.6</v>
      </c>
      <c r="AQ39" s="49"/>
      <c r="AR39" s="49">
        <v>186</v>
      </c>
      <c r="AS39" s="49"/>
      <c r="AT39" s="49">
        <v>202</v>
      </c>
      <c r="AU39" s="49"/>
      <c r="BB39" s="3"/>
    </row>
    <row r="40" spans="2:54">
      <c r="B40" s="1"/>
      <c r="BB40" s="3"/>
    </row>
    <row r="41" spans="2:54">
      <c r="B41" s="1"/>
      <c r="BB41" s="3"/>
    </row>
    <row r="42" spans="2:54" ht="15.75">
      <c r="B42" s="1"/>
      <c r="C42" s="23" t="s">
        <v>38</v>
      </c>
      <c r="BB42" s="3"/>
    </row>
    <row r="43" spans="2:54">
      <c r="B43" s="1"/>
      <c r="BB43" s="3"/>
    </row>
    <row r="44" spans="2:54" ht="12" thickBot="1">
      <c r="B44" s="1"/>
      <c r="L44" s="2" t="s">
        <v>13</v>
      </c>
      <c r="M44" s="57">
        <v>3.76</v>
      </c>
      <c r="N44" s="57"/>
      <c r="O44" s="2" t="s">
        <v>65</v>
      </c>
      <c r="S44" s="2" t="s">
        <v>33</v>
      </c>
      <c r="BB44" s="3"/>
    </row>
    <row r="45" spans="2:54">
      <c r="B45" s="1"/>
      <c r="E45" s="12"/>
      <c r="F45" s="4"/>
      <c r="G45" s="5"/>
      <c r="H45" s="5" t="s">
        <v>0</v>
      </c>
      <c r="I45" s="6"/>
      <c r="J45" s="12"/>
      <c r="L45" s="2" t="s">
        <v>2</v>
      </c>
      <c r="N45" s="57">
        <v>4.9000000000000004</v>
      </c>
      <c r="O45" s="57"/>
      <c r="P45" s="2" t="s">
        <v>12</v>
      </c>
      <c r="R45" s="21"/>
      <c r="S45" s="27"/>
      <c r="BB45" s="3"/>
    </row>
    <row r="46" spans="2:54">
      <c r="B46" s="1"/>
      <c r="E46" s="12"/>
      <c r="F46" s="7"/>
      <c r="G46" s="13"/>
      <c r="H46" s="13"/>
      <c r="I46" s="8"/>
      <c r="J46" s="12"/>
      <c r="L46" s="2" t="s">
        <v>4</v>
      </c>
      <c r="N46" s="57">
        <v>3.05</v>
      </c>
      <c r="O46" s="57"/>
      <c r="P46" s="2" t="s">
        <v>12</v>
      </c>
      <c r="R46" s="21" t="str">
        <f>IF(OR(2&lt;V47,1&gt;V47),"değiştir.","")</f>
        <v/>
      </c>
      <c r="AK46" s="2" t="s">
        <v>75</v>
      </c>
      <c r="BB46" s="3"/>
    </row>
    <row r="47" spans="2:54">
      <c r="B47" s="1"/>
      <c r="C47" s="58" t="s">
        <v>6</v>
      </c>
      <c r="E47" s="12"/>
      <c r="F47" s="7" t="s">
        <v>7</v>
      </c>
      <c r="G47" s="13"/>
      <c r="H47" s="13"/>
      <c r="I47" s="8" t="s">
        <v>7</v>
      </c>
      <c r="J47" s="12"/>
      <c r="L47" s="14" t="s">
        <v>8</v>
      </c>
      <c r="P47" s="53">
        <f>+N45</f>
        <v>4.9000000000000004</v>
      </c>
      <c r="Q47" s="53"/>
      <c r="R47" s="15" t="s">
        <v>9</v>
      </c>
      <c r="S47" s="53">
        <f>+N46</f>
        <v>3.05</v>
      </c>
      <c r="T47" s="53"/>
      <c r="U47" s="15" t="s">
        <v>10</v>
      </c>
      <c r="V47" s="53">
        <f>+P47/S47</f>
        <v>1.6065573770491806</v>
      </c>
      <c r="W47" s="53"/>
      <c r="BB47" s="3"/>
    </row>
    <row r="48" spans="2:54">
      <c r="B48" s="1"/>
      <c r="C48" s="58"/>
      <c r="E48" s="12"/>
      <c r="F48" s="7"/>
      <c r="G48" s="13"/>
      <c r="H48" s="13" t="s">
        <v>12</v>
      </c>
      <c r="I48" s="8"/>
      <c r="J48" s="12"/>
      <c r="L48" s="2" t="s">
        <v>14</v>
      </c>
      <c r="Q48" s="53">
        <f>+M44</f>
        <v>3.76</v>
      </c>
      <c r="R48" s="53"/>
      <c r="S48" s="53"/>
      <c r="T48" s="15" t="s">
        <v>15</v>
      </c>
      <c r="U48" s="53">
        <f>+N46</f>
        <v>3.05</v>
      </c>
      <c r="V48" s="53"/>
      <c r="W48" s="15" t="s">
        <v>15</v>
      </c>
      <c r="X48" s="53">
        <f>+N45</f>
        <v>4.9000000000000004</v>
      </c>
      <c r="Y48" s="53"/>
      <c r="Z48" s="15" t="s">
        <v>10</v>
      </c>
      <c r="AA48" s="53">
        <f>+Q48*U48*X48</f>
        <v>56.193199999999997</v>
      </c>
      <c r="AB48" s="53"/>
      <c r="AC48" s="53"/>
      <c r="AD48" s="2" t="s">
        <v>16</v>
      </c>
      <c r="AF48" s="16"/>
      <c r="AK48" s="17" t="s">
        <v>1</v>
      </c>
      <c r="AL48" s="17"/>
      <c r="AM48" s="17"/>
      <c r="AN48" s="53">
        <f>INDEX(F55:AU55,0,MATCH(V47,F54:AU54,1))+((V47-INDEX(F54:AU54,0,MATCH(V47,F54:AU54,1)))*(INDEX(F55:AU55,0,(MATCH(V47,F54:AU54,1)+2))-INDEX(F55:AU55,0,MATCH(V47,F54:AU54,1)))/(INDEX(F54:AU54,0,(MATCH(V47,F54:AU54,1)+2))-INDEX(F54:AU54,0,MATCH(V47,F54:AU54,1))))</f>
        <v>19.752459016393445</v>
      </c>
      <c r="AO48" s="53"/>
      <c r="AP48" s="2" t="s">
        <v>66</v>
      </c>
      <c r="BB48" s="3"/>
    </row>
    <row r="49" spans="2:54">
      <c r="B49" s="1"/>
      <c r="E49" s="12"/>
      <c r="F49" s="7"/>
      <c r="G49" s="13"/>
      <c r="H49" s="13"/>
      <c r="I49" s="8"/>
      <c r="J49" s="12"/>
      <c r="L49" s="2" t="s">
        <v>17</v>
      </c>
      <c r="AK49" s="17" t="s">
        <v>3</v>
      </c>
      <c r="AL49" s="17"/>
      <c r="AN49" s="53">
        <f>INDEX(F56:AU56,0,MATCH(V47,F54:AU54,1))+((V47-INDEX(F54:AU54,0,MATCH(V47,F54:AU54,1)))*(INDEX(F56:AU56,0,(MATCH(V47,F54:AU54,1)+2))-INDEX(F56:AU56,0,MATCH(V47,F54:AU54,1)))/(INDEX(F54:AU54,0,(MATCH(V47,F54:AU54,1)+2))-INDEX(F54:AU54,0,MATCH(V47,F54:AU54,1))))</f>
        <v>42.491803278688529</v>
      </c>
      <c r="AO49" s="53"/>
      <c r="AP49" s="2" t="s">
        <v>66</v>
      </c>
      <c r="AS49" s="2" t="s">
        <v>72</v>
      </c>
      <c r="BB49" s="3"/>
    </row>
    <row r="50" spans="2:54" ht="12" thickBot="1">
      <c r="B50" s="1"/>
      <c r="E50" s="12"/>
      <c r="F50" s="9"/>
      <c r="G50" s="10"/>
      <c r="H50" s="10" t="s">
        <v>7</v>
      </c>
      <c r="I50" s="11"/>
      <c r="J50" s="12"/>
      <c r="L50" s="2" t="s">
        <v>19</v>
      </c>
      <c r="P50" s="53">
        <f>+AA48</f>
        <v>56.193199999999997</v>
      </c>
      <c r="Q50" s="53"/>
      <c r="R50" s="53"/>
      <c r="S50" s="2" t="s">
        <v>9</v>
      </c>
      <c r="T50" s="53">
        <f>+AN48</f>
        <v>19.752459016393445</v>
      </c>
      <c r="U50" s="53"/>
      <c r="V50" s="15" t="s">
        <v>10</v>
      </c>
      <c r="W50" s="54">
        <f>+P50/T50</f>
        <v>2.8448711096356538</v>
      </c>
      <c r="X50" s="54"/>
      <c r="Y50" s="54"/>
      <c r="Z50" s="2" t="s">
        <v>64</v>
      </c>
      <c r="AK50" s="18" t="s">
        <v>5</v>
      </c>
      <c r="AL50" s="18"/>
      <c r="AM50" s="18"/>
      <c r="AN50" s="53">
        <f>INDEX(F57:AU57,0,MATCH(V47,F54:AU54,1))+((V47-INDEX(F54:AU54,0,MATCH(V47,F54:AU54,1)))*(INDEX(F57:AU57,0,(MATCH(V47,F54:AU54,1)+2))-INDEX(F57:AU57,0,MATCH(V47,F54:AU54,1)))/(INDEX(F54:AU54,0,(MATCH(V47,F54:AU54,1)+2))-INDEX(F54:AU54,0,MATCH(V47,F54:AU54,1))))</f>
        <v>28.118032786885248</v>
      </c>
      <c r="AO50" s="53"/>
      <c r="AP50" s="2" t="s">
        <v>66</v>
      </c>
      <c r="BB50" s="3"/>
    </row>
    <row r="51" spans="2:54">
      <c r="B51" s="1"/>
      <c r="E51" s="12"/>
      <c r="F51" s="12"/>
      <c r="G51" s="12"/>
      <c r="H51" s="12"/>
      <c r="I51" s="12"/>
      <c r="J51" s="12"/>
      <c r="L51" s="2" t="s">
        <v>20</v>
      </c>
      <c r="M51" s="17"/>
      <c r="N51" s="15"/>
      <c r="P51" s="53">
        <f>+P50</f>
        <v>56.193199999999997</v>
      </c>
      <c r="Q51" s="53"/>
      <c r="R51" s="53"/>
      <c r="S51" s="2" t="s">
        <v>9</v>
      </c>
      <c r="T51" s="53">
        <f>+AN49</f>
        <v>42.491803278688529</v>
      </c>
      <c r="U51" s="53"/>
      <c r="V51" s="15" t="s">
        <v>10</v>
      </c>
      <c r="W51" s="54">
        <f>+P51/T51</f>
        <v>1.3224479938271603</v>
      </c>
      <c r="X51" s="54"/>
      <c r="Y51" s="54"/>
      <c r="Z51" s="2" t="s">
        <v>64</v>
      </c>
      <c r="AK51" s="17" t="s">
        <v>11</v>
      </c>
      <c r="AL51" s="17"/>
      <c r="AM51" s="17"/>
      <c r="AN51" s="53">
        <f>INDEX(F58:AU58,0,MATCH(V47,F54:AU54,1))+((V47-INDEX(F54:AU54,0,MATCH(V47,F54:AU54,1)))*(INDEX(F58:AU58,0,(MATCH(V47,F54:AU54,1)+2))-INDEX(F58:AU58,0,MATCH(V47,F54:AU54,1)))/(INDEX(F54:AU54,0,(MATCH(V47,F54:AU54,1)+2))-INDEX(F54:AU54,0,MATCH(V47,F54:AU54,1))))</f>
        <v>126.80491803278692</v>
      </c>
      <c r="AO51" s="53"/>
      <c r="AP51" s="2" t="s">
        <v>66</v>
      </c>
      <c r="BB51" s="3"/>
    </row>
    <row r="52" spans="2:54">
      <c r="B52" s="1"/>
      <c r="G52" s="2" t="s">
        <v>18</v>
      </c>
      <c r="L52" s="2" t="s">
        <v>21</v>
      </c>
      <c r="M52" s="17"/>
      <c r="N52" s="15"/>
      <c r="P52" s="53">
        <f>+P51</f>
        <v>56.193199999999997</v>
      </c>
      <c r="Q52" s="53"/>
      <c r="R52" s="53"/>
      <c r="S52" s="2" t="s">
        <v>9</v>
      </c>
      <c r="T52" s="53">
        <f>+AN50</f>
        <v>28.118032786885248</v>
      </c>
      <c r="U52" s="53"/>
      <c r="V52" s="15" t="s">
        <v>10</v>
      </c>
      <c r="W52" s="54">
        <f>+P52/T52</f>
        <v>1.9984755130597012</v>
      </c>
      <c r="X52" s="54"/>
      <c r="Y52" s="54"/>
      <c r="Z52" s="2" t="s">
        <v>64</v>
      </c>
      <c r="BB52" s="3"/>
    </row>
    <row r="53" spans="2:54">
      <c r="B53" s="1"/>
      <c r="L53" s="2" t="s">
        <v>22</v>
      </c>
      <c r="M53" s="17"/>
      <c r="N53" s="15"/>
      <c r="P53" s="53">
        <f>+P52</f>
        <v>56.193199999999997</v>
      </c>
      <c r="Q53" s="53"/>
      <c r="R53" s="53"/>
      <c r="S53" s="2" t="s">
        <v>9</v>
      </c>
      <c r="T53" s="53">
        <f>+AN51</f>
        <v>126.80491803278692</v>
      </c>
      <c r="U53" s="53"/>
      <c r="V53" s="15" t="s">
        <v>10</v>
      </c>
      <c r="W53" s="54">
        <f>+P53/T53</f>
        <v>0.44314685007304355</v>
      </c>
      <c r="X53" s="54"/>
      <c r="Y53" s="54"/>
      <c r="Z53" s="2" t="s">
        <v>64</v>
      </c>
      <c r="AG53" s="17"/>
      <c r="AH53" s="15"/>
      <c r="BB53" s="3"/>
    </row>
    <row r="54" spans="2:54" ht="12" thickBot="1">
      <c r="B54" s="1"/>
      <c r="C54" s="55" t="s">
        <v>23</v>
      </c>
      <c r="D54" s="55"/>
      <c r="E54" s="55"/>
      <c r="F54" s="56">
        <v>1</v>
      </c>
      <c r="G54" s="56"/>
      <c r="H54" s="56">
        <v>1.05</v>
      </c>
      <c r="I54" s="56"/>
      <c r="J54" s="56">
        <v>1.1000000000000001</v>
      </c>
      <c r="K54" s="56"/>
      <c r="L54" s="56">
        <v>1.1499999999999999</v>
      </c>
      <c r="M54" s="56"/>
      <c r="N54" s="56">
        <v>1.2</v>
      </c>
      <c r="O54" s="56"/>
      <c r="P54" s="56">
        <v>1.25</v>
      </c>
      <c r="Q54" s="56"/>
      <c r="R54" s="56">
        <v>1.3</v>
      </c>
      <c r="S54" s="56"/>
      <c r="T54" s="56">
        <v>1.35</v>
      </c>
      <c r="U54" s="56"/>
      <c r="V54" s="56">
        <v>1.4</v>
      </c>
      <c r="W54" s="56"/>
      <c r="X54" s="56">
        <v>1.45</v>
      </c>
      <c r="Y54" s="56"/>
      <c r="Z54" s="56">
        <v>1.5</v>
      </c>
      <c r="AA54" s="56"/>
      <c r="AB54" s="56">
        <v>1.55</v>
      </c>
      <c r="AC54" s="56"/>
      <c r="AD54" s="56">
        <v>1.6</v>
      </c>
      <c r="AE54" s="56"/>
      <c r="AF54" s="56">
        <v>1.65</v>
      </c>
      <c r="AG54" s="56"/>
      <c r="AH54" s="56">
        <v>1.7</v>
      </c>
      <c r="AI54" s="56"/>
      <c r="AJ54" s="56">
        <v>1.75</v>
      </c>
      <c r="AK54" s="56"/>
      <c r="AL54" s="56">
        <v>1.8</v>
      </c>
      <c r="AM54" s="56"/>
      <c r="AN54" s="56">
        <v>1.85</v>
      </c>
      <c r="AO54" s="56"/>
      <c r="AP54" s="56">
        <v>1.9</v>
      </c>
      <c r="AQ54" s="56"/>
      <c r="AR54" s="56">
        <v>1.95</v>
      </c>
      <c r="AS54" s="56"/>
      <c r="AT54" s="56">
        <v>2</v>
      </c>
      <c r="AU54" s="56"/>
      <c r="BB54" s="3"/>
    </row>
    <row r="55" spans="2:54" ht="12" thickTop="1">
      <c r="B55" s="1"/>
      <c r="C55" s="50" t="s">
        <v>24</v>
      </c>
      <c r="D55" s="50"/>
      <c r="E55" s="50"/>
      <c r="F55" s="51">
        <v>16.2</v>
      </c>
      <c r="G55" s="51"/>
      <c r="H55" s="51">
        <v>16.100000000000001</v>
      </c>
      <c r="I55" s="51"/>
      <c r="J55" s="51">
        <v>16.3</v>
      </c>
      <c r="K55" s="51"/>
      <c r="L55" s="51">
        <v>16.3</v>
      </c>
      <c r="M55" s="51"/>
      <c r="N55" s="51">
        <v>16.7</v>
      </c>
      <c r="O55" s="51"/>
      <c r="P55" s="51">
        <v>16.899999999999999</v>
      </c>
      <c r="Q55" s="51"/>
      <c r="R55" s="51">
        <v>17.2</v>
      </c>
      <c r="S55" s="51"/>
      <c r="T55" s="51">
        <v>17.399999999999999</v>
      </c>
      <c r="U55" s="51"/>
      <c r="V55" s="51">
        <v>17.8</v>
      </c>
      <c r="W55" s="51"/>
      <c r="X55" s="51">
        <v>18.3</v>
      </c>
      <c r="Y55" s="51"/>
      <c r="Z55" s="51">
        <v>18.8</v>
      </c>
      <c r="AA55" s="51"/>
      <c r="AB55" s="51">
        <v>19.2</v>
      </c>
      <c r="AC55" s="51"/>
      <c r="AD55" s="51">
        <v>19.7</v>
      </c>
      <c r="AE55" s="51"/>
      <c r="AF55" s="51">
        <v>20.100000000000001</v>
      </c>
      <c r="AG55" s="51"/>
      <c r="AH55" s="51">
        <v>20.7</v>
      </c>
      <c r="AI55" s="51"/>
      <c r="AJ55" s="51">
        <v>21.2</v>
      </c>
      <c r="AK55" s="51"/>
      <c r="AL55" s="51">
        <v>21.8</v>
      </c>
      <c r="AM55" s="51"/>
      <c r="AN55" s="51">
        <v>22.2</v>
      </c>
      <c r="AO55" s="51"/>
      <c r="AP55" s="51">
        <v>22.8</v>
      </c>
      <c r="AQ55" s="51"/>
      <c r="AR55" s="51">
        <v>23.4</v>
      </c>
      <c r="AS55" s="51"/>
      <c r="AT55" s="51">
        <v>24</v>
      </c>
      <c r="AU55" s="51"/>
      <c r="BB55" s="3"/>
    </row>
    <row r="56" spans="2:54">
      <c r="B56" s="1"/>
      <c r="C56" s="46" t="s">
        <v>25</v>
      </c>
      <c r="D56" s="46"/>
      <c r="E56" s="46"/>
      <c r="F56" s="47">
        <v>44.1</v>
      </c>
      <c r="G56" s="47"/>
      <c r="H56" s="47">
        <v>42.5</v>
      </c>
      <c r="I56" s="47"/>
      <c r="J56" s="47">
        <v>41.7</v>
      </c>
      <c r="K56" s="47"/>
      <c r="L56" s="47">
        <v>40.799999999999997</v>
      </c>
      <c r="M56" s="47"/>
      <c r="N56" s="47">
        <v>40.6</v>
      </c>
      <c r="O56" s="47"/>
      <c r="P56" s="47">
        <v>40.4</v>
      </c>
      <c r="Q56" s="47"/>
      <c r="R56" s="47">
        <v>40.299999999999997</v>
      </c>
      <c r="S56" s="47"/>
      <c r="T56" s="47">
        <v>40.4</v>
      </c>
      <c r="U56" s="47"/>
      <c r="V56" s="47">
        <v>40.6</v>
      </c>
      <c r="W56" s="47"/>
      <c r="X56" s="47">
        <v>40.9</v>
      </c>
      <c r="Y56" s="47"/>
      <c r="Z56" s="47">
        <v>41.4</v>
      </c>
      <c r="AA56" s="47"/>
      <c r="AB56" s="47">
        <v>41.9</v>
      </c>
      <c r="AC56" s="47"/>
      <c r="AD56" s="47">
        <v>42.4</v>
      </c>
      <c r="AE56" s="47"/>
      <c r="AF56" s="47">
        <v>43.1</v>
      </c>
      <c r="AG56" s="47"/>
      <c r="AH56" s="47">
        <v>43.7</v>
      </c>
      <c r="AI56" s="47"/>
      <c r="AJ56" s="47">
        <v>44.3</v>
      </c>
      <c r="AK56" s="47"/>
      <c r="AL56" s="47">
        <v>45.2</v>
      </c>
      <c r="AM56" s="47"/>
      <c r="AN56" s="47">
        <v>46.1</v>
      </c>
      <c r="AO56" s="47"/>
      <c r="AP56" s="47">
        <v>46.9</v>
      </c>
      <c r="AQ56" s="47"/>
      <c r="AR56" s="47">
        <v>48</v>
      </c>
      <c r="AS56" s="47"/>
      <c r="AT56" s="47">
        <v>49</v>
      </c>
      <c r="AU56" s="47"/>
      <c r="BB56" s="3"/>
    </row>
    <row r="57" spans="2:54">
      <c r="B57" s="1"/>
      <c r="C57" s="46" t="s">
        <v>26</v>
      </c>
      <c r="D57" s="46"/>
      <c r="E57" s="46"/>
      <c r="F57" s="47">
        <v>18.3</v>
      </c>
      <c r="G57" s="47"/>
      <c r="H57" s="47">
        <v>18.600000000000001</v>
      </c>
      <c r="I57" s="47"/>
      <c r="J57" s="47">
        <v>19.5</v>
      </c>
      <c r="K57" s="47"/>
      <c r="L57" s="47">
        <v>20.2</v>
      </c>
      <c r="M57" s="47"/>
      <c r="N57" s="47">
        <v>21</v>
      </c>
      <c r="O57" s="47"/>
      <c r="P57" s="47">
        <v>21.9</v>
      </c>
      <c r="Q57" s="47"/>
      <c r="R57" s="47">
        <v>22.8</v>
      </c>
      <c r="S57" s="47"/>
      <c r="T57" s="47">
        <v>23.6</v>
      </c>
      <c r="U57" s="47"/>
      <c r="V57" s="47">
        <v>24.5</v>
      </c>
      <c r="W57" s="47"/>
      <c r="X57" s="47">
        <v>25.4</v>
      </c>
      <c r="Y57" s="47"/>
      <c r="Z57" s="47">
        <v>26.3</v>
      </c>
      <c r="AA57" s="47"/>
      <c r="AB57" s="47">
        <v>27.1</v>
      </c>
      <c r="AC57" s="47"/>
      <c r="AD57" s="47">
        <v>28</v>
      </c>
      <c r="AE57" s="47"/>
      <c r="AF57" s="47">
        <v>28.9</v>
      </c>
      <c r="AG57" s="47"/>
      <c r="AH57" s="47">
        <v>29.8</v>
      </c>
      <c r="AI57" s="47"/>
      <c r="AJ57" s="47">
        <v>30.6</v>
      </c>
      <c r="AK57" s="47"/>
      <c r="AL57" s="47">
        <v>31.5</v>
      </c>
      <c r="AM57" s="47"/>
      <c r="AN57" s="47">
        <v>32.4</v>
      </c>
      <c r="AO57" s="47"/>
      <c r="AP57" s="47">
        <v>33.299999999999997</v>
      </c>
      <c r="AQ57" s="47"/>
      <c r="AR57" s="47">
        <v>34.1</v>
      </c>
      <c r="AS57" s="47"/>
      <c r="AT57" s="47">
        <v>35</v>
      </c>
      <c r="AU57" s="47"/>
      <c r="BB57" s="3"/>
    </row>
    <row r="58" spans="2:54">
      <c r="B58" s="1"/>
      <c r="C58" s="48" t="s">
        <v>27</v>
      </c>
      <c r="D58" s="48"/>
      <c r="E58" s="48"/>
      <c r="F58" s="49">
        <v>55.9</v>
      </c>
      <c r="G58" s="49"/>
      <c r="H58" s="49">
        <v>60.4</v>
      </c>
      <c r="I58" s="49"/>
      <c r="J58" s="49">
        <v>66.3</v>
      </c>
      <c r="K58" s="49"/>
      <c r="L58" s="49">
        <v>73.8</v>
      </c>
      <c r="M58" s="49"/>
      <c r="N58" s="49">
        <v>79.400000000000006</v>
      </c>
      <c r="O58" s="49"/>
      <c r="P58" s="49">
        <v>84.6</v>
      </c>
      <c r="Q58" s="49"/>
      <c r="R58" s="49">
        <v>89.7</v>
      </c>
      <c r="S58" s="49"/>
      <c r="T58" s="49">
        <v>95.1</v>
      </c>
      <c r="U58" s="49"/>
      <c r="V58" s="49">
        <v>100.8</v>
      </c>
      <c r="W58" s="49"/>
      <c r="X58" s="49">
        <v>106.4</v>
      </c>
      <c r="Y58" s="49"/>
      <c r="Z58" s="49">
        <v>112.8</v>
      </c>
      <c r="AA58" s="49"/>
      <c r="AB58" s="49">
        <v>119.2</v>
      </c>
      <c r="AC58" s="49"/>
      <c r="AD58" s="49">
        <v>125.9</v>
      </c>
      <c r="AE58" s="49"/>
      <c r="AF58" s="49">
        <v>132.80000000000001</v>
      </c>
      <c r="AG58" s="49"/>
      <c r="AH58" s="49">
        <v>140.30000000000001</v>
      </c>
      <c r="AI58" s="49"/>
      <c r="AJ58" s="49">
        <v>148.1</v>
      </c>
      <c r="AK58" s="49"/>
      <c r="AL58" s="49">
        <v>156.19999999999999</v>
      </c>
      <c r="AM58" s="49"/>
      <c r="AN58" s="49">
        <v>165</v>
      </c>
      <c r="AO58" s="49"/>
      <c r="AP58" s="49">
        <v>174.2</v>
      </c>
      <c r="AQ58" s="49"/>
      <c r="AR58" s="49">
        <v>183.9</v>
      </c>
      <c r="AS58" s="49"/>
      <c r="AT58" s="49">
        <v>194</v>
      </c>
      <c r="AU58" s="49"/>
      <c r="BB58" s="3"/>
    </row>
    <row r="59" spans="2:54">
      <c r="B59" s="1"/>
      <c r="BB59" s="3"/>
    </row>
    <row r="60" spans="2:54">
      <c r="B60" s="1"/>
      <c r="BB60" s="3"/>
    </row>
    <row r="61" spans="2:54" ht="15.75">
      <c r="B61" s="1"/>
      <c r="C61" s="23" t="s">
        <v>35</v>
      </c>
      <c r="BB61" s="3"/>
    </row>
    <row r="62" spans="2:54">
      <c r="B62" s="1"/>
      <c r="BB62" s="3"/>
    </row>
    <row r="63" spans="2:54" ht="12" thickBot="1">
      <c r="B63" s="1"/>
      <c r="E63" s="12"/>
      <c r="F63" s="12"/>
      <c r="G63" s="12"/>
      <c r="H63" s="12"/>
      <c r="I63" s="12"/>
      <c r="J63" s="12"/>
      <c r="L63" s="2" t="s">
        <v>13</v>
      </c>
      <c r="M63" s="57">
        <v>3.76</v>
      </c>
      <c r="N63" s="57"/>
      <c r="O63" s="2" t="s">
        <v>65</v>
      </c>
      <c r="S63" s="2" t="s">
        <v>33</v>
      </c>
      <c r="BB63" s="3"/>
    </row>
    <row r="64" spans="2:54">
      <c r="B64" s="1"/>
      <c r="E64" s="12"/>
      <c r="F64" s="4"/>
      <c r="G64" s="5"/>
      <c r="H64" s="5" t="s">
        <v>7</v>
      </c>
      <c r="I64" s="6"/>
      <c r="J64" s="12"/>
      <c r="L64" s="2" t="s">
        <v>2</v>
      </c>
      <c r="N64" s="57">
        <v>2.1</v>
      </c>
      <c r="O64" s="57"/>
      <c r="P64" s="2" t="s">
        <v>12</v>
      </c>
      <c r="R64" s="21"/>
      <c r="S64" s="27"/>
      <c r="BB64" s="3"/>
    </row>
    <row r="65" spans="2:54">
      <c r="B65" s="1"/>
      <c r="E65" s="12"/>
      <c r="F65" s="7"/>
      <c r="G65" s="13"/>
      <c r="H65" s="13"/>
      <c r="I65" s="8"/>
      <c r="J65" s="12"/>
      <c r="L65" s="2" t="s">
        <v>4</v>
      </c>
      <c r="N65" s="57">
        <v>2.0499999999999998</v>
      </c>
      <c r="O65" s="57"/>
      <c r="P65" s="2" t="s">
        <v>12</v>
      </c>
      <c r="R65" s="21" t="str">
        <f>IF(OR(2&lt;V66,1&gt;V66),"değiştir.","")</f>
        <v/>
      </c>
      <c r="AK65" s="2" t="s">
        <v>79</v>
      </c>
      <c r="BB65" s="3"/>
    </row>
    <row r="66" spans="2:54">
      <c r="B66" s="1"/>
      <c r="C66" s="58" t="s">
        <v>6</v>
      </c>
      <c r="E66" s="12"/>
      <c r="F66" s="7" t="s">
        <v>7</v>
      </c>
      <c r="G66" s="13"/>
      <c r="H66" s="13"/>
      <c r="I66" s="8" t="s">
        <v>7</v>
      </c>
      <c r="J66" s="12"/>
      <c r="L66" s="14" t="s">
        <v>8</v>
      </c>
      <c r="P66" s="53">
        <f>+N64</f>
        <v>2.1</v>
      </c>
      <c r="Q66" s="53"/>
      <c r="R66" s="15" t="s">
        <v>9</v>
      </c>
      <c r="S66" s="53">
        <f>+N65</f>
        <v>2.0499999999999998</v>
      </c>
      <c r="T66" s="53"/>
      <c r="U66" s="15" t="s">
        <v>10</v>
      </c>
      <c r="V66" s="53">
        <f>+P66/S66</f>
        <v>1.024390243902439</v>
      </c>
      <c r="W66" s="53"/>
      <c r="BB66" s="3"/>
    </row>
    <row r="67" spans="2:54">
      <c r="B67" s="1"/>
      <c r="C67" s="58"/>
      <c r="E67" s="12"/>
      <c r="F67" s="7"/>
      <c r="G67" s="13"/>
      <c r="H67" s="13" t="s">
        <v>12</v>
      </c>
      <c r="I67" s="8"/>
      <c r="J67" s="12"/>
      <c r="L67" s="2" t="s">
        <v>14</v>
      </c>
      <c r="Q67" s="53">
        <f>+M63</f>
        <v>3.76</v>
      </c>
      <c r="R67" s="53"/>
      <c r="S67" s="53"/>
      <c r="T67" s="15" t="s">
        <v>15</v>
      </c>
      <c r="U67" s="53">
        <f>+N65</f>
        <v>2.0499999999999998</v>
      </c>
      <c r="V67" s="53"/>
      <c r="W67" s="15" t="s">
        <v>15</v>
      </c>
      <c r="X67" s="53">
        <f>+N64</f>
        <v>2.1</v>
      </c>
      <c r="Y67" s="53"/>
      <c r="Z67" s="15" t="s">
        <v>10</v>
      </c>
      <c r="AA67" s="53">
        <f>+Q67*U67*X67</f>
        <v>16.186799999999998</v>
      </c>
      <c r="AB67" s="53"/>
      <c r="AC67" s="53"/>
      <c r="AD67" s="2" t="s">
        <v>16</v>
      </c>
      <c r="AF67" s="16"/>
      <c r="AK67" s="17" t="s">
        <v>1</v>
      </c>
      <c r="AL67" s="17"/>
      <c r="AM67" s="17"/>
      <c r="AN67" s="53">
        <f>INDEX(F74:AU74,0,MATCH(V66,F73:AU73,1))+((V66-INDEX(F73:AU73,0,MATCH(V66,F73:AU73,1)))*(INDEX(F74:AU74,0,(MATCH(V66,F73:AU73,1)+2))-INDEX(F74:AU74,0,MATCH(V66,F73:AU73,1)))/(INDEX(F73:AU73,0,(MATCH(V66,F73:AU73,1)+2))-INDEX(F73:AU73,0,MATCH(V66,F73:AU73,1))))</f>
        <v>19.253658536585366</v>
      </c>
      <c r="AO67" s="53"/>
      <c r="AP67" s="2" t="s">
        <v>66</v>
      </c>
      <c r="BB67" s="3"/>
    </row>
    <row r="68" spans="2:54">
      <c r="B68" s="1"/>
      <c r="E68" s="12"/>
      <c r="F68" s="7"/>
      <c r="G68" s="13"/>
      <c r="H68" s="13"/>
      <c r="I68" s="8"/>
      <c r="J68" s="12"/>
      <c r="L68" s="2" t="s">
        <v>17</v>
      </c>
      <c r="AK68" s="17" t="s">
        <v>3</v>
      </c>
      <c r="AL68" s="17"/>
      <c r="AN68" s="53">
        <f>INDEX(F75:AU75,0,MATCH(V66,F73:AU73,1))+((V66-INDEX(F73:AU73,0,MATCH(V66,F73:AU73,1)))*(INDEX(F75:AU75,0,(MATCH(V66,F73:AU73,1)+2))-INDEX(F75:AU75,0,MATCH(V66,F73:AU73,1)))/(INDEX(F73:AU73,0,(MATCH(V66,F73:AU73,1)+2))-INDEX(F73:AU73,0,MATCH(V66,F73:AU73,1))))</f>
        <v>54.99512195121951</v>
      </c>
      <c r="AO68" s="53"/>
      <c r="AP68" s="2" t="s">
        <v>66</v>
      </c>
      <c r="AS68" s="2" t="s">
        <v>72</v>
      </c>
      <c r="BB68" s="3"/>
    </row>
    <row r="69" spans="2:54" ht="12" thickBot="1">
      <c r="B69" s="1"/>
      <c r="E69" s="12"/>
      <c r="F69" s="9"/>
      <c r="G69" s="10"/>
      <c r="H69" s="10" t="s">
        <v>7</v>
      </c>
      <c r="I69" s="11"/>
      <c r="J69" s="12"/>
      <c r="L69" s="2" t="s">
        <v>19</v>
      </c>
      <c r="O69" s="53">
        <f>+AA67</f>
        <v>16.186799999999998</v>
      </c>
      <c r="P69" s="53"/>
      <c r="Q69" s="53"/>
      <c r="R69" s="2" t="s">
        <v>9</v>
      </c>
      <c r="S69" s="53">
        <f>+AN67</f>
        <v>19.253658536585366</v>
      </c>
      <c r="T69" s="53"/>
      <c r="U69" s="15" t="s">
        <v>10</v>
      </c>
      <c r="V69" s="54">
        <f>+O69/S69</f>
        <v>0.84071294654167716</v>
      </c>
      <c r="W69" s="54"/>
      <c r="X69" s="54"/>
      <c r="Y69" s="2" t="s">
        <v>64</v>
      </c>
      <c r="AK69" s="18" t="s">
        <v>5</v>
      </c>
      <c r="AL69" s="18"/>
      <c r="AM69" s="18"/>
      <c r="AN69" s="53">
        <f>INDEX(F76:AU76,0,MATCH(V66,F73:AU73,1))+((V66-INDEX(F73:AU73,0,MATCH(V66,F73:AU73,1)))*(INDEX(F76:AU76,0,(MATCH(V66,F73:AU73,1)+2))-INDEX(F76:AU76,0,MATCH(V66,F73:AU73,1)))/(INDEX(F73:AU73,0,(MATCH(V66,F73:AU73,1)+2))-INDEX(F73:AU73,0,MATCH(V66,F73:AU73,1))))</f>
        <v>19.546341463414635</v>
      </c>
      <c r="AO69" s="53"/>
      <c r="AP69" s="2" t="s">
        <v>66</v>
      </c>
      <c r="BB69" s="3"/>
    </row>
    <row r="70" spans="2:54">
      <c r="B70" s="1"/>
      <c r="E70" s="12"/>
      <c r="F70" s="12"/>
      <c r="G70" s="12"/>
      <c r="H70" s="12"/>
      <c r="I70" s="12"/>
      <c r="J70" s="12"/>
      <c r="L70" s="2" t="s">
        <v>20</v>
      </c>
      <c r="M70" s="17"/>
      <c r="N70" s="15"/>
      <c r="O70" s="53">
        <f>+O69</f>
        <v>16.186799999999998</v>
      </c>
      <c r="P70" s="53"/>
      <c r="Q70" s="53"/>
      <c r="R70" s="2" t="s">
        <v>9</v>
      </c>
      <c r="S70" s="53">
        <f>+AN68</f>
        <v>54.99512195121951</v>
      </c>
      <c r="T70" s="53"/>
      <c r="U70" s="15" t="s">
        <v>10</v>
      </c>
      <c r="V70" s="54">
        <f>+O70/S70</f>
        <v>0.29433155934007449</v>
      </c>
      <c r="W70" s="54"/>
      <c r="X70" s="54"/>
      <c r="Y70" s="2" t="s">
        <v>64</v>
      </c>
      <c r="AK70" s="17" t="s">
        <v>11</v>
      </c>
      <c r="AL70" s="17"/>
      <c r="AM70" s="17"/>
      <c r="AN70" s="53">
        <f>INDEX(F77:AU77,0,MATCH(V66,F73:AU73,1))+((V66-INDEX(F73:AU73,0,MATCH(V66,F73:AU73,1)))*(INDEX(F77:AU77,0,(MATCH(V66,F73:AU73,1)+2))-INDEX(F77:AU77,0,MATCH(V66,F73:AU73,1)))/(INDEX(F73:AU73,0,(MATCH(V66,F73:AU73,1)+2))-INDEX(F73:AU73,0,MATCH(V66,F73:AU73,1))))</f>
        <v>58.897560975609757</v>
      </c>
      <c r="AO70" s="53"/>
      <c r="AP70" s="2" t="s">
        <v>66</v>
      </c>
      <c r="BB70" s="3"/>
    </row>
    <row r="71" spans="2:54">
      <c r="B71" s="1"/>
      <c r="G71" s="2" t="s">
        <v>18</v>
      </c>
      <c r="L71" s="2" t="s">
        <v>21</v>
      </c>
      <c r="M71" s="17"/>
      <c r="N71" s="15"/>
      <c r="O71" s="53">
        <f>+O70</f>
        <v>16.186799999999998</v>
      </c>
      <c r="P71" s="53"/>
      <c r="Q71" s="53"/>
      <c r="R71" s="2" t="s">
        <v>9</v>
      </c>
      <c r="S71" s="53">
        <f>+AN69</f>
        <v>19.546341463414635</v>
      </c>
      <c r="T71" s="53"/>
      <c r="U71" s="15" t="s">
        <v>10</v>
      </c>
      <c r="V71" s="54">
        <f>+O71/S71</f>
        <v>0.82812428250561509</v>
      </c>
      <c r="W71" s="54"/>
      <c r="X71" s="54"/>
      <c r="Y71" s="2" t="s">
        <v>64</v>
      </c>
      <c r="AO71" s="15"/>
      <c r="BB71" s="3"/>
    </row>
    <row r="72" spans="2:54">
      <c r="B72" s="1"/>
      <c r="L72" s="2" t="s">
        <v>22</v>
      </c>
      <c r="M72" s="17"/>
      <c r="N72" s="15"/>
      <c r="O72" s="53">
        <f>+O71</f>
        <v>16.186799999999998</v>
      </c>
      <c r="P72" s="53"/>
      <c r="Q72" s="53"/>
      <c r="R72" s="2" t="s">
        <v>9</v>
      </c>
      <c r="S72" s="53">
        <f>+AN70</f>
        <v>58.897560975609757</v>
      </c>
      <c r="T72" s="53"/>
      <c r="U72" s="15" t="s">
        <v>10</v>
      </c>
      <c r="V72" s="54">
        <f>+O72/S72</f>
        <v>0.27482971674672846</v>
      </c>
      <c r="W72" s="54"/>
      <c r="X72" s="54"/>
      <c r="Y72" s="2" t="s">
        <v>64</v>
      </c>
      <c r="AG72" s="17"/>
      <c r="AH72" s="15"/>
      <c r="AO72" s="15"/>
      <c r="BB72" s="3"/>
    </row>
    <row r="73" spans="2:54" ht="12" thickBot="1">
      <c r="B73" s="1"/>
      <c r="C73" s="55" t="s">
        <v>23</v>
      </c>
      <c r="D73" s="55"/>
      <c r="E73" s="55"/>
      <c r="F73" s="56">
        <v>1</v>
      </c>
      <c r="G73" s="56"/>
      <c r="H73" s="56">
        <v>1.05</v>
      </c>
      <c r="I73" s="56"/>
      <c r="J73" s="56">
        <v>1.1000000000000001</v>
      </c>
      <c r="K73" s="56"/>
      <c r="L73" s="56">
        <v>1.1499999999999999</v>
      </c>
      <c r="M73" s="56"/>
      <c r="N73" s="56">
        <v>1.2</v>
      </c>
      <c r="O73" s="56"/>
      <c r="P73" s="56">
        <v>1.25</v>
      </c>
      <c r="Q73" s="56"/>
      <c r="R73" s="56">
        <v>1.3</v>
      </c>
      <c r="S73" s="56"/>
      <c r="T73" s="56">
        <v>1.35</v>
      </c>
      <c r="U73" s="56"/>
      <c r="V73" s="56">
        <v>1.4</v>
      </c>
      <c r="W73" s="56"/>
      <c r="X73" s="56">
        <v>1.45</v>
      </c>
      <c r="Y73" s="56"/>
      <c r="Z73" s="56">
        <v>1.5</v>
      </c>
      <c r="AA73" s="56"/>
      <c r="AB73" s="56">
        <v>1.55</v>
      </c>
      <c r="AC73" s="56"/>
      <c r="AD73" s="56">
        <v>1.6</v>
      </c>
      <c r="AE73" s="56"/>
      <c r="AF73" s="56">
        <v>1.65</v>
      </c>
      <c r="AG73" s="56"/>
      <c r="AH73" s="56">
        <v>1.7</v>
      </c>
      <c r="AI73" s="56"/>
      <c r="AJ73" s="56">
        <v>1.75</v>
      </c>
      <c r="AK73" s="56"/>
      <c r="AL73" s="56">
        <v>1.8</v>
      </c>
      <c r="AM73" s="56"/>
      <c r="AN73" s="56">
        <v>1.85</v>
      </c>
      <c r="AO73" s="56"/>
      <c r="AP73" s="56">
        <v>1.9</v>
      </c>
      <c r="AQ73" s="56"/>
      <c r="AR73" s="56">
        <v>1.95</v>
      </c>
      <c r="AS73" s="56"/>
      <c r="AT73" s="56">
        <v>2</v>
      </c>
      <c r="AU73" s="56"/>
      <c r="BB73" s="3"/>
    </row>
    <row r="74" spans="2:54" ht="12" thickTop="1">
      <c r="B74" s="1"/>
      <c r="C74" s="50" t="s">
        <v>24</v>
      </c>
      <c r="D74" s="50"/>
      <c r="E74" s="50"/>
      <c r="F74" s="51">
        <v>19.399999999999999</v>
      </c>
      <c r="G74" s="51"/>
      <c r="H74" s="51">
        <v>19.100000000000001</v>
      </c>
      <c r="I74" s="51"/>
      <c r="J74" s="51">
        <v>18.8</v>
      </c>
      <c r="K74" s="51"/>
      <c r="L74" s="51">
        <v>18.7</v>
      </c>
      <c r="M74" s="51"/>
      <c r="N74" s="51">
        <v>18.600000000000001</v>
      </c>
      <c r="O74" s="51"/>
      <c r="P74" s="51">
        <v>18.600000000000001</v>
      </c>
      <c r="Q74" s="51"/>
      <c r="R74" s="51">
        <v>18.899999999999999</v>
      </c>
      <c r="S74" s="51"/>
      <c r="T74" s="51">
        <v>18.899999999999999</v>
      </c>
      <c r="U74" s="51"/>
      <c r="V74" s="51">
        <v>19.2</v>
      </c>
      <c r="W74" s="51"/>
      <c r="X74" s="51">
        <v>19.399999999999999</v>
      </c>
      <c r="Y74" s="51"/>
      <c r="Z74" s="51">
        <v>19.8</v>
      </c>
      <c r="AA74" s="51"/>
      <c r="AB74" s="51">
        <v>20.100000000000001</v>
      </c>
      <c r="AC74" s="51"/>
      <c r="AD74" s="51">
        <v>20.5</v>
      </c>
      <c r="AE74" s="51"/>
      <c r="AF74" s="51">
        <v>21</v>
      </c>
      <c r="AG74" s="51"/>
      <c r="AH74" s="51">
        <v>21.3</v>
      </c>
      <c r="AI74" s="51"/>
      <c r="AJ74" s="51">
        <v>21.7</v>
      </c>
      <c r="AK74" s="51"/>
      <c r="AL74" s="51">
        <v>22.1</v>
      </c>
      <c r="AM74" s="51"/>
      <c r="AN74" s="51">
        <v>22.6</v>
      </c>
      <c r="AO74" s="51"/>
      <c r="AP74" s="51">
        <v>23</v>
      </c>
      <c r="AQ74" s="51"/>
      <c r="AR74" s="51">
        <v>23.4</v>
      </c>
      <c r="AS74" s="51"/>
      <c r="AT74" s="51">
        <v>24</v>
      </c>
      <c r="AU74" s="51"/>
      <c r="BB74" s="3"/>
    </row>
    <row r="75" spans="2:54">
      <c r="B75" s="1"/>
      <c r="C75" s="46" t="s">
        <v>25</v>
      </c>
      <c r="D75" s="46"/>
      <c r="E75" s="46"/>
      <c r="F75" s="47">
        <v>56.8</v>
      </c>
      <c r="G75" s="47"/>
      <c r="H75" s="47">
        <v>53.1</v>
      </c>
      <c r="I75" s="47"/>
      <c r="J75" s="47">
        <v>50.7</v>
      </c>
      <c r="K75" s="47"/>
      <c r="L75" s="47">
        <v>48.8</v>
      </c>
      <c r="M75" s="47"/>
      <c r="N75" s="47">
        <v>47.3</v>
      </c>
      <c r="O75" s="47"/>
      <c r="P75" s="47">
        <v>46.3</v>
      </c>
      <c r="Q75" s="47"/>
      <c r="R75" s="47">
        <v>45.2</v>
      </c>
      <c r="S75" s="47"/>
      <c r="T75" s="47">
        <v>45.5</v>
      </c>
      <c r="U75" s="47"/>
      <c r="V75" s="47">
        <v>44.6</v>
      </c>
      <c r="W75" s="47"/>
      <c r="X75" s="47">
        <v>44.4</v>
      </c>
      <c r="Y75" s="47"/>
      <c r="Z75" s="47">
        <v>44.4</v>
      </c>
      <c r="AA75" s="47"/>
      <c r="AB75" s="47">
        <v>44.6</v>
      </c>
      <c r="AC75" s="47"/>
      <c r="AD75" s="47">
        <v>45</v>
      </c>
      <c r="AE75" s="47"/>
      <c r="AF75" s="47">
        <v>45.4</v>
      </c>
      <c r="AG75" s="47"/>
      <c r="AH75" s="47">
        <v>45.7</v>
      </c>
      <c r="AI75" s="47"/>
      <c r="AJ75" s="47">
        <v>46.2</v>
      </c>
      <c r="AK75" s="47"/>
      <c r="AL75" s="47">
        <v>46.8</v>
      </c>
      <c r="AM75" s="47"/>
      <c r="AN75" s="47">
        <v>45.7</v>
      </c>
      <c r="AO75" s="47"/>
      <c r="AP75" s="47">
        <v>46.4</v>
      </c>
      <c r="AQ75" s="47"/>
      <c r="AR75" s="47">
        <v>49.1</v>
      </c>
      <c r="AS75" s="47"/>
      <c r="AT75" s="47">
        <v>50</v>
      </c>
      <c r="AU75" s="47"/>
      <c r="BB75" s="3"/>
    </row>
    <row r="76" spans="2:54">
      <c r="B76" s="1"/>
      <c r="C76" s="46" t="s">
        <v>26</v>
      </c>
      <c r="D76" s="46"/>
      <c r="E76" s="46"/>
      <c r="F76" s="47">
        <v>19.399999999999999</v>
      </c>
      <c r="G76" s="47"/>
      <c r="H76" s="47">
        <v>19.7</v>
      </c>
      <c r="I76" s="47"/>
      <c r="J76" s="47">
        <v>20.2</v>
      </c>
      <c r="K76" s="47"/>
      <c r="L76" s="47">
        <v>20.8</v>
      </c>
      <c r="M76" s="47"/>
      <c r="N76" s="47">
        <v>21.5</v>
      </c>
      <c r="O76" s="47"/>
      <c r="P76" s="47">
        <v>22.1</v>
      </c>
      <c r="Q76" s="47"/>
      <c r="R76" s="47">
        <v>22.9</v>
      </c>
      <c r="S76" s="47"/>
      <c r="T76" s="47">
        <v>23.6</v>
      </c>
      <c r="U76" s="47"/>
      <c r="V76" s="47">
        <v>24.5</v>
      </c>
      <c r="W76" s="47"/>
      <c r="X76" s="47">
        <v>25.4</v>
      </c>
      <c r="Y76" s="47"/>
      <c r="Z76" s="47">
        <v>26.3</v>
      </c>
      <c r="AA76" s="47"/>
      <c r="AB76" s="47">
        <v>27.1</v>
      </c>
      <c r="AC76" s="47"/>
      <c r="AD76" s="47">
        <v>28</v>
      </c>
      <c r="AE76" s="47"/>
      <c r="AF76" s="47">
        <v>28.9</v>
      </c>
      <c r="AG76" s="47"/>
      <c r="AH76" s="47">
        <v>29.8</v>
      </c>
      <c r="AI76" s="47"/>
      <c r="AJ76" s="47">
        <v>30.6</v>
      </c>
      <c r="AK76" s="47"/>
      <c r="AL76" s="47">
        <v>31.5</v>
      </c>
      <c r="AM76" s="47"/>
      <c r="AN76" s="47">
        <v>32.4</v>
      </c>
      <c r="AO76" s="47"/>
      <c r="AP76" s="47">
        <v>33.299999999999997</v>
      </c>
      <c r="AQ76" s="47"/>
      <c r="AR76" s="47">
        <v>34.1</v>
      </c>
      <c r="AS76" s="47"/>
      <c r="AT76" s="47">
        <v>35</v>
      </c>
      <c r="AU76" s="47"/>
      <c r="BB76" s="3"/>
    </row>
    <row r="77" spans="2:54">
      <c r="B77" s="1"/>
      <c r="C77" s="48" t="s">
        <v>27</v>
      </c>
      <c r="D77" s="48"/>
      <c r="E77" s="48"/>
      <c r="F77" s="49">
        <v>56.8</v>
      </c>
      <c r="G77" s="49"/>
      <c r="H77" s="49">
        <v>61.1</v>
      </c>
      <c r="I77" s="49"/>
      <c r="J77" s="49">
        <v>66.3</v>
      </c>
      <c r="K77" s="49"/>
      <c r="L77" s="49">
        <v>72</v>
      </c>
      <c r="M77" s="49"/>
      <c r="N77" s="49">
        <v>79</v>
      </c>
      <c r="O77" s="49"/>
      <c r="P77" s="49">
        <v>86.8</v>
      </c>
      <c r="Q77" s="49"/>
      <c r="R77" s="49">
        <v>95.7</v>
      </c>
      <c r="S77" s="49"/>
      <c r="T77" s="49">
        <v>105.8</v>
      </c>
      <c r="U77" s="49"/>
      <c r="V77" s="49">
        <v>116.8</v>
      </c>
      <c r="W77" s="49"/>
      <c r="X77" s="49">
        <v>129.6</v>
      </c>
      <c r="Y77" s="49"/>
      <c r="Z77" s="49">
        <v>140.30000000000001</v>
      </c>
      <c r="AA77" s="49"/>
      <c r="AB77" s="49">
        <v>149</v>
      </c>
      <c r="AC77" s="49"/>
      <c r="AD77" s="49">
        <v>157</v>
      </c>
      <c r="AE77" s="49"/>
      <c r="AF77" s="49">
        <v>164.8</v>
      </c>
      <c r="AG77" s="49"/>
      <c r="AH77" s="49">
        <v>172.2</v>
      </c>
      <c r="AI77" s="49"/>
      <c r="AJ77" s="49">
        <v>179.2</v>
      </c>
      <c r="AK77" s="49"/>
      <c r="AL77" s="49">
        <v>185.9</v>
      </c>
      <c r="AM77" s="49"/>
      <c r="AN77" s="49">
        <v>192</v>
      </c>
      <c r="AO77" s="49"/>
      <c r="AP77" s="49">
        <v>198.7</v>
      </c>
      <c r="AQ77" s="49"/>
      <c r="AR77" s="49">
        <v>204.6</v>
      </c>
      <c r="AS77" s="49"/>
      <c r="AT77" s="49">
        <v>210</v>
      </c>
      <c r="AU77" s="49"/>
      <c r="BB77" s="3"/>
    </row>
    <row r="78" spans="2:54">
      <c r="B78" s="1"/>
      <c r="BB78" s="3"/>
    </row>
    <row r="79" spans="2:54">
      <c r="B79" s="1"/>
      <c r="BB79" s="3"/>
    </row>
    <row r="80" spans="2:54" ht="15.75">
      <c r="B80" s="1"/>
      <c r="C80" s="23" t="s">
        <v>107</v>
      </c>
      <c r="BB80" s="3"/>
    </row>
    <row r="81" spans="2:54" ht="11.25" customHeight="1">
      <c r="B81" s="1"/>
      <c r="C81" s="23"/>
      <c r="BB81" s="3"/>
    </row>
    <row r="82" spans="2:54" ht="12" thickBot="1">
      <c r="B82" s="1"/>
      <c r="H82" s="2" t="s">
        <v>0</v>
      </c>
      <c r="L82" s="2" t="s">
        <v>13</v>
      </c>
      <c r="M82" s="57">
        <v>15.07</v>
      </c>
      <c r="N82" s="57"/>
      <c r="O82" s="2" t="s">
        <v>65</v>
      </c>
      <c r="S82" s="2" t="s">
        <v>33</v>
      </c>
      <c r="AA82" s="2" t="s">
        <v>100</v>
      </c>
      <c r="BB82" s="3"/>
    </row>
    <row r="83" spans="2:54">
      <c r="B83" s="1"/>
      <c r="E83" s="12"/>
      <c r="F83" s="39" t="s">
        <v>7</v>
      </c>
      <c r="G83" s="40"/>
      <c r="H83" s="40"/>
      <c r="I83" s="41"/>
      <c r="L83" s="2" t="s">
        <v>2</v>
      </c>
      <c r="N83" s="57">
        <v>3</v>
      </c>
      <c r="O83" s="57"/>
      <c r="P83" s="2" t="s">
        <v>12</v>
      </c>
      <c r="R83" s="21"/>
      <c r="S83" s="27"/>
      <c r="BB83" s="3"/>
    </row>
    <row r="84" spans="2:54">
      <c r="B84" s="1"/>
      <c r="E84" s="12"/>
      <c r="F84" s="7"/>
      <c r="G84" s="13"/>
      <c r="H84" s="13"/>
      <c r="I84" s="42"/>
      <c r="L84" s="2" t="s">
        <v>4</v>
      </c>
      <c r="N84" s="57">
        <v>2.8</v>
      </c>
      <c r="O84" s="57"/>
      <c r="P84" s="2" t="s">
        <v>12</v>
      </c>
      <c r="R84" s="21" t="str">
        <f>IF(OR(2&lt;V85,1&gt;V85),"değiştir.","")</f>
        <v/>
      </c>
      <c r="BB84" s="3"/>
    </row>
    <row r="85" spans="2:54">
      <c r="B85" s="1"/>
      <c r="C85" s="58" t="s">
        <v>6</v>
      </c>
      <c r="E85" s="12"/>
      <c r="F85" s="7" t="s">
        <v>39</v>
      </c>
      <c r="G85" s="13"/>
      <c r="H85" s="13"/>
      <c r="I85" s="42"/>
      <c r="J85" s="2" t="s">
        <v>0</v>
      </c>
      <c r="L85" s="14" t="s">
        <v>8</v>
      </c>
      <c r="P85" s="53">
        <f>+N83</f>
        <v>3</v>
      </c>
      <c r="Q85" s="53"/>
      <c r="R85" s="15" t="s">
        <v>9</v>
      </c>
      <c r="S85" s="53">
        <f>+N84</f>
        <v>2.8</v>
      </c>
      <c r="T85" s="53"/>
      <c r="U85" s="15" t="s">
        <v>10</v>
      </c>
      <c r="V85" s="53">
        <f>+P85/S85</f>
        <v>1.0714285714285714</v>
      </c>
      <c r="W85" s="53"/>
      <c r="BB85" s="3"/>
    </row>
    <row r="86" spans="2:54">
      <c r="B86" s="1"/>
      <c r="C86" s="58"/>
      <c r="E86" s="12"/>
      <c r="F86" s="7"/>
      <c r="G86" s="13"/>
      <c r="H86" s="13" t="s">
        <v>12</v>
      </c>
      <c r="I86" s="42"/>
      <c r="L86" s="2" t="s">
        <v>14</v>
      </c>
      <c r="Q86" s="53">
        <f>+M82</f>
        <v>15.07</v>
      </c>
      <c r="R86" s="53"/>
      <c r="S86" s="53"/>
      <c r="T86" s="15" t="s">
        <v>15</v>
      </c>
      <c r="U86" s="53">
        <f>+N84</f>
        <v>2.8</v>
      </c>
      <c r="V86" s="53"/>
      <c r="W86" s="15" t="s">
        <v>15</v>
      </c>
      <c r="X86" s="53">
        <f>+N83</f>
        <v>3</v>
      </c>
      <c r="Y86" s="53"/>
      <c r="Z86" s="15" t="s">
        <v>10</v>
      </c>
      <c r="AA86" s="53">
        <f>+Q86*U86*X86</f>
        <v>126.58799999999999</v>
      </c>
      <c r="AB86" s="53"/>
      <c r="AC86" s="53"/>
      <c r="AD86" s="2" t="s">
        <v>16</v>
      </c>
      <c r="AF86" s="16"/>
      <c r="BB86" s="3"/>
    </row>
    <row r="87" spans="2:54" ht="12" thickBot="1">
      <c r="B87" s="1"/>
      <c r="E87" s="12"/>
      <c r="F87" s="7"/>
      <c r="G87" s="13"/>
      <c r="H87" s="13"/>
      <c r="I87" s="42"/>
      <c r="L87" s="2" t="s">
        <v>17</v>
      </c>
      <c r="R87" s="15"/>
      <c r="AO87" s="55" t="s">
        <v>23</v>
      </c>
      <c r="AP87" s="55"/>
      <c r="AQ87" s="55"/>
      <c r="AR87" s="56">
        <v>1</v>
      </c>
      <c r="AS87" s="56"/>
      <c r="AT87" s="56">
        <v>1.25</v>
      </c>
      <c r="AU87" s="56"/>
      <c r="AV87" s="56">
        <v>1.5</v>
      </c>
      <c r="AW87" s="56"/>
      <c r="AX87" s="56">
        <v>1.75</v>
      </c>
      <c r="AY87" s="56"/>
      <c r="AZ87" s="56">
        <v>2</v>
      </c>
      <c r="BA87" s="56"/>
      <c r="BB87" s="3"/>
    </row>
    <row r="88" spans="2:54" ht="12.75" thickTop="1" thickBot="1">
      <c r="B88" s="1"/>
      <c r="E88" s="12"/>
      <c r="F88" s="9"/>
      <c r="G88" s="10"/>
      <c r="H88" s="10" t="s">
        <v>39</v>
      </c>
      <c r="I88" s="43" t="s">
        <v>7</v>
      </c>
      <c r="L88" s="2" t="s">
        <v>46</v>
      </c>
      <c r="P88" s="53">
        <f>+AA86</f>
        <v>126.58799999999999</v>
      </c>
      <c r="Q88" s="53"/>
      <c r="R88" s="53"/>
      <c r="S88" s="2" t="s">
        <v>9</v>
      </c>
      <c r="T88" s="53">
        <f t="shared" ref="T88:T95" si="0">+AF88</f>
        <v>15.7</v>
      </c>
      <c r="U88" s="53"/>
      <c r="V88" s="15" t="s">
        <v>10</v>
      </c>
      <c r="W88" s="54">
        <f>+P88/T88</f>
        <v>8.0629299363057321</v>
      </c>
      <c r="X88" s="54"/>
      <c r="Y88" s="54"/>
      <c r="Z88" s="2" t="s">
        <v>64</v>
      </c>
      <c r="AC88" s="17" t="s">
        <v>43</v>
      </c>
      <c r="AD88" s="17"/>
      <c r="AE88" s="17"/>
      <c r="AF88" s="53">
        <f>INDEX(AR88:BA88,0,MATCH(V85,AR87:BA87,1))+((V85-INDEX(AR87:BA87,0,MATCH(V85,AR87:BA87,1)))*(INDEX(AR88:BA88,0,(MATCH(V85,AR87:BA87,1)+2))-INDEX(AR88:BA88,0,MATCH(V85,AR87:BA87,1)))/(INDEX(AR87:BA87,0,(MATCH(V85,AR87:BA87,1)+2))-INDEX(AR87:BA87,0,MATCH(V85,AR87:BA87,1))))</f>
        <v>15.7</v>
      </c>
      <c r="AG88" s="53"/>
      <c r="AH88" s="2" t="s">
        <v>66</v>
      </c>
      <c r="AO88" s="50" t="s">
        <v>40</v>
      </c>
      <c r="AP88" s="50"/>
      <c r="AQ88" s="50"/>
      <c r="AR88" s="51">
        <v>14.5</v>
      </c>
      <c r="AS88" s="51"/>
      <c r="AT88" s="51">
        <v>18.7</v>
      </c>
      <c r="AU88" s="51"/>
      <c r="AV88" s="51">
        <v>-184</v>
      </c>
      <c r="AW88" s="51"/>
      <c r="AX88" s="51">
        <v>-213</v>
      </c>
      <c r="AY88" s="51"/>
      <c r="AZ88" s="51">
        <v>-264</v>
      </c>
      <c r="BA88" s="51"/>
      <c r="BB88" s="3"/>
    </row>
    <row r="89" spans="2:54">
      <c r="B89" s="1"/>
      <c r="E89" s="12"/>
      <c r="F89" s="12"/>
      <c r="G89" s="12"/>
      <c r="H89" s="12"/>
      <c r="I89" s="12"/>
      <c r="L89" s="2" t="s">
        <v>101</v>
      </c>
      <c r="M89" s="17"/>
      <c r="N89" s="15"/>
      <c r="P89" s="53">
        <f>+P88</f>
        <v>126.58799999999999</v>
      </c>
      <c r="Q89" s="53"/>
      <c r="R89" s="53"/>
      <c r="S89" s="2" t="s">
        <v>9</v>
      </c>
      <c r="T89" s="53">
        <f t="shared" si="0"/>
        <v>16.342857142857142</v>
      </c>
      <c r="U89" s="53"/>
      <c r="V89" s="15" t="s">
        <v>10</v>
      </c>
      <c r="W89" s="54">
        <f>+P89/T89</f>
        <v>7.7457692307692314</v>
      </c>
      <c r="X89" s="54"/>
      <c r="Y89" s="54"/>
      <c r="Z89" s="2" t="s">
        <v>64</v>
      </c>
      <c r="AC89" s="17" t="s">
        <v>102</v>
      </c>
      <c r="AD89" s="17"/>
      <c r="AF89" s="53">
        <f>INDEX(AR89:BA89,0,MATCH(V85,AR87:BA87,1))+((V85-INDEX(AR87:BA87,0,MATCH(V85,AR87:BA87,1)))*(INDEX(AR89:BA89,0,(MATCH(V85,AR87:BA87,1)+2))-INDEX(AR89:BA89,0,MATCH(V85,AR87:BA87,1)))/(INDEX(AR87:BA87,0,(MATCH(V85,AR87:BA87,1)+2))-INDEX(AR87:BA87,0,MATCH(V85,AR87:BA87,1))))</f>
        <v>16.342857142857142</v>
      </c>
      <c r="AG89" s="53"/>
      <c r="AH89" s="2" t="s">
        <v>66</v>
      </c>
      <c r="AK89" s="2" t="s">
        <v>72</v>
      </c>
      <c r="AO89" s="46" t="s">
        <v>103</v>
      </c>
      <c r="AP89" s="46"/>
      <c r="AQ89" s="46"/>
      <c r="AR89" s="47">
        <v>15.8</v>
      </c>
      <c r="AS89" s="47"/>
      <c r="AT89" s="47">
        <v>17.7</v>
      </c>
      <c r="AU89" s="47"/>
      <c r="AV89" s="47">
        <v>21.1</v>
      </c>
      <c r="AW89" s="47"/>
      <c r="AX89" s="47">
        <v>25.7</v>
      </c>
      <c r="AY89" s="47"/>
      <c r="AZ89" s="47">
        <v>28.4</v>
      </c>
      <c r="BA89" s="47"/>
      <c r="BB89" s="3"/>
    </row>
    <row r="90" spans="2:54">
      <c r="B90" s="1"/>
      <c r="G90" s="2" t="s">
        <v>18</v>
      </c>
      <c r="L90" s="2" t="s">
        <v>22</v>
      </c>
      <c r="M90" s="17"/>
      <c r="N90" s="15"/>
      <c r="P90" s="53">
        <f>+P89</f>
        <v>126.58799999999999</v>
      </c>
      <c r="Q90" s="53"/>
      <c r="R90" s="53"/>
      <c r="S90" s="2" t="s">
        <v>9</v>
      </c>
      <c r="T90" s="53">
        <f t="shared" si="0"/>
        <v>15.485714285714286</v>
      </c>
      <c r="U90" s="53"/>
      <c r="V90" s="15" t="s">
        <v>10</v>
      </c>
      <c r="W90" s="54">
        <f>+P90/T90</f>
        <v>8.1745018450184492</v>
      </c>
      <c r="X90" s="54"/>
      <c r="Y90" s="54"/>
      <c r="Z90" s="2" t="s">
        <v>64</v>
      </c>
      <c r="AC90" s="18" t="s">
        <v>11</v>
      </c>
      <c r="AD90" s="18"/>
      <c r="AE90" s="18"/>
      <c r="AF90" s="53">
        <f>INDEX(AR90:BA90,0,MATCH(V85,AR87:BA87,1))+((V85-INDEX(AR87:BA87,0,MATCH(V85,AR87:BA87,1)))*(INDEX(AR90:BA90,0,(MATCH(V85,AR87:BA87,1)+2))-INDEX(AR90:BA90,0,MATCH(V85,AR87:BA87,1)))/(INDEX(AR87:BA87,0,(MATCH(V85,AR87:BA87,1)+2))-INDEX(AR87:BA87,0,MATCH(V85,AR87:BA87,1))))</f>
        <v>15.485714285714286</v>
      </c>
      <c r="AG90" s="53"/>
      <c r="AH90" s="2" t="s">
        <v>66</v>
      </c>
      <c r="AO90" s="46" t="s">
        <v>27</v>
      </c>
      <c r="AP90" s="46"/>
      <c r="AQ90" s="46"/>
      <c r="AR90" s="47">
        <v>15.8</v>
      </c>
      <c r="AS90" s="47"/>
      <c r="AT90" s="47">
        <v>14.7</v>
      </c>
      <c r="AU90" s="47"/>
      <c r="AV90" s="47">
        <v>14.1</v>
      </c>
      <c r="AW90" s="47"/>
      <c r="AX90" s="47">
        <v>14.3</v>
      </c>
      <c r="AY90" s="47"/>
      <c r="AZ90" s="47">
        <v>15.8</v>
      </c>
      <c r="BA90" s="47"/>
      <c r="BB90" s="3"/>
    </row>
    <row r="91" spans="2:54">
      <c r="B91" s="1"/>
      <c r="L91" s="2" t="s">
        <v>19</v>
      </c>
      <c r="M91" s="17"/>
      <c r="N91" s="15"/>
      <c r="P91" s="53">
        <f>+P90</f>
        <v>126.58799999999999</v>
      </c>
      <c r="Q91" s="53"/>
      <c r="R91" s="53"/>
      <c r="S91" s="2" t="s">
        <v>9</v>
      </c>
      <c r="T91" s="53">
        <f t="shared" si="0"/>
        <v>2.1571428571428575</v>
      </c>
      <c r="U91" s="53"/>
      <c r="V91" s="15" t="s">
        <v>10</v>
      </c>
      <c r="W91" s="54">
        <f>+P91/T91</f>
        <v>58.683178807947009</v>
      </c>
      <c r="X91" s="54"/>
      <c r="Y91" s="54"/>
      <c r="Z91" s="2" t="s">
        <v>64</v>
      </c>
      <c r="AC91" s="17" t="s">
        <v>1</v>
      </c>
      <c r="AD91" s="17"/>
      <c r="AE91" s="17"/>
      <c r="AF91" s="53">
        <f>INDEX(AR91:BA91,0,MATCH(V85,AR87:BA87,1))+((V85-INDEX(AR87:BA87,0,MATCH(V85,AR87:BA87,1)))*(INDEX(AR91:BA91,0,(MATCH(V85,AR87:BA87,1)+2))-INDEX(AR91:BA91,0,MATCH(V85,AR87:BA87,1)))/(INDEX(AR87:BA87,0,(MATCH(V85,AR87:BA87,1)+2))-INDEX(AR87:BA87,0,MATCH(V85,AR87:BA87,1))))</f>
        <v>2.1571428571428575</v>
      </c>
      <c r="AG91" s="53"/>
      <c r="AH91" s="2" t="s">
        <v>66</v>
      </c>
      <c r="AO91" s="46" t="s">
        <v>24</v>
      </c>
      <c r="AP91" s="46"/>
      <c r="AQ91" s="46"/>
      <c r="AR91" s="47">
        <v>2.2200000000000002</v>
      </c>
      <c r="AS91" s="47"/>
      <c r="AT91" s="47">
        <v>2</v>
      </c>
      <c r="AU91" s="47"/>
      <c r="AV91" s="47">
        <v>2.0099999999999998</v>
      </c>
      <c r="AW91" s="47"/>
      <c r="AX91" s="47">
        <v>2.1</v>
      </c>
      <c r="AY91" s="47"/>
      <c r="AZ91" s="47">
        <v>2.2599999999999998</v>
      </c>
      <c r="BA91" s="47"/>
      <c r="BB91" s="3"/>
    </row>
    <row r="92" spans="2:54">
      <c r="B92" s="1"/>
      <c r="L92" s="2" t="s">
        <v>48</v>
      </c>
      <c r="P92" s="53">
        <f t="shared" ref="P92:P95" si="1">+P91</f>
        <v>126.58799999999999</v>
      </c>
      <c r="Q92" s="53"/>
      <c r="R92" s="53"/>
      <c r="S92" s="2" t="s">
        <v>9</v>
      </c>
      <c r="T92" s="53">
        <f t="shared" si="0"/>
        <v>7.6</v>
      </c>
      <c r="U92" s="53"/>
      <c r="V92" s="15" t="s">
        <v>10</v>
      </c>
      <c r="W92" s="54">
        <f t="shared" ref="W92:W95" si="2">+P92/T92</f>
        <v>16.656315789473684</v>
      </c>
      <c r="X92" s="54"/>
      <c r="Y92" s="54"/>
      <c r="Z92" s="2" t="s">
        <v>64</v>
      </c>
      <c r="AC92" s="17" t="s">
        <v>44</v>
      </c>
      <c r="AF92" s="53">
        <f>INDEX(AR92:BA92,0,MATCH(V85,AR87:BA87,1))+((V85-INDEX(AR87:BA87,0,MATCH(V85,AR87:BA87,1)))*(INDEX(AR92:BA92,0,(MATCH(V85,AR87:BA87,1)+2))-INDEX(AR92:BA92,0,MATCH(V85,AR87:BA87,1)))/(INDEX(AR87:BA87,0,(MATCH(V85,AR87:BA87,1)+2))-INDEX(AR87:BA87,0,MATCH(V85,AR87:BA87,1))))</f>
        <v>7.6</v>
      </c>
      <c r="AG92" s="53"/>
      <c r="AH92" s="2" t="s">
        <v>66</v>
      </c>
      <c r="AO92" s="46" t="s">
        <v>41</v>
      </c>
      <c r="AP92" s="46"/>
      <c r="AQ92" s="46"/>
      <c r="AR92" s="47">
        <v>8.36</v>
      </c>
      <c r="AS92" s="47"/>
      <c r="AT92" s="47">
        <v>5.7</v>
      </c>
      <c r="AU92" s="47"/>
      <c r="AV92" s="47">
        <v>4.51</v>
      </c>
      <c r="AW92" s="47"/>
      <c r="AX92" s="47">
        <v>3.95</v>
      </c>
      <c r="AY92" s="47"/>
      <c r="AZ92" s="47">
        <v>3.68</v>
      </c>
      <c r="BA92" s="47"/>
      <c r="BB92" s="3"/>
    </row>
    <row r="93" spans="2:54">
      <c r="B93" s="1"/>
      <c r="L93" s="2" t="s">
        <v>104</v>
      </c>
      <c r="P93" s="53">
        <f t="shared" si="1"/>
        <v>126.58799999999999</v>
      </c>
      <c r="Q93" s="53"/>
      <c r="R93" s="53"/>
      <c r="S93" s="2" t="s">
        <v>9</v>
      </c>
      <c r="T93" s="53">
        <f t="shared" si="0"/>
        <v>14.1</v>
      </c>
      <c r="U93" s="53"/>
      <c r="V93" s="15" t="s">
        <v>10</v>
      </c>
      <c r="W93" s="54">
        <f t="shared" si="2"/>
        <v>8.977872340425531</v>
      </c>
      <c r="X93" s="54"/>
      <c r="Y93" s="54"/>
      <c r="Z93" s="2" t="s">
        <v>64</v>
      </c>
      <c r="AC93" s="17" t="s">
        <v>105</v>
      </c>
      <c r="AF93" s="53">
        <f>INDEX(AR93:BA93,0,MATCH(V85,AR87:BA87,1))+((V85-INDEX(AR87:BA87,0,MATCH(V85,AR87:BA87,1)))*(INDEX(AR93:BA93,0,(MATCH(V85,AR87:BA87,1)+2))-INDEX(AR93:BA93,0,MATCH(V85,AR87:BA87,1)))/(INDEX(AR87:BA87,0,(MATCH(V85,AR87:BA87,1)+2))-INDEX(AR87:BA87,0,MATCH(V85,AR87:BA87,1))))</f>
        <v>14.1</v>
      </c>
      <c r="AG93" s="53"/>
      <c r="AH93" s="2" t="s">
        <v>66</v>
      </c>
      <c r="AO93" s="46" t="s">
        <v>106</v>
      </c>
      <c r="AP93" s="46"/>
      <c r="AQ93" s="46"/>
      <c r="AR93" s="47">
        <v>14.5</v>
      </c>
      <c r="AS93" s="47"/>
      <c r="AT93" s="47">
        <v>13.1</v>
      </c>
      <c r="AU93" s="47"/>
      <c r="AV93" s="47">
        <v>13.3</v>
      </c>
      <c r="AW93" s="47"/>
      <c r="AX93" s="47">
        <v>14.3</v>
      </c>
      <c r="AY93" s="47"/>
      <c r="AZ93" s="47">
        <v>15.8</v>
      </c>
      <c r="BA93" s="47"/>
      <c r="BB93" s="3"/>
    </row>
    <row r="94" spans="2:54">
      <c r="B94" s="1"/>
      <c r="L94" s="2" t="s">
        <v>21</v>
      </c>
      <c r="P94" s="53">
        <f t="shared" si="1"/>
        <v>126.58799999999999</v>
      </c>
      <c r="Q94" s="53"/>
      <c r="R94" s="53"/>
      <c r="S94" s="2" t="s">
        <v>9</v>
      </c>
      <c r="T94" s="53">
        <f t="shared" si="0"/>
        <v>1.0514285714285714</v>
      </c>
      <c r="U94" s="53"/>
      <c r="V94" s="15" t="s">
        <v>10</v>
      </c>
      <c r="W94" s="54">
        <f t="shared" si="2"/>
        <v>120.39619565217392</v>
      </c>
      <c r="X94" s="54"/>
      <c r="Y94" s="54"/>
      <c r="Z94" s="2" t="s">
        <v>64</v>
      </c>
      <c r="AC94" s="17" t="s">
        <v>5</v>
      </c>
      <c r="AF94" s="53">
        <f>INDEX(AR94:BA94,0,MATCH(V85,AR87:BA87,1))+((V85-INDEX(AR87:BA87,0,MATCH(V85,AR87:BA87,1)))*(INDEX(AR94:BA94,0,(MATCH(V85,AR87:BA87,1)+2))-INDEX(AR94:BA94,0,MATCH(V85,AR87:BA87,1)))/(INDEX(AR87:BA87,0,(MATCH(V85,AR87:BA87,1)+2))-INDEX(AR87:BA87,0,MATCH(V85,AR87:BA87,1))))</f>
        <v>1.0514285714285714</v>
      </c>
      <c r="AG94" s="53"/>
      <c r="AH94" s="2" t="s">
        <v>66</v>
      </c>
      <c r="AO94" s="46" t="s">
        <v>26</v>
      </c>
      <c r="AP94" s="46"/>
      <c r="AQ94" s="46"/>
      <c r="AR94" s="47">
        <v>1.02</v>
      </c>
      <c r="AS94" s="47"/>
      <c r="AT94" s="47">
        <v>1.1299999999999999</v>
      </c>
      <c r="AU94" s="47"/>
      <c r="AV94" s="47">
        <v>1.3</v>
      </c>
      <c r="AW94" s="47"/>
      <c r="AX94" s="47">
        <v>1.5</v>
      </c>
      <c r="AY94" s="47"/>
      <c r="AZ94" s="47">
        <v>1.74</v>
      </c>
      <c r="BA94" s="47"/>
      <c r="BB94" s="3"/>
    </row>
    <row r="95" spans="2:54">
      <c r="B95" s="1"/>
      <c r="L95" s="2" t="s">
        <v>47</v>
      </c>
      <c r="P95" s="53">
        <f t="shared" si="1"/>
        <v>126.58799999999999</v>
      </c>
      <c r="Q95" s="53"/>
      <c r="R95" s="53"/>
      <c r="S95" s="2" t="s">
        <v>9</v>
      </c>
      <c r="T95" s="53">
        <f t="shared" si="0"/>
        <v>6.43</v>
      </c>
      <c r="U95" s="53"/>
      <c r="V95" s="15" t="s">
        <v>10</v>
      </c>
      <c r="W95" s="54">
        <f t="shared" si="2"/>
        <v>19.687091757387247</v>
      </c>
      <c r="X95" s="54"/>
      <c r="Y95" s="54"/>
      <c r="Z95" s="2" t="s">
        <v>64</v>
      </c>
      <c r="AC95" s="17" t="s">
        <v>45</v>
      </c>
      <c r="AF95" s="53">
        <f>INDEX(AR95:BA95,0,MATCH(V85,AR87:BA87,1))+((V85-INDEX(AR87:BA87,0,MATCH(V85,AR87:BA87,1)))*(INDEX(AR95:BA95,0,(MATCH(V85,AR87:BA87,1)+2))-INDEX(AR95:BA95,0,MATCH(V85,AR87:BA87,1)))/(INDEX(AR87:BA87,0,(MATCH(V85,AR87:BA87,1)+2))-INDEX(AR87:BA87,0,MATCH(V85,AR87:BA87,1))))</f>
        <v>6.43</v>
      </c>
      <c r="AG95" s="53"/>
      <c r="AH95" s="2" t="s">
        <v>66</v>
      </c>
      <c r="AO95" s="48" t="s">
        <v>42</v>
      </c>
      <c r="AP95" s="48"/>
      <c r="AQ95" s="48"/>
      <c r="AR95" s="49">
        <v>6.47</v>
      </c>
      <c r="AS95" s="49"/>
      <c r="AT95" s="49">
        <v>6.33</v>
      </c>
      <c r="AU95" s="49"/>
      <c r="AV95" s="49">
        <v>6.48</v>
      </c>
      <c r="AW95" s="49"/>
      <c r="AX95" s="49">
        <v>6.85</v>
      </c>
      <c r="AY95" s="49"/>
      <c r="AZ95" s="49">
        <v>7.36</v>
      </c>
      <c r="BA95" s="49"/>
      <c r="BB95" s="3"/>
    </row>
    <row r="96" spans="2:54">
      <c r="B96" s="1"/>
      <c r="BB96" s="3"/>
    </row>
    <row r="97" spans="2:54">
      <c r="B97" s="1"/>
      <c r="BB97" s="3"/>
    </row>
    <row r="98" spans="2:54" ht="15.75">
      <c r="B98" s="1"/>
      <c r="C98" s="23" t="s">
        <v>49</v>
      </c>
      <c r="BB98" s="3"/>
    </row>
    <row r="99" spans="2:54" ht="11.25" customHeight="1">
      <c r="B99" s="1"/>
      <c r="C99" s="23"/>
      <c r="BB99" s="3"/>
    </row>
    <row r="100" spans="2:54" ht="12" thickBot="1">
      <c r="B100" s="1"/>
      <c r="F100" s="29"/>
      <c r="G100" s="29"/>
      <c r="H100" s="29"/>
      <c r="I100" s="29"/>
      <c r="J100" s="29"/>
      <c r="K100" s="29"/>
      <c r="L100" s="29"/>
      <c r="M100" s="29"/>
      <c r="P100" s="2" t="s">
        <v>13</v>
      </c>
      <c r="Q100" s="57">
        <v>3.76</v>
      </c>
      <c r="R100" s="57"/>
      <c r="S100" s="2" t="s">
        <v>65</v>
      </c>
      <c r="W100" s="2" t="s">
        <v>33</v>
      </c>
      <c r="BB100" s="3"/>
    </row>
    <row r="101" spans="2:54">
      <c r="B101" s="1"/>
      <c r="E101" s="12"/>
      <c r="F101" s="7" t="s">
        <v>7</v>
      </c>
      <c r="G101" s="13"/>
      <c r="H101" s="13"/>
      <c r="I101" s="13"/>
      <c r="J101" s="13" t="s">
        <v>0</v>
      </c>
      <c r="K101" s="13"/>
      <c r="L101" s="13"/>
      <c r="M101" s="8"/>
      <c r="N101" s="12"/>
      <c r="P101" s="2" t="s">
        <v>2</v>
      </c>
      <c r="R101" s="57">
        <v>2.0499999999999998</v>
      </c>
      <c r="S101" s="57"/>
      <c r="T101" s="2" t="s">
        <v>12</v>
      </c>
      <c r="V101" s="21"/>
      <c r="W101" s="27"/>
      <c r="BB101" s="3"/>
    </row>
    <row r="102" spans="2:54">
      <c r="B102" s="1"/>
      <c r="E102" s="12"/>
      <c r="F102" s="7"/>
      <c r="G102" s="13"/>
      <c r="H102" s="13"/>
      <c r="I102" s="13"/>
      <c r="J102" s="13"/>
      <c r="K102" s="13"/>
      <c r="L102" s="13"/>
      <c r="M102" s="8"/>
      <c r="N102" s="12"/>
      <c r="P102" s="2" t="s">
        <v>4</v>
      </c>
      <c r="R102" s="57">
        <v>2.1</v>
      </c>
      <c r="S102" s="57"/>
      <c r="T102" s="2" t="s">
        <v>12</v>
      </c>
      <c r="V102" s="21" t="str">
        <f>IF(OR(1.5&lt;Z103,0.25&gt;Z103),"değiştir.","")</f>
        <v/>
      </c>
      <c r="AL102" s="2" t="s">
        <v>76</v>
      </c>
      <c r="BB102" s="3"/>
    </row>
    <row r="103" spans="2:54">
      <c r="B103" s="1"/>
      <c r="C103" s="58" t="s">
        <v>6</v>
      </c>
      <c r="E103" s="12"/>
      <c r="F103" s="7" t="s">
        <v>39</v>
      </c>
      <c r="G103" s="13"/>
      <c r="H103" s="13"/>
      <c r="I103" s="13"/>
      <c r="J103" s="13"/>
      <c r="K103" s="13"/>
      <c r="L103" s="13"/>
      <c r="M103" s="8"/>
      <c r="N103" s="12"/>
      <c r="P103" s="14" t="s">
        <v>8</v>
      </c>
      <c r="T103" s="53">
        <f>+R101</f>
        <v>2.0499999999999998</v>
      </c>
      <c r="U103" s="53"/>
      <c r="V103" s="15" t="s">
        <v>9</v>
      </c>
      <c r="W103" s="53">
        <f>+R102</f>
        <v>2.1</v>
      </c>
      <c r="X103" s="53"/>
      <c r="Y103" s="15" t="s">
        <v>10</v>
      </c>
      <c r="Z103" s="53">
        <f>+T103/W103</f>
        <v>0.97619047619047605</v>
      </c>
      <c r="AA103" s="53"/>
      <c r="BB103" s="3"/>
    </row>
    <row r="104" spans="2:54">
      <c r="B104" s="1"/>
      <c r="C104" s="58"/>
      <c r="E104" s="12"/>
      <c r="F104" s="7"/>
      <c r="G104" s="13"/>
      <c r="H104" s="13"/>
      <c r="I104" s="13"/>
      <c r="J104" s="28" t="s">
        <v>12</v>
      </c>
      <c r="K104" s="13"/>
      <c r="L104" s="13"/>
      <c r="M104" s="8"/>
      <c r="N104" s="12"/>
      <c r="P104" s="2" t="s">
        <v>14</v>
      </c>
      <c r="U104" s="53">
        <f>+Q100</f>
        <v>3.76</v>
      </c>
      <c r="V104" s="53"/>
      <c r="W104" s="53"/>
      <c r="X104" s="15" t="s">
        <v>15</v>
      </c>
      <c r="Y104" s="53">
        <f>+R102</f>
        <v>2.1</v>
      </c>
      <c r="Z104" s="53"/>
      <c r="AA104" s="15" t="s">
        <v>15</v>
      </c>
      <c r="AB104" s="53">
        <f>+R101</f>
        <v>2.0499999999999998</v>
      </c>
      <c r="AC104" s="53"/>
      <c r="AD104" s="15" t="s">
        <v>10</v>
      </c>
      <c r="AE104" s="53">
        <f>+U104*Y104*AB104</f>
        <v>16.186799999999998</v>
      </c>
      <c r="AF104" s="53"/>
      <c r="AG104" s="53"/>
      <c r="AH104" s="2" t="s">
        <v>16</v>
      </c>
      <c r="AJ104" s="16"/>
      <c r="AL104" s="17" t="s">
        <v>43</v>
      </c>
      <c r="AM104" s="17"/>
      <c r="AN104" s="17"/>
      <c r="AO104" s="53">
        <f>INDEX(F113:AG113,0,MATCH(Z103,F112:AG112,1))+((Z103-INDEX(F112:AG112,0,MATCH(Z103,F112:AG112,1)))*(INDEX(F113:AG113,0,(MATCH(Z103,F112:AG112,1)+2))-INDEX(F113:AG113,0,MATCH(Z103,F112:AG112,1)))/(INDEX(F112:AG112,0,(MATCH(Z103,F112:AG112,1)+2))-INDEX(F112:AG112,0,MATCH(Z103,F112:AG112,1))))</f>
        <v>23.847619047619045</v>
      </c>
      <c r="AP104" s="53"/>
      <c r="AQ104" s="2" t="s">
        <v>66</v>
      </c>
      <c r="BB104" s="3"/>
    </row>
    <row r="105" spans="2:54">
      <c r="B105" s="1"/>
      <c r="E105" s="12"/>
      <c r="F105" s="7"/>
      <c r="G105" s="13"/>
      <c r="H105" s="13"/>
      <c r="I105" s="13"/>
      <c r="J105" s="13"/>
      <c r="K105" s="13"/>
      <c r="L105" s="13"/>
      <c r="M105" s="8"/>
      <c r="N105" s="12"/>
      <c r="P105" s="2" t="s">
        <v>17</v>
      </c>
      <c r="AL105" s="17" t="s">
        <v>3</v>
      </c>
      <c r="AM105" s="17"/>
      <c r="AO105" s="53">
        <f>INDEX(F114:AG114,0,MATCH(Z103,F112:AG112,1))+((Z103-INDEX(F112:AG112,0,MATCH(Z103,F112:AG112,1)))*(INDEX(F114:AG114,0,(MATCH(Z103,F112:AG112,1)+2))-INDEX(F114:AG114,0,MATCH(Z103,F112:AG112,1)))/(INDEX(F112:AG112,0,(MATCH(Z103,F112:AG112,1)+2))-INDEX(F112:AG112,0,MATCH(Z103,F112:AG112,1))))</f>
        <v>34.228571428571428</v>
      </c>
      <c r="AP105" s="53"/>
      <c r="AQ105" s="2" t="s">
        <v>66</v>
      </c>
      <c r="BB105" s="3"/>
    </row>
    <row r="106" spans="2:54" ht="12" thickBot="1">
      <c r="B106" s="1"/>
      <c r="E106" s="12"/>
      <c r="F106" s="9"/>
      <c r="G106" s="10"/>
      <c r="H106" s="10"/>
      <c r="I106" s="10"/>
      <c r="J106" s="10" t="s">
        <v>39</v>
      </c>
      <c r="K106" s="10"/>
      <c r="L106" s="10"/>
      <c r="M106" s="11"/>
      <c r="N106" s="12"/>
      <c r="P106" s="2" t="s">
        <v>46</v>
      </c>
      <c r="S106" s="53">
        <f>+AE104</f>
        <v>16.186799999999998</v>
      </c>
      <c r="T106" s="53"/>
      <c r="U106" s="53"/>
      <c r="V106" s="2" t="s">
        <v>9</v>
      </c>
      <c r="W106" s="53">
        <f t="shared" ref="W106:W111" si="3">+AO104</f>
        <v>23.847619047619045</v>
      </c>
      <c r="X106" s="53"/>
      <c r="Y106" s="15" t="s">
        <v>10</v>
      </c>
      <c r="Z106" s="54">
        <f t="shared" ref="Z106:Z111" si="4">+S106/W106</f>
        <v>0.67875958466453679</v>
      </c>
      <c r="AA106" s="54"/>
      <c r="AB106" s="54"/>
      <c r="AC106" s="2" t="s">
        <v>64</v>
      </c>
      <c r="AL106" s="18" t="s">
        <v>11</v>
      </c>
      <c r="AM106" s="18"/>
      <c r="AN106" s="18"/>
      <c r="AO106" s="53">
        <f>INDEX(F115:AG115,0,MATCH(Z103,F112:AG112,1))+((Z103-INDEX(F112:AG112,0,MATCH(Z103,F112:AG112,1)))*(INDEX(F115:AG115,0,(MATCH(Z103,F112:AG112,1)+2))-INDEX(F115:AG115,0,MATCH(Z103,F112:AG112,1)))/(INDEX(F112:AG112,0,(MATCH(Z103,F112:AG112,1)+2))-INDEX(F112:AG112,0,MATCH(Z103,F112:AG112,1))))</f>
        <v>106.73809523809523</v>
      </c>
      <c r="AP106" s="53"/>
      <c r="AQ106" s="2" t="s">
        <v>66</v>
      </c>
      <c r="AT106" s="2" t="s">
        <v>72</v>
      </c>
      <c r="BB106" s="3"/>
    </row>
    <row r="107" spans="2:54">
      <c r="B107" s="1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P107" s="2" t="s">
        <v>20</v>
      </c>
      <c r="Q107" s="17"/>
      <c r="R107" s="15"/>
      <c r="S107" s="53">
        <f>+S106</f>
        <v>16.186799999999998</v>
      </c>
      <c r="T107" s="53"/>
      <c r="U107" s="53"/>
      <c r="V107" s="2" t="s">
        <v>9</v>
      </c>
      <c r="W107" s="53">
        <f t="shared" si="3"/>
        <v>34.228571428571428</v>
      </c>
      <c r="X107" s="53"/>
      <c r="Y107" s="15" t="s">
        <v>10</v>
      </c>
      <c r="Z107" s="54">
        <f t="shared" si="4"/>
        <v>0.47290317195325537</v>
      </c>
      <c r="AA107" s="54"/>
      <c r="AB107" s="54"/>
      <c r="AC107" s="2" t="s">
        <v>64</v>
      </c>
      <c r="AL107" s="17" t="s">
        <v>1</v>
      </c>
      <c r="AM107" s="17"/>
      <c r="AN107" s="17"/>
      <c r="AO107" s="53">
        <f>INDEX(F116:AG116,0,MATCH(Z103,F112:AG112,1))+((Z103-INDEX(F112:AG112,0,MATCH(Z103,F112:AG112,1)))*(INDEX(F116:AG116,0,(MATCH(Z103,F112:AG112,1)+2))-INDEX(F116:AG116,0,MATCH(Z103,F112:AG112,1)))/(INDEX(F112:AG112,0,(MATCH(Z103,F112:AG112,1)+2))-INDEX(F112:AG112,0,MATCH(Z103,F112:AG112,1))))</f>
        <v>11.314285714285713</v>
      </c>
      <c r="AP107" s="53"/>
      <c r="AQ107" s="2" t="s">
        <v>66</v>
      </c>
      <c r="BB107" s="3"/>
    </row>
    <row r="108" spans="2:54">
      <c r="B108" s="1"/>
      <c r="I108" s="2" t="s">
        <v>18</v>
      </c>
      <c r="P108" s="2" t="s">
        <v>22</v>
      </c>
      <c r="Q108" s="17"/>
      <c r="R108" s="15"/>
      <c r="S108" s="53">
        <f>+S107</f>
        <v>16.186799999999998</v>
      </c>
      <c r="T108" s="53"/>
      <c r="U108" s="53"/>
      <c r="V108" s="2" t="s">
        <v>9</v>
      </c>
      <c r="W108" s="53">
        <f t="shared" si="3"/>
        <v>106.73809523809523</v>
      </c>
      <c r="X108" s="53"/>
      <c r="Y108" s="15" t="s">
        <v>10</v>
      </c>
      <c r="Z108" s="54">
        <f t="shared" si="4"/>
        <v>0.15164969886236895</v>
      </c>
      <c r="AA108" s="54"/>
      <c r="AB108" s="54"/>
      <c r="AC108" s="2" t="s">
        <v>64</v>
      </c>
      <c r="AL108" s="17" t="s">
        <v>44</v>
      </c>
      <c r="AM108" s="17"/>
      <c r="AN108" s="17"/>
      <c r="AO108" s="53">
        <f>INDEX(F117:AG117,0,MATCH(Z103,F112:AG112,1))+((Z103-INDEX(F112:AG112,0,MATCH(Z103,F112:AG112,1)))*(INDEX(F117:AG117,0,(MATCH(Z103,F112:AG112,1)+2))-INDEX(F117:AG117,0,MATCH(Z103,F112:AG112,1)))/(INDEX(F112:AG112,0,(MATCH(Z103,F112:AG112,1)+2))-INDEX(F112:AG112,0,MATCH(Z103,F112:AG112,1))))</f>
        <v>14.88095238095238</v>
      </c>
      <c r="AP108" s="53"/>
      <c r="AQ108" s="2" t="s">
        <v>66</v>
      </c>
      <c r="BB108" s="3"/>
    </row>
    <row r="109" spans="2:54">
      <c r="B109" s="1"/>
      <c r="P109" s="2" t="s">
        <v>19</v>
      </c>
      <c r="Q109" s="17"/>
      <c r="R109" s="15"/>
      <c r="S109" s="53">
        <f>+S108</f>
        <v>16.186799999999998</v>
      </c>
      <c r="T109" s="53"/>
      <c r="U109" s="53"/>
      <c r="V109" s="2" t="s">
        <v>9</v>
      </c>
      <c r="W109" s="53">
        <f t="shared" si="3"/>
        <v>11.314285714285713</v>
      </c>
      <c r="X109" s="53"/>
      <c r="Y109" s="15" t="s">
        <v>10</v>
      </c>
      <c r="Z109" s="54">
        <f t="shared" si="4"/>
        <v>1.4306515151515151</v>
      </c>
      <c r="AA109" s="54"/>
      <c r="AB109" s="54"/>
      <c r="AC109" s="2" t="s">
        <v>64</v>
      </c>
      <c r="AK109" s="17"/>
      <c r="AL109" s="17" t="s">
        <v>45</v>
      </c>
      <c r="AM109" s="17"/>
      <c r="AN109" s="17"/>
      <c r="AO109" s="53">
        <f>INDEX(F118:AG118,0,MATCH(Z103,F112:AG112,1))+((Z103-INDEX(F112:AG112,0,MATCH(Z103,F112:AG112,1)))*(INDEX(F118:AG118,0,(MATCH(Z103,F112:AG112,1)+2))-INDEX(F118:AG118,0,MATCH(Z103,F112:AG112,1)))/(INDEX(F112:AG112,0,(MATCH(Z103,F112:AG112,1)+2))-INDEX(F112:AG112,0,MATCH(Z103,F112:AG112,1))))</f>
        <v>17.195238095238093</v>
      </c>
      <c r="AP109" s="53"/>
      <c r="AQ109" s="2" t="s">
        <v>66</v>
      </c>
      <c r="AS109" s="15"/>
      <c r="BB109" s="3"/>
    </row>
    <row r="110" spans="2:54">
      <c r="B110" s="1"/>
      <c r="P110" s="2" t="s">
        <v>48</v>
      </c>
      <c r="Q110" s="17"/>
      <c r="R110" s="15"/>
      <c r="S110" s="53">
        <f>+S109</f>
        <v>16.186799999999998</v>
      </c>
      <c r="T110" s="53"/>
      <c r="U110" s="53"/>
      <c r="V110" s="2" t="s">
        <v>9</v>
      </c>
      <c r="W110" s="53">
        <f t="shared" si="3"/>
        <v>14.88095238095238</v>
      </c>
      <c r="X110" s="53"/>
      <c r="Y110" s="15" t="s">
        <v>10</v>
      </c>
      <c r="Z110" s="54">
        <f t="shared" si="4"/>
        <v>1.08775296</v>
      </c>
      <c r="AA110" s="54"/>
      <c r="AB110" s="54"/>
      <c r="AC110" s="2" t="s">
        <v>64</v>
      </c>
      <c r="AK110" s="17"/>
      <c r="AL110" s="17"/>
      <c r="AM110" s="17"/>
      <c r="AN110" s="17"/>
      <c r="AO110" s="15"/>
      <c r="AP110" s="15"/>
      <c r="AS110" s="15"/>
      <c r="BB110" s="3"/>
    </row>
    <row r="111" spans="2:54">
      <c r="B111" s="1"/>
      <c r="P111" s="2" t="s">
        <v>47</v>
      </c>
      <c r="Q111" s="17"/>
      <c r="R111" s="15"/>
      <c r="S111" s="53">
        <f>+S110</f>
        <v>16.186799999999998</v>
      </c>
      <c r="T111" s="53"/>
      <c r="U111" s="53"/>
      <c r="V111" s="2" t="s">
        <v>9</v>
      </c>
      <c r="W111" s="53">
        <f t="shared" si="3"/>
        <v>17.195238095238093</v>
      </c>
      <c r="X111" s="53"/>
      <c r="Y111" s="15" t="s">
        <v>10</v>
      </c>
      <c r="Z111" s="54">
        <f t="shared" si="4"/>
        <v>0.94135364165051238</v>
      </c>
      <c r="AA111" s="54"/>
      <c r="AB111" s="54"/>
      <c r="AC111" s="2" t="s">
        <v>64</v>
      </c>
      <c r="AK111" s="17"/>
      <c r="AL111" s="17"/>
      <c r="AM111" s="17"/>
      <c r="AN111" s="17"/>
      <c r="AO111" s="15"/>
      <c r="AP111" s="15"/>
      <c r="AS111" s="15"/>
      <c r="BB111" s="3"/>
    </row>
    <row r="112" spans="2:54" ht="12" thickBot="1">
      <c r="B112" s="1"/>
      <c r="C112" s="55" t="s">
        <v>23</v>
      </c>
      <c r="D112" s="55"/>
      <c r="E112" s="55"/>
      <c r="F112" s="56">
        <v>0.25</v>
      </c>
      <c r="G112" s="56"/>
      <c r="H112" s="56">
        <v>0.3</v>
      </c>
      <c r="I112" s="56"/>
      <c r="J112" s="56">
        <v>0.4</v>
      </c>
      <c r="K112" s="56"/>
      <c r="L112" s="56">
        <v>0.5</v>
      </c>
      <c r="M112" s="56"/>
      <c r="N112" s="56">
        <v>0.6</v>
      </c>
      <c r="O112" s="56"/>
      <c r="P112" s="56">
        <v>0.7</v>
      </c>
      <c r="Q112" s="56"/>
      <c r="R112" s="56">
        <v>0.8</v>
      </c>
      <c r="S112" s="56"/>
      <c r="T112" s="56">
        <v>0.9</v>
      </c>
      <c r="U112" s="56"/>
      <c r="V112" s="56">
        <v>1</v>
      </c>
      <c r="W112" s="56"/>
      <c r="X112" s="56">
        <v>1.1000000000000001</v>
      </c>
      <c r="Y112" s="56"/>
      <c r="Z112" s="56">
        <v>1.2</v>
      </c>
      <c r="AA112" s="56"/>
      <c r="AB112" s="56">
        <v>1.3</v>
      </c>
      <c r="AC112" s="56"/>
      <c r="AD112" s="56">
        <v>1.4</v>
      </c>
      <c r="AE112" s="56"/>
      <c r="AF112" s="56">
        <v>1.5</v>
      </c>
      <c r="AG112" s="56"/>
      <c r="AK112" s="17"/>
      <c r="AL112" s="15"/>
      <c r="AS112" s="15"/>
      <c r="BB112" s="3"/>
    </row>
    <row r="113" spans="2:54" ht="12" thickTop="1">
      <c r="B113" s="1"/>
      <c r="C113" s="50" t="s">
        <v>40</v>
      </c>
      <c r="D113" s="50"/>
      <c r="E113" s="50"/>
      <c r="F113" s="51">
        <v>77.8</v>
      </c>
      <c r="G113" s="51"/>
      <c r="H113" s="51">
        <v>46.4</v>
      </c>
      <c r="I113" s="51"/>
      <c r="J113" s="51">
        <v>26.7</v>
      </c>
      <c r="K113" s="51"/>
      <c r="L113" s="51">
        <v>21.3</v>
      </c>
      <c r="M113" s="51"/>
      <c r="N113" s="51">
        <v>19.8</v>
      </c>
      <c r="O113" s="51"/>
      <c r="P113" s="51">
        <v>19.7</v>
      </c>
      <c r="Q113" s="51"/>
      <c r="R113" s="51">
        <v>20.9</v>
      </c>
      <c r="S113" s="51"/>
      <c r="T113" s="51">
        <v>22.4</v>
      </c>
      <c r="U113" s="51"/>
      <c r="V113" s="51">
        <v>24.3</v>
      </c>
      <c r="W113" s="51"/>
      <c r="X113" s="51">
        <v>26.4</v>
      </c>
      <c r="Y113" s="51"/>
      <c r="Z113" s="51">
        <v>28.6</v>
      </c>
      <c r="AA113" s="51"/>
      <c r="AB113" s="51">
        <v>31</v>
      </c>
      <c r="AC113" s="51"/>
      <c r="AD113" s="51">
        <v>33.4</v>
      </c>
      <c r="AE113" s="51"/>
      <c r="AF113" s="51">
        <v>35.799999999999997</v>
      </c>
      <c r="AG113" s="51"/>
      <c r="AK113" s="17"/>
      <c r="AL113" s="15"/>
      <c r="AS113" s="15"/>
      <c r="BB113" s="3"/>
    </row>
    <row r="114" spans="2:54">
      <c r="B114" s="1"/>
      <c r="C114" s="46" t="s">
        <v>25</v>
      </c>
      <c r="D114" s="46"/>
      <c r="E114" s="46"/>
      <c r="F114" s="47">
        <v>225</v>
      </c>
      <c r="G114" s="47"/>
      <c r="H114" s="47">
        <v>126</v>
      </c>
      <c r="I114" s="47"/>
      <c r="J114" s="47">
        <v>63.6</v>
      </c>
      <c r="K114" s="47"/>
      <c r="L114" s="47">
        <v>45.6</v>
      </c>
      <c r="M114" s="47"/>
      <c r="N114" s="47">
        <v>38.6</v>
      </c>
      <c r="O114" s="47"/>
      <c r="P114" s="47">
        <v>35.6</v>
      </c>
      <c r="Q114" s="47"/>
      <c r="R114" s="47">
        <v>34.200000000000003</v>
      </c>
      <c r="S114" s="47"/>
      <c r="T114" s="47">
        <v>34</v>
      </c>
      <c r="U114" s="47"/>
      <c r="V114" s="47">
        <v>34.299999999999997</v>
      </c>
      <c r="W114" s="47"/>
      <c r="X114" s="47">
        <v>34.9</v>
      </c>
      <c r="Y114" s="47"/>
      <c r="Z114" s="47">
        <v>35.799999999999997</v>
      </c>
      <c r="AA114" s="47"/>
      <c r="AB114" s="47">
        <v>37</v>
      </c>
      <c r="AC114" s="47"/>
      <c r="AD114" s="47">
        <v>38.200000000000003</v>
      </c>
      <c r="AE114" s="47"/>
      <c r="AF114" s="47">
        <v>39.799999999999997</v>
      </c>
      <c r="AG114" s="47"/>
      <c r="AK114" s="17"/>
      <c r="AL114" s="15"/>
      <c r="AS114" s="15"/>
      <c r="BB114" s="3"/>
    </row>
    <row r="115" spans="2:54">
      <c r="B115" s="1"/>
      <c r="C115" s="46" t="s">
        <v>27</v>
      </c>
      <c r="D115" s="46"/>
      <c r="E115" s="46"/>
      <c r="F115" s="47">
        <v>415</v>
      </c>
      <c r="G115" s="47"/>
      <c r="H115" s="47">
        <v>205</v>
      </c>
      <c r="I115" s="47"/>
      <c r="J115" s="47">
        <v>108</v>
      </c>
      <c r="K115" s="47"/>
      <c r="L115" s="47">
        <v>83.4</v>
      </c>
      <c r="M115" s="47"/>
      <c r="N115" s="47">
        <v>80</v>
      </c>
      <c r="O115" s="47"/>
      <c r="P115" s="47">
        <v>83.5</v>
      </c>
      <c r="Q115" s="47"/>
      <c r="R115" s="47">
        <v>90.9</v>
      </c>
      <c r="S115" s="47"/>
      <c r="T115" s="47">
        <v>99.5</v>
      </c>
      <c r="U115" s="47"/>
      <c r="V115" s="47">
        <v>109</v>
      </c>
      <c r="W115" s="47"/>
      <c r="X115" s="47">
        <v>119</v>
      </c>
      <c r="Y115" s="47"/>
      <c r="Z115" s="47">
        <v>130</v>
      </c>
      <c r="AA115" s="47"/>
      <c r="AB115" s="47">
        <v>140</v>
      </c>
      <c r="AC115" s="47"/>
      <c r="AD115" s="47">
        <v>150</v>
      </c>
      <c r="AE115" s="47"/>
      <c r="AF115" s="47">
        <v>160</v>
      </c>
      <c r="AG115" s="47"/>
      <c r="AK115" s="17"/>
      <c r="AL115" s="15"/>
      <c r="AS115" s="15"/>
      <c r="BB115" s="3"/>
    </row>
    <row r="116" spans="2:54">
      <c r="B116" s="1"/>
      <c r="C116" s="46" t="s">
        <v>24</v>
      </c>
      <c r="D116" s="46"/>
      <c r="E116" s="46"/>
      <c r="F116" s="47">
        <v>8.6</v>
      </c>
      <c r="G116" s="47"/>
      <c r="H116" s="47">
        <v>7.57</v>
      </c>
      <c r="I116" s="47"/>
      <c r="J116" s="47">
        <v>6.77</v>
      </c>
      <c r="K116" s="47"/>
      <c r="L116" s="47">
        <v>6.86</v>
      </c>
      <c r="M116" s="47"/>
      <c r="N116" s="47">
        <v>7.42</v>
      </c>
      <c r="O116" s="47"/>
      <c r="P116" s="47">
        <v>8.24</v>
      </c>
      <c r="Q116" s="47"/>
      <c r="R116" s="47">
        <v>9.27</v>
      </c>
      <c r="S116" s="47"/>
      <c r="T116" s="47">
        <v>10.4</v>
      </c>
      <c r="U116" s="47"/>
      <c r="V116" s="47">
        <v>11.6</v>
      </c>
      <c r="W116" s="47"/>
      <c r="X116" s="47">
        <v>12.8</v>
      </c>
      <c r="Y116" s="47"/>
      <c r="Z116" s="47">
        <v>14.1</v>
      </c>
      <c r="AA116" s="47"/>
      <c r="AB116" s="47">
        <v>15.3</v>
      </c>
      <c r="AC116" s="47"/>
      <c r="AD116" s="47">
        <v>16.600000000000001</v>
      </c>
      <c r="AE116" s="47"/>
      <c r="AF116" s="47">
        <v>17.8</v>
      </c>
      <c r="AG116" s="47"/>
      <c r="AK116" s="17"/>
      <c r="AL116" s="15"/>
      <c r="AS116" s="15"/>
      <c r="BB116" s="3"/>
    </row>
    <row r="117" spans="2:54">
      <c r="B117" s="1"/>
      <c r="C117" s="46" t="s">
        <v>41</v>
      </c>
      <c r="D117" s="46"/>
      <c r="E117" s="46"/>
      <c r="F117" s="47">
        <v>27.2</v>
      </c>
      <c r="G117" s="47"/>
      <c r="H117" s="47">
        <v>23</v>
      </c>
      <c r="I117" s="47"/>
      <c r="J117" s="47">
        <v>18.100000000000001</v>
      </c>
      <c r="K117" s="47"/>
      <c r="L117" s="47">
        <v>15.8</v>
      </c>
      <c r="M117" s="47"/>
      <c r="N117" s="47">
        <v>14.6</v>
      </c>
      <c r="O117" s="47"/>
      <c r="P117" s="47">
        <v>14.3</v>
      </c>
      <c r="Q117" s="47"/>
      <c r="R117" s="47">
        <v>14.3</v>
      </c>
      <c r="S117" s="47"/>
      <c r="T117" s="47">
        <v>14.5</v>
      </c>
      <c r="U117" s="47"/>
      <c r="V117" s="47">
        <v>15</v>
      </c>
      <c r="W117" s="47"/>
      <c r="X117" s="47">
        <v>15.6</v>
      </c>
      <c r="Y117" s="47"/>
      <c r="Z117" s="47">
        <v>16.2</v>
      </c>
      <c r="AA117" s="47"/>
      <c r="AB117" s="47">
        <v>17</v>
      </c>
      <c r="AC117" s="47"/>
      <c r="AD117" s="47">
        <v>17.899999999999999</v>
      </c>
      <c r="AE117" s="47"/>
      <c r="AF117" s="47">
        <v>18.8</v>
      </c>
      <c r="AG117" s="47"/>
      <c r="AK117" s="17"/>
      <c r="AL117" s="15"/>
      <c r="AS117" s="15"/>
      <c r="BB117" s="3"/>
    </row>
    <row r="118" spans="2:54">
      <c r="B118" s="1"/>
      <c r="C118" s="48" t="s">
        <v>42</v>
      </c>
      <c r="D118" s="48"/>
      <c r="E118" s="48"/>
      <c r="F118" s="49">
        <v>9.64</v>
      </c>
      <c r="G118" s="49"/>
      <c r="H118" s="49">
        <v>9.0299999999999994</v>
      </c>
      <c r="I118" s="49"/>
      <c r="J118" s="49">
        <v>9.02</v>
      </c>
      <c r="K118" s="49"/>
      <c r="L118" s="49">
        <v>9.86</v>
      </c>
      <c r="M118" s="49"/>
      <c r="N118" s="49">
        <v>11.1</v>
      </c>
      <c r="O118" s="49"/>
      <c r="P118" s="49">
        <v>12.6</v>
      </c>
      <c r="Q118" s="49"/>
      <c r="R118" s="49">
        <v>14.2</v>
      </c>
      <c r="S118" s="49"/>
      <c r="T118" s="49">
        <v>15.9</v>
      </c>
      <c r="U118" s="49"/>
      <c r="V118" s="49">
        <v>17.600000000000001</v>
      </c>
      <c r="W118" s="49"/>
      <c r="X118" s="49">
        <v>19.3</v>
      </c>
      <c r="Y118" s="49"/>
      <c r="Z118" s="49">
        <v>21.1</v>
      </c>
      <c r="AA118" s="49"/>
      <c r="AB118" s="49">
        <v>22.9</v>
      </c>
      <c r="AC118" s="49"/>
      <c r="AD118" s="49">
        <v>24.5</v>
      </c>
      <c r="AE118" s="49"/>
      <c r="AF118" s="49">
        <v>26.3</v>
      </c>
      <c r="AG118" s="49"/>
      <c r="AK118" s="17"/>
      <c r="AL118" s="15"/>
      <c r="AS118" s="15"/>
      <c r="BB118" s="3"/>
    </row>
    <row r="119" spans="2:54">
      <c r="B119" s="1"/>
      <c r="AK119" s="17"/>
      <c r="AL119" s="15"/>
      <c r="AS119" s="15"/>
      <c r="BB119" s="3"/>
    </row>
    <row r="120" spans="2:54">
      <c r="B120" s="1"/>
      <c r="BB120" s="3"/>
    </row>
    <row r="121" spans="2:54" ht="15.75">
      <c r="B121" s="1"/>
      <c r="C121" s="23" t="s">
        <v>49</v>
      </c>
      <c r="BB121" s="3"/>
    </row>
    <row r="122" spans="2:54" ht="11.25" customHeight="1">
      <c r="B122" s="1"/>
      <c r="C122" s="23"/>
      <c r="J122" s="2" t="s">
        <v>52</v>
      </c>
      <c r="BB122" s="3"/>
    </row>
    <row r="123" spans="2:54" ht="12" thickBot="1">
      <c r="B123" s="1"/>
      <c r="F123" s="29"/>
      <c r="G123" s="29"/>
      <c r="H123" s="29"/>
      <c r="I123" s="29"/>
      <c r="J123" s="29"/>
      <c r="K123" s="29"/>
      <c r="L123" s="29"/>
      <c r="M123" s="29"/>
      <c r="P123" s="2" t="s">
        <v>13</v>
      </c>
      <c r="Q123" s="57">
        <v>3.76</v>
      </c>
      <c r="R123" s="57"/>
      <c r="S123" s="2" t="s">
        <v>67</v>
      </c>
      <c r="W123" s="2" t="s">
        <v>53</v>
      </c>
      <c r="BB123" s="3"/>
    </row>
    <row r="124" spans="2:54">
      <c r="B124" s="1"/>
      <c r="E124" s="12"/>
      <c r="F124" s="7" t="s">
        <v>7</v>
      </c>
      <c r="G124" s="13"/>
      <c r="H124" s="13"/>
      <c r="I124" s="13"/>
      <c r="J124" s="13" t="s">
        <v>0</v>
      </c>
      <c r="K124" s="13"/>
      <c r="L124" s="13"/>
      <c r="M124" s="8"/>
      <c r="N124" s="12"/>
      <c r="P124" s="2" t="s">
        <v>2</v>
      </c>
      <c r="R124" s="57">
        <v>2.0499999999999998</v>
      </c>
      <c r="S124" s="57"/>
      <c r="T124" s="2" t="s">
        <v>12</v>
      </c>
      <c r="V124" s="21"/>
      <c r="W124" s="21"/>
      <c r="BB124" s="3"/>
    </row>
    <row r="125" spans="2:54">
      <c r="B125" s="1"/>
      <c r="E125" s="12"/>
      <c r="F125" s="7"/>
      <c r="G125" s="13"/>
      <c r="H125" s="13"/>
      <c r="I125" s="13"/>
      <c r="J125" s="13"/>
      <c r="K125" s="13"/>
      <c r="L125" s="13"/>
      <c r="M125" s="8"/>
      <c r="N125" s="12"/>
      <c r="P125" s="2" t="s">
        <v>4</v>
      </c>
      <c r="R125" s="57">
        <v>2.1</v>
      </c>
      <c r="S125" s="57"/>
      <c r="T125" s="2" t="s">
        <v>12</v>
      </c>
      <c r="V125" s="21" t="str">
        <f>IF(OR(1.5&lt;Z126,0.25&gt;Z126),"değiştir.","")</f>
        <v/>
      </c>
      <c r="AL125" s="2" t="s">
        <v>77</v>
      </c>
      <c r="BB125" s="3"/>
    </row>
    <row r="126" spans="2:54">
      <c r="B126" s="1"/>
      <c r="C126" s="58" t="s">
        <v>6</v>
      </c>
      <c r="E126" s="12"/>
      <c r="F126" s="7" t="s">
        <v>39</v>
      </c>
      <c r="G126" s="13"/>
      <c r="H126" s="13"/>
      <c r="I126" s="13"/>
      <c r="J126" s="13"/>
      <c r="K126" s="13"/>
      <c r="L126" s="13"/>
      <c r="M126" s="8"/>
      <c r="N126" s="12"/>
      <c r="P126" s="14" t="s">
        <v>8</v>
      </c>
      <c r="T126" s="53">
        <f>+R124</f>
        <v>2.0499999999999998</v>
      </c>
      <c r="U126" s="53"/>
      <c r="V126" s="15" t="s">
        <v>9</v>
      </c>
      <c r="W126" s="53">
        <f>+R125</f>
        <v>2.1</v>
      </c>
      <c r="X126" s="53"/>
      <c r="Y126" s="15" t="s">
        <v>10</v>
      </c>
      <c r="Z126" s="53">
        <f>+T126/W126</f>
        <v>0.97619047619047605</v>
      </c>
      <c r="AA126" s="53"/>
      <c r="BB126" s="3"/>
    </row>
    <row r="127" spans="2:54">
      <c r="B127" s="1"/>
      <c r="C127" s="58"/>
      <c r="E127" s="12"/>
      <c r="F127" s="7"/>
      <c r="G127" s="13"/>
      <c r="H127" s="13"/>
      <c r="I127" s="13"/>
      <c r="J127" s="28" t="s">
        <v>12</v>
      </c>
      <c r="K127" s="13"/>
      <c r="L127" s="13"/>
      <c r="M127" s="8"/>
      <c r="N127" s="12"/>
      <c r="P127" s="2" t="s">
        <v>55</v>
      </c>
      <c r="T127" s="53">
        <f>+Q123</f>
        <v>3.76</v>
      </c>
      <c r="U127" s="53"/>
      <c r="V127" s="53"/>
      <c r="W127" s="15" t="s">
        <v>15</v>
      </c>
      <c r="X127" s="53">
        <f>+R125</f>
        <v>2.1</v>
      </c>
      <c r="Y127" s="53"/>
      <c r="Z127" s="15" t="s">
        <v>10</v>
      </c>
      <c r="AA127" s="53">
        <f>+T127*X127</f>
        <v>7.8959999999999999</v>
      </c>
      <c r="AB127" s="53"/>
      <c r="AC127" s="53"/>
      <c r="AD127" s="2" t="s">
        <v>16</v>
      </c>
      <c r="AJ127" s="16"/>
      <c r="AL127" s="17" t="s">
        <v>43</v>
      </c>
      <c r="AM127" s="17"/>
      <c r="AN127" s="17"/>
      <c r="AO127" s="53">
        <f>INDEX(F136:AG136,0,MATCH(Z126,F135:AG135,1))+((Z126-INDEX(F135:AG135,0,MATCH(Z126,F135:AG135,1)))*(INDEX(F136:AG136,0,(MATCH(Z126,F135:AG135,1)+2))-INDEX(F136:AG136,0,MATCH(Z126,F135:AG135,1)))/(INDEX(F135:AG135,0,(MATCH(Z126,F135:AG135,1)+2))-INDEX(F135:AG135,0,MATCH(Z126,F135:AG135,1))))</f>
        <v>7.1823809523809521</v>
      </c>
      <c r="AP127" s="53"/>
      <c r="AQ127" s="2" t="s">
        <v>66</v>
      </c>
      <c r="BB127" s="3"/>
    </row>
    <row r="128" spans="2:54">
      <c r="B128" s="1"/>
      <c r="E128" s="12"/>
      <c r="F128" s="7"/>
      <c r="G128" s="13"/>
      <c r="H128" s="13"/>
      <c r="I128" s="13"/>
      <c r="J128" s="13"/>
      <c r="K128" s="13"/>
      <c r="L128" s="13"/>
      <c r="M128" s="8"/>
      <c r="N128" s="12"/>
      <c r="P128" s="2" t="s">
        <v>17</v>
      </c>
      <c r="AL128" s="17" t="s">
        <v>3</v>
      </c>
      <c r="AM128" s="17"/>
      <c r="AO128" s="53">
        <f>INDEX(F137:AG137,0,MATCH(Z126,F135:AG135,1))+((Z126-INDEX(F135:AG135,0,MATCH(Z126,F135:AG135,1)))*(INDEX(F137:AG137,0,(MATCH(Z126,F135:AG135,1)+2))-INDEX(F137:AG137,0,MATCH(Z126,F135:AG135,1)))/(INDEX(F135:AG135,0,(MATCH(Z126,F135:AG135,1)+2))-INDEX(F135:AG135,0,MATCH(Z126,F135:AG135,1))))</f>
        <v>36.838095238095228</v>
      </c>
      <c r="AP128" s="53"/>
      <c r="AQ128" s="2" t="s">
        <v>66</v>
      </c>
      <c r="BB128" s="3"/>
    </row>
    <row r="129" spans="2:54" ht="12" thickBot="1">
      <c r="B129" s="1"/>
      <c r="E129" s="12"/>
      <c r="F129" s="9"/>
      <c r="G129" s="10"/>
      <c r="H129" s="10"/>
      <c r="I129" s="10"/>
      <c r="J129" s="10" t="s">
        <v>39</v>
      </c>
      <c r="K129" s="10"/>
      <c r="L129" s="10"/>
      <c r="M129" s="11"/>
      <c r="N129" s="12"/>
      <c r="P129" s="2" t="s">
        <v>46</v>
      </c>
      <c r="S129" s="53">
        <f>+AA127</f>
        <v>7.8959999999999999</v>
      </c>
      <c r="T129" s="53"/>
      <c r="U129" s="53"/>
      <c r="V129" s="2" t="s">
        <v>9</v>
      </c>
      <c r="W129" s="53">
        <f t="shared" ref="W129:W134" si="5">+AO127</f>
        <v>7.1823809523809521</v>
      </c>
      <c r="X129" s="53"/>
      <c r="Y129" s="15" t="s">
        <v>10</v>
      </c>
      <c r="Z129" s="54">
        <f t="shared" ref="Z129:Z134" si="6">+S129/W129</f>
        <v>1.0993568918650136</v>
      </c>
      <c r="AA129" s="54"/>
      <c r="AB129" s="54"/>
      <c r="AC129" s="2" t="s">
        <v>64</v>
      </c>
      <c r="AL129" s="18" t="s">
        <v>51</v>
      </c>
      <c r="AM129" s="18"/>
      <c r="AN129" s="18"/>
      <c r="AO129" s="53">
        <f>INDEX(F138:AG138,0,MATCH(Z126,F135:AG135,1))+((Z126-INDEX(F135:AG135,0,MATCH(Z126,F135:AG135,1)))*(INDEX(F138:AG138,0,(MATCH(Z126,F135:AG135,1)+2))-INDEX(F138:AG138,0,MATCH(Z126,F135:AG135,1)))/(INDEX(F135:AG135,0,(MATCH(Z126,F135:AG135,1)+2))-INDEX(F135:AG135,0,MATCH(Z126,F135:AG135,1))))</f>
        <v>29.771428571428565</v>
      </c>
      <c r="AP129" s="53"/>
      <c r="AQ129" s="2" t="s">
        <v>66</v>
      </c>
      <c r="AT129" s="2" t="s">
        <v>72</v>
      </c>
      <c r="BB129" s="3"/>
    </row>
    <row r="130" spans="2:54">
      <c r="B130" s="1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P130" s="2" t="s">
        <v>20</v>
      </c>
      <c r="Q130" s="17"/>
      <c r="R130" s="15"/>
      <c r="S130" s="53">
        <f>+S129</f>
        <v>7.8959999999999999</v>
      </c>
      <c r="T130" s="53"/>
      <c r="U130" s="53"/>
      <c r="V130" s="2" t="s">
        <v>9</v>
      </c>
      <c r="W130" s="53">
        <f t="shared" si="5"/>
        <v>36.838095238095228</v>
      </c>
      <c r="X130" s="53"/>
      <c r="Y130" s="15" t="s">
        <v>10</v>
      </c>
      <c r="Z130" s="54">
        <f t="shared" si="6"/>
        <v>0.21434332988624619</v>
      </c>
      <c r="AA130" s="54"/>
      <c r="AB130" s="54"/>
      <c r="AC130" s="2" t="s">
        <v>64</v>
      </c>
      <c r="AL130" s="17" t="s">
        <v>1</v>
      </c>
      <c r="AM130" s="17"/>
      <c r="AN130" s="17"/>
      <c r="AO130" s="53">
        <f>INDEX(F139:AG139,0,MATCH(Z126,F135:AG135,1))+((Z126-INDEX(F135:AG135,0,MATCH(Z126,F135:AG135,1)))*(INDEX(F139:AG139,0,(MATCH(Z126,F135:AG135,1)+2))-INDEX(F139:AG139,0,MATCH(Z126,F135:AG135,1)))/(INDEX(F135:AG135,0,(MATCH(Z126,F135:AG135,1)+2))-INDEX(F135:AG135,0,MATCH(Z126,F135:AG135,1))))</f>
        <v>2.1828571428571428</v>
      </c>
      <c r="AP130" s="53"/>
      <c r="AQ130" s="2" t="s">
        <v>66</v>
      </c>
      <c r="BB130" s="3"/>
    </row>
    <row r="131" spans="2:54">
      <c r="B131" s="1"/>
      <c r="I131" s="2" t="s">
        <v>18</v>
      </c>
      <c r="P131" s="2" t="s">
        <v>29</v>
      </c>
      <c r="Q131" s="17"/>
      <c r="R131" s="15"/>
      <c r="S131" s="53">
        <f>+S130</f>
        <v>7.8959999999999999</v>
      </c>
      <c r="T131" s="53"/>
      <c r="U131" s="53"/>
      <c r="V131" s="2" t="s">
        <v>9</v>
      </c>
      <c r="W131" s="53">
        <f t="shared" si="5"/>
        <v>29.771428571428565</v>
      </c>
      <c r="X131" s="53"/>
      <c r="Y131" s="15" t="s">
        <v>10</v>
      </c>
      <c r="Z131" s="54">
        <f t="shared" si="6"/>
        <v>0.26522072936660274</v>
      </c>
      <c r="AA131" s="54"/>
      <c r="AB131" s="54"/>
      <c r="AC131" s="2" t="s">
        <v>64</v>
      </c>
      <c r="AL131" s="17" t="s">
        <v>44</v>
      </c>
      <c r="AM131" s="17"/>
      <c r="AN131" s="17"/>
      <c r="AO131" s="53">
        <f>INDEX(F140:AG140,0,MATCH(Z126,F135:AG135,1))+((Z126-INDEX(F135:AG135,0,MATCH(Z126,F135:AG135,1)))*(INDEX(F140:AG140,0,(MATCH(Z126,F135:AG135,1)+2))-INDEX(F140:AG140,0,MATCH(Z126,F135:AG135,1)))/(INDEX(F135:AG135,0,(MATCH(Z126,F135:AG135,1)+2))-INDEX(F135:AG135,0,MATCH(Z126,F135:AG135,1))))</f>
        <v>31.476190476190464</v>
      </c>
      <c r="AP131" s="53"/>
      <c r="AQ131" s="2" t="s">
        <v>66</v>
      </c>
      <c r="BB131" s="3"/>
    </row>
    <row r="132" spans="2:54">
      <c r="B132" s="1"/>
      <c r="P132" s="2" t="s">
        <v>19</v>
      </c>
      <c r="Q132" s="17"/>
      <c r="R132" s="15"/>
      <c r="S132" s="53">
        <f>+S131</f>
        <v>7.8959999999999999</v>
      </c>
      <c r="T132" s="53"/>
      <c r="U132" s="53"/>
      <c r="V132" s="2" t="s">
        <v>9</v>
      </c>
      <c r="W132" s="53">
        <f t="shared" si="5"/>
        <v>2.1828571428571428</v>
      </c>
      <c r="X132" s="53"/>
      <c r="Y132" s="15" t="s">
        <v>10</v>
      </c>
      <c r="Z132" s="54">
        <f t="shared" si="6"/>
        <v>3.6172774869109947</v>
      </c>
      <c r="AA132" s="54"/>
      <c r="AB132" s="54"/>
      <c r="AC132" s="2" t="s">
        <v>64</v>
      </c>
      <c r="AK132" s="17"/>
      <c r="AL132" s="17" t="s">
        <v>45</v>
      </c>
      <c r="AM132" s="17"/>
      <c r="AN132" s="17"/>
      <c r="AO132" s="53">
        <f>INDEX(F141:AG141,0,MATCH(Z126,F135:AG135,1))+((Z126-INDEX(F135:AG135,0,MATCH(Z126,F135:AG135,1)))*(INDEX(F141:AG141,0,(MATCH(Z126,F135:AG135,1)+2))-INDEX(F141:AG141,0,MATCH(Z126,F135:AG135,1)))/(INDEX(F135:AG135,0,(MATCH(Z126,F135:AG135,1)+2))-INDEX(F135:AG135,0,MATCH(Z126,F135:AG135,1))))</f>
        <v>114.30952380952371</v>
      </c>
      <c r="AP132" s="53"/>
      <c r="AQ132" s="2" t="s">
        <v>66</v>
      </c>
      <c r="AS132" s="15"/>
      <c r="BB132" s="3"/>
    </row>
    <row r="133" spans="2:54">
      <c r="B133" s="1"/>
      <c r="P133" s="2" t="s">
        <v>48</v>
      </c>
      <c r="Q133" s="17"/>
      <c r="R133" s="15"/>
      <c r="S133" s="53">
        <f>+S132</f>
        <v>7.8959999999999999</v>
      </c>
      <c r="T133" s="53"/>
      <c r="U133" s="53"/>
      <c r="V133" s="2" t="s">
        <v>9</v>
      </c>
      <c r="W133" s="53">
        <f t="shared" si="5"/>
        <v>31.476190476190464</v>
      </c>
      <c r="X133" s="53"/>
      <c r="Y133" s="15" t="s">
        <v>10</v>
      </c>
      <c r="Z133" s="54">
        <f t="shared" si="6"/>
        <v>0.25085627836611207</v>
      </c>
      <c r="AA133" s="54"/>
      <c r="AB133" s="54"/>
      <c r="AC133" s="2" t="s">
        <v>64</v>
      </c>
      <c r="AK133" s="17"/>
      <c r="AL133" s="17"/>
      <c r="AM133" s="17"/>
      <c r="AN133" s="17"/>
      <c r="AO133" s="15"/>
      <c r="AP133" s="15"/>
      <c r="AS133" s="15"/>
      <c r="BB133" s="3"/>
    </row>
    <row r="134" spans="2:54">
      <c r="B134" s="1"/>
      <c r="P134" s="2" t="s">
        <v>47</v>
      </c>
      <c r="Q134" s="17"/>
      <c r="R134" s="15"/>
      <c r="S134" s="53">
        <f>+S133</f>
        <v>7.8959999999999999</v>
      </c>
      <c r="T134" s="53"/>
      <c r="U134" s="53"/>
      <c r="V134" s="2" t="s">
        <v>9</v>
      </c>
      <c r="W134" s="53">
        <f t="shared" si="5"/>
        <v>114.30952380952371</v>
      </c>
      <c r="X134" s="53"/>
      <c r="Y134" s="15" t="s">
        <v>10</v>
      </c>
      <c r="Z134" s="54">
        <f t="shared" si="6"/>
        <v>6.9075609248073377E-2</v>
      </c>
      <c r="AA134" s="54"/>
      <c r="AB134" s="54"/>
      <c r="AC134" s="2" t="s">
        <v>64</v>
      </c>
      <c r="AK134" s="17"/>
      <c r="AL134" s="17"/>
      <c r="AM134" s="17"/>
      <c r="AN134" s="17"/>
      <c r="AO134" s="15"/>
      <c r="AP134" s="15"/>
      <c r="AS134" s="15"/>
      <c r="BB134" s="3"/>
    </row>
    <row r="135" spans="2:54" ht="12" thickBot="1">
      <c r="B135" s="1"/>
      <c r="C135" s="55" t="s">
        <v>23</v>
      </c>
      <c r="D135" s="55"/>
      <c r="E135" s="55"/>
      <c r="F135" s="56">
        <v>0.25</v>
      </c>
      <c r="G135" s="56"/>
      <c r="H135" s="56">
        <v>0.3</v>
      </c>
      <c r="I135" s="56"/>
      <c r="J135" s="56">
        <v>0.4</v>
      </c>
      <c r="K135" s="56"/>
      <c r="L135" s="56">
        <v>0.5</v>
      </c>
      <c r="M135" s="56"/>
      <c r="N135" s="56">
        <v>0.6</v>
      </c>
      <c r="O135" s="56"/>
      <c r="P135" s="56">
        <v>0.7</v>
      </c>
      <c r="Q135" s="56"/>
      <c r="R135" s="56">
        <v>0.8</v>
      </c>
      <c r="S135" s="56"/>
      <c r="T135" s="56">
        <v>0.9</v>
      </c>
      <c r="U135" s="56"/>
      <c r="V135" s="56">
        <v>1</v>
      </c>
      <c r="W135" s="56"/>
      <c r="X135" s="56">
        <v>1.1000000000000001</v>
      </c>
      <c r="Y135" s="56"/>
      <c r="Z135" s="56">
        <v>1.2</v>
      </c>
      <c r="AA135" s="56"/>
      <c r="AB135" s="56">
        <v>1.3</v>
      </c>
      <c r="AC135" s="56"/>
      <c r="AD135" s="56">
        <v>1.4</v>
      </c>
      <c r="AE135" s="56"/>
      <c r="AF135" s="56">
        <v>1.5</v>
      </c>
      <c r="AG135" s="56"/>
      <c r="AK135" s="17"/>
      <c r="AL135" s="15"/>
      <c r="AS135" s="15"/>
      <c r="BB135" s="3"/>
    </row>
    <row r="136" spans="2:54" ht="12" thickTop="1">
      <c r="B136" s="1"/>
      <c r="C136" s="50" t="s">
        <v>40</v>
      </c>
      <c r="D136" s="50"/>
      <c r="E136" s="50"/>
      <c r="F136" s="51">
        <v>31.2</v>
      </c>
      <c r="G136" s="51"/>
      <c r="H136" s="51">
        <v>18.8</v>
      </c>
      <c r="I136" s="51"/>
      <c r="J136" s="51">
        <v>10.8</v>
      </c>
      <c r="K136" s="51"/>
      <c r="L136" s="51">
        <v>8.4499999999999993</v>
      </c>
      <c r="M136" s="51"/>
      <c r="N136" s="51">
        <v>7.62</v>
      </c>
      <c r="O136" s="51"/>
      <c r="P136" s="51">
        <v>7.35</v>
      </c>
      <c r="Q136" s="51"/>
      <c r="R136" s="51">
        <v>7.21</v>
      </c>
      <c r="S136" s="51"/>
      <c r="T136" s="51">
        <v>7.19</v>
      </c>
      <c r="U136" s="51"/>
      <c r="V136" s="51">
        <v>7.18</v>
      </c>
      <c r="W136" s="51"/>
      <c r="X136" s="51">
        <v>7.19</v>
      </c>
      <c r="Y136" s="51"/>
      <c r="Z136" s="51">
        <v>7.2</v>
      </c>
      <c r="AA136" s="51"/>
      <c r="AB136" s="51">
        <v>7.21</v>
      </c>
      <c r="AC136" s="51"/>
      <c r="AD136" s="51">
        <v>7.23</v>
      </c>
      <c r="AE136" s="51"/>
      <c r="AF136" s="51">
        <v>7.25</v>
      </c>
      <c r="AG136" s="51"/>
      <c r="AK136" s="17"/>
      <c r="AL136" s="15"/>
      <c r="AS136" s="15"/>
      <c r="BB136" s="3"/>
    </row>
    <row r="137" spans="2:54">
      <c r="B137" s="1"/>
      <c r="C137" s="46" t="s">
        <v>25</v>
      </c>
      <c r="D137" s="46"/>
      <c r="E137" s="46"/>
      <c r="F137" s="47">
        <v>93.6</v>
      </c>
      <c r="G137" s="47"/>
      <c r="H137" s="47">
        <v>53.2</v>
      </c>
      <c r="I137" s="47"/>
      <c r="J137" s="47">
        <v>28.5</v>
      </c>
      <c r="K137" s="47"/>
      <c r="L137" s="47">
        <v>22.4</v>
      </c>
      <c r="M137" s="47"/>
      <c r="N137" s="47">
        <v>21.4</v>
      </c>
      <c r="O137" s="47"/>
      <c r="P137" s="47">
        <v>22.5</v>
      </c>
      <c r="Q137" s="47"/>
      <c r="R137" s="47">
        <v>26.1</v>
      </c>
      <c r="S137" s="47"/>
      <c r="T137" s="47">
        <v>31.2</v>
      </c>
      <c r="U137" s="47"/>
      <c r="V137" s="47">
        <v>38.6</v>
      </c>
      <c r="W137" s="47"/>
      <c r="X137" s="47">
        <v>48.3</v>
      </c>
      <c r="Y137" s="47"/>
      <c r="Z137" s="47">
        <v>63</v>
      </c>
      <c r="AA137" s="47"/>
      <c r="AB137" s="47">
        <v>83.4</v>
      </c>
      <c r="AC137" s="47"/>
      <c r="AD137" s="47">
        <v>111</v>
      </c>
      <c r="AE137" s="47"/>
      <c r="AF137" s="47">
        <v>150</v>
      </c>
      <c r="AG137" s="47"/>
      <c r="AK137" s="17"/>
      <c r="AL137" s="15"/>
      <c r="AS137" s="15"/>
      <c r="BB137" s="3"/>
    </row>
    <row r="138" spans="2:54">
      <c r="B138" s="1"/>
      <c r="C138" s="46" t="s">
        <v>50</v>
      </c>
      <c r="D138" s="46"/>
      <c r="E138" s="46"/>
      <c r="F138" s="47">
        <v>11.8</v>
      </c>
      <c r="G138" s="47"/>
      <c r="H138" s="47">
        <v>12.2</v>
      </c>
      <c r="I138" s="47"/>
      <c r="J138" s="47">
        <v>14.3</v>
      </c>
      <c r="K138" s="47"/>
      <c r="L138" s="47">
        <v>16.7</v>
      </c>
      <c r="M138" s="47"/>
      <c r="N138" s="47">
        <v>19</v>
      </c>
      <c r="O138" s="47"/>
      <c r="P138" s="47">
        <v>21</v>
      </c>
      <c r="Q138" s="47"/>
      <c r="R138" s="47">
        <v>23.6</v>
      </c>
      <c r="S138" s="47"/>
      <c r="T138" s="47">
        <v>26.8</v>
      </c>
      <c r="U138" s="47"/>
      <c r="V138" s="47">
        <v>30.7</v>
      </c>
      <c r="W138" s="47"/>
      <c r="X138" s="47">
        <v>36</v>
      </c>
      <c r="Y138" s="47"/>
      <c r="Z138" s="47">
        <v>42.6</v>
      </c>
      <c r="AA138" s="47"/>
      <c r="AB138" s="47">
        <v>51</v>
      </c>
      <c r="AC138" s="47"/>
      <c r="AD138" s="47">
        <v>62.1</v>
      </c>
      <c r="AE138" s="47"/>
      <c r="AF138" s="47">
        <v>76.5</v>
      </c>
      <c r="AG138" s="47"/>
      <c r="AK138" s="17"/>
      <c r="AL138" s="15"/>
      <c r="AS138" s="15"/>
      <c r="BB138" s="3"/>
    </row>
    <row r="139" spans="2:54">
      <c r="B139" s="1"/>
      <c r="C139" s="46" t="s">
        <v>24</v>
      </c>
      <c r="D139" s="46"/>
      <c r="E139" s="46"/>
      <c r="F139" s="47">
        <v>3.96</v>
      </c>
      <c r="G139" s="47"/>
      <c r="H139" s="47">
        <v>3.17</v>
      </c>
      <c r="I139" s="47"/>
      <c r="J139" s="47">
        <v>2.4700000000000002</v>
      </c>
      <c r="K139" s="47"/>
      <c r="L139" s="47">
        <v>2.2200000000000002</v>
      </c>
      <c r="M139" s="47"/>
      <c r="N139" s="47">
        <v>2.14</v>
      </c>
      <c r="O139" s="47"/>
      <c r="P139" s="47">
        <v>2.12</v>
      </c>
      <c r="Q139" s="47"/>
      <c r="R139" s="47">
        <v>2.14</v>
      </c>
      <c r="S139" s="47"/>
      <c r="T139" s="47">
        <v>2.16</v>
      </c>
      <c r="U139" s="47"/>
      <c r="V139" s="47">
        <v>2.19</v>
      </c>
      <c r="W139" s="47"/>
      <c r="X139" s="47">
        <v>2.21</v>
      </c>
      <c r="Y139" s="47"/>
      <c r="Z139" s="47">
        <v>2.2400000000000002</v>
      </c>
      <c r="AA139" s="47"/>
      <c r="AB139" s="47">
        <v>2.27</v>
      </c>
      <c r="AC139" s="47"/>
      <c r="AD139" s="47">
        <v>2.31</v>
      </c>
      <c r="AE139" s="47"/>
      <c r="AF139" s="47">
        <v>2.34</v>
      </c>
      <c r="AG139" s="47"/>
      <c r="AK139" s="17"/>
      <c r="AL139" s="15"/>
      <c r="AS139" s="15"/>
      <c r="BB139" s="3"/>
    </row>
    <row r="140" spans="2:54">
      <c r="B140" s="1"/>
      <c r="C140" s="46" t="s">
        <v>41</v>
      </c>
      <c r="D140" s="46"/>
      <c r="E140" s="46"/>
      <c r="F140" s="47">
        <v>15</v>
      </c>
      <c r="G140" s="47"/>
      <c r="H140" s="47">
        <v>13</v>
      </c>
      <c r="I140" s="47"/>
      <c r="J140" s="47">
        <v>11.6</v>
      </c>
      <c r="K140" s="47"/>
      <c r="L140" s="47">
        <v>11.8</v>
      </c>
      <c r="M140" s="47"/>
      <c r="N140" s="47">
        <v>13</v>
      </c>
      <c r="O140" s="47"/>
      <c r="P140" s="47">
        <v>15.3</v>
      </c>
      <c r="Q140" s="47"/>
      <c r="R140" s="47">
        <v>19.2</v>
      </c>
      <c r="S140" s="47"/>
      <c r="T140" s="47">
        <v>25</v>
      </c>
      <c r="U140" s="47"/>
      <c r="V140" s="47">
        <v>33.5</v>
      </c>
      <c r="W140" s="47"/>
      <c r="X140" s="47">
        <v>46.3</v>
      </c>
      <c r="Y140" s="47"/>
      <c r="Z140" s="47">
        <v>66.3</v>
      </c>
      <c r="AA140" s="47"/>
      <c r="AB140" s="47">
        <v>98</v>
      </c>
      <c r="AC140" s="47"/>
      <c r="AD140" s="47">
        <v>155</v>
      </c>
      <c r="AE140" s="47"/>
      <c r="AF140" s="47">
        <v>250</v>
      </c>
      <c r="AG140" s="47"/>
      <c r="AK140" s="17"/>
      <c r="AL140" s="15"/>
      <c r="AS140" s="15"/>
      <c r="BB140" s="3"/>
    </row>
    <row r="141" spans="2:54">
      <c r="B141" s="1"/>
      <c r="C141" s="48" t="s">
        <v>42</v>
      </c>
      <c r="D141" s="48"/>
      <c r="E141" s="48"/>
      <c r="F141" s="49">
        <v>5.03</v>
      </c>
      <c r="G141" s="49"/>
      <c r="H141" s="49">
        <v>4.95</v>
      </c>
      <c r="I141" s="49"/>
      <c r="J141" s="49">
        <v>5.72</v>
      </c>
      <c r="K141" s="49"/>
      <c r="L141" s="49">
        <v>7.76</v>
      </c>
      <c r="M141" s="49"/>
      <c r="N141" s="49">
        <v>11.2</v>
      </c>
      <c r="O141" s="49"/>
      <c r="P141" s="49">
        <v>18.7</v>
      </c>
      <c r="Q141" s="49"/>
      <c r="R141" s="49">
        <v>32.9</v>
      </c>
      <c r="S141" s="49"/>
      <c r="T141" s="49">
        <v>64.099999999999994</v>
      </c>
      <c r="U141" s="49"/>
      <c r="V141" s="49">
        <v>130</v>
      </c>
      <c r="W141" s="49"/>
      <c r="X141" s="49">
        <v>270</v>
      </c>
      <c r="Y141" s="49"/>
      <c r="Z141" s="60" t="s">
        <v>54</v>
      </c>
      <c r="AA141" s="49"/>
      <c r="AB141" s="60" t="s">
        <v>54</v>
      </c>
      <c r="AC141" s="49"/>
      <c r="AD141" s="60" t="s">
        <v>54</v>
      </c>
      <c r="AE141" s="49"/>
      <c r="AF141" s="60" t="s">
        <v>54</v>
      </c>
      <c r="AG141" s="49"/>
      <c r="AK141" s="17"/>
      <c r="AL141" s="15"/>
      <c r="AS141" s="15"/>
      <c r="BB141" s="3"/>
    </row>
    <row r="142" spans="2:54">
      <c r="B142" s="1"/>
      <c r="AK142" s="17"/>
      <c r="AL142" s="15"/>
      <c r="AS142" s="15"/>
      <c r="BB142" s="3"/>
    </row>
    <row r="143" spans="2:54">
      <c r="B143" s="1"/>
      <c r="BB143" s="3"/>
    </row>
    <row r="144" spans="2:54" ht="15.75">
      <c r="B144" s="1"/>
      <c r="C144" s="23" t="s">
        <v>49</v>
      </c>
      <c r="BB144" s="3"/>
    </row>
    <row r="145" spans="2:54" ht="11.25" customHeight="1">
      <c r="B145" s="1"/>
      <c r="C145" s="23"/>
      <c r="H145" s="2" t="s">
        <v>57</v>
      </c>
      <c r="BB145" s="3"/>
    </row>
    <row r="146" spans="2:54" ht="12" thickBot="1">
      <c r="B146" s="1"/>
      <c r="F146" s="29"/>
      <c r="G146" s="29"/>
      <c r="H146" s="29"/>
      <c r="I146" s="29"/>
      <c r="J146" s="29"/>
      <c r="K146" s="29"/>
      <c r="L146" s="29"/>
      <c r="M146" s="29"/>
      <c r="P146" s="2" t="s">
        <v>58</v>
      </c>
      <c r="R146" s="57">
        <v>15</v>
      </c>
      <c r="S146" s="57"/>
      <c r="T146" s="2" t="s">
        <v>71</v>
      </c>
      <c r="X146" s="2" t="s">
        <v>53</v>
      </c>
      <c r="BB146" s="3"/>
    </row>
    <row r="147" spans="2:54">
      <c r="B147" s="1"/>
      <c r="E147" s="12"/>
      <c r="F147" s="7" t="s">
        <v>7</v>
      </c>
      <c r="G147" s="13"/>
      <c r="H147" s="13"/>
      <c r="I147" s="13"/>
      <c r="J147" s="13" t="s">
        <v>0</v>
      </c>
      <c r="K147" s="13"/>
      <c r="L147" s="13"/>
      <c r="M147" s="8"/>
      <c r="N147" s="12"/>
      <c r="P147" s="2" t="s">
        <v>2</v>
      </c>
      <c r="R147" s="57">
        <v>2.1</v>
      </c>
      <c r="S147" s="57"/>
      <c r="T147" s="2" t="s">
        <v>12</v>
      </c>
      <c r="V147" s="21"/>
      <c r="W147" s="27"/>
      <c r="BB147" s="3"/>
    </row>
    <row r="148" spans="2:54">
      <c r="B148" s="1"/>
      <c r="E148" s="12"/>
      <c r="F148" s="7"/>
      <c r="G148" s="13"/>
      <c r="H148" s="13"/>
      <c r="I148" s="13"/>
      <c r="J148" s="13"/>
      <c r="K148" s="13"/>
      <c r="L148" s="13"/>
      <c r="M148" s="8"/>
      <c r="N148" s="12"/>
      <c r="P148" s="2" t="s">
        <v>4</v>
      </c>
      <c r="R148" s="57">
        <v>2.0499999999999998</v>
      </c>
      <c r="S148" s="57"/>
      <c r="T148" s="2" t="s">
        <v>12</v>
      </c>
      <c r="V148" s="21" t="str">
        <f>IF(OR(1.5&lt;Z149,0.25&gt;Z149),"değiştir.","")</f>
        <v/>
      </c>
      <c r="AL148" s="2" t="s">
        <v>78</v>
      </c>
      <c r="BB148" s="3"/>
    </row>
    <row r="149" spans="2:54">
      <c r="B149" s="1"/>
      <c r="C149" s="58" t="s">
        <v>6</v>
      </c>
      <c r="E149" s="12"/>
      <c r="F149" s="7" t="s">
        <v>39</v>
      </c>
      <c r="G149" s="13"/>
      <c r="H149" s="13"/>
      <c r="I149" s="13"/>
      <c r="J149" s="13"/>
      <c r="K149" s="13"/>
      <c r="L149" s="13"/>
      <c r="M149" s="8"/>
      <c r="N149" s="12"/>
      <c r="P149" s="14" t="s">
        <v>8</v>
      </c>
      <c r="T149" s="53">
        <f>+R147</f>
        <v>2.1</v>
      </c>
      <c r="U149" s="53"/>
      <c r="V149" s="15" t="s">
        <v>9</v>
      </c>
      <c r="W149" s="53">
        <f>+R148</f>
        <v>2.0499999999999998</v>
      </c>
      <c r="X149" s="53"/>
      <c r="Y149" s="15" t="s">
        <v>10</v>
      </c>
      <c r="Z149" s="53">
        <f>+T149/W149</f>
        <v>1.024390243902439</v>
      </c>
      <c r="AA149" s="53"/>
      <c r="BB149" s="3"/>
    </row>
    <row r="150" spans="2:54">
      <c r="B150" s="1"/>
      <c r="C150" s="58"/>
      <c r="E150" s="12"/>
      <c r="F150" s="7"/>
      <c r="G150" s="13"/>
      <c r="H150" s="13"/>
      <c r="I150" s="13"/>
      <c r="J150" s="28" t="s">
        <v>12</v>
      </c>
      <c r="K150" s="13"/>
      <c r="L150" s="13"/>
      <c r="M150" s="8"/>
      <c r="N150" s="12"/>
      <c r="P150" s="2" t="s">
        <v>56</v>
      </c>
      <c r="S150" s="53">
        <f>+R146</f>
        <v>15</v>
      </c>
      <c r="T150" s="53"/>
      <c r="U150" s="2" t="s">
        <v>71</v>
      </c>
      <c r="X150" s="15"/>
      <c r="AA150" s="15"/>
      <c r="AJ150" s="16"/>
      <c r="AL150" s="17" t="s">
        <v>43</v>
      </c>
      <c r="AM150" s="17"/>
      <c r="AN150" s="17"/>
      <c r="AO150" s="53">
        <f>INDEX(F159:AG159,0,MATCH(Z149,F158:AG158,1))+((Z149-INDEX(F158:AG158,0,MATCH(Z149,F158:AG158,1)))*(INDEX(F159:AG159,0,(MATCH(Z149,F158:AG158,1)+2))-INDEX(F159:AG159,0,MATCH(Z149,F158:AG158,1)))/(INDEX(F158:AG158,0,(MATCH(Z149,F158:AG158,1)+2))-INDEX(F158:AG158,0,MATCH(Z149,F158:AG158,1))))</f>
        <v>3.4824390243902439</v>
      </c>
      <c r="AP150" s="53"/>
      <c r="AQ150" s="2" t="s">
        <v>66</v>
      </c>
      <c r="BB150" s="3"/>
    </row>
    <row r="151" spans="2:54">
      <c r="B151" s="1"/>
      <c r="E151" s="12"/>
      <c r="F151" s="7"/>
      <c r="G151" s="13"/>
      <c r="H151" s="13"/>
      <c r="I151" s="13"/>
      <c r="J151" s="13"/>
      <c r="K151" s="13"/>
      <c r="L151" s="13"/>
      <c r="M151" s="8"/>
      <c r="N151" s="12"/>
      <c r="P151" s="2" t="s">
        <v>17</v>
      </c>
      <c r="AL151" s="17" t="s">
        <v>3</v>
      </c>
      <c r="AM151" s="17"/>
      <c r="AO151" s="53">
        <f>INDEX(F160:AG160,0,MATCH(Z149,F158:AG158,1))+((Z149-INDEX(F158:AG158,0,MATCH(Z149,F158:AG158,1)))*(INDEX(F160:AG160,0,(MATCH(Z149,F158:AG158,1)+2))-INDEX(F160:AG160,0,MATCH(Z149,F158:AG158,1)))/(INDEX(F158:AG158,0,(MATCH(Z149,F158:AG158,1)+2))-INDEX(F158:AG158,0,MATCH(Z149,F158:AG158,1))))</f>
        <v>-18.256097560975611</v>
      </c>
      <c r="AP151" s="53"/>
      <c r="AQ151" s="2" t="s">
        <v>66</v>
      </c>
      <c r="BB151" s="3"/>
    </row>
    <row r="152" spans="2:54" ht="12" thickBot="1">
      <c r="B152" s="1"/>
      <c r="E152" s="12"/>
      <c r="F152" s="9"/>
      <c r="G152" s="10"/>
      <c r="H152" s="10"/>
      <c r="I152" s="10"/>
      <c r="J152" s="10" t="s">
        <v>39</v>
      </c>
      <c r="K152" s="10"/>
      <c r="L152" s="10"/>
      <c r="M152" s="11"/>
      <c r="N152" s="12"/>
      <c r="P152" s="2" t="s">
        <v>46</v>
      </c>
      <c r="S152" s="53">
        <f>+S150</f>
        <v>15</v>
      </c>
      <c r="T152" s="53"/>
      <c r="U152" s="2" t="s">
        <v>9</v>
      </c>
      <c r="V152" s="53">
        <f t="shared" ref="V152:V157" si="7">+AO150</f>
        <v>3.4824390243902439</v>
      </c>
      <c r="W152" s="53"/>
      <c r="X152" s="15" t="s">
        <v>10</v>
      </c>
      <c r="Y152" s="54">
        <f t="shared" ref="Y152:Y157" si="8">+S152/V152</f>
        <v>4.3073259560162489</v>
      </c>
      <c r="Z152" s="54"/>
      <c r="AA152" s="54"/>
      <c r="AB152" s="2" t="s">
        <v>64</v>
      </c>
      <c r="AL152" s="18" t="s">
        <v>51</v>
      </c>
      <c r="AM152" s="18"/>
      <c r="AN152" s="18"/>
      <c r="AO152" s="53">
        <f>INDEX(F161:AG161,0,MATCH(Z149,F158:AG158,1))+((Z149-INDEX(F158:AG158,0,MATCH(Z149,F158:AG158,1)))*(INDEX(F161:AG161,0,(MATCH(Z149,F158:AG158,1)+2))-INDEX(F161:AG161,0,MATCH(Z149,F158:AG158,1)))/(INDEX(F158:AG158,0,(MATCH(Z149,F158:AG158,1)+2))-INDEX(F158:AG158,0,MATCH(Z149,F158:AG158,1))))</f>
        <v>15.197560975609756</v>
      </c>
      <c r="AP152" s="53"/>
      <c r="AQ152" s="2" t="s">
        <v>66</v>
      </c>
      <c r="AT152" s="2" t="s">
        <v>72</v>
      </c>
      <c r="BB152" s="3"/>
    </row>
    <row r="153" spans="2:54">
      <c r="B153" s="1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P153" s="2" t="s">
        <v>20</v>
      </c>
      <c r="Q153" s="17"/>
      <c r="R153" s="15"/>
      <c r="S153" s="53">
        <f>+S152</f>
        <v>15</v>
      </c>
      <c r="T153" s="53"/>
      <c r="U153" s="2" t="s">
        <v>9</v>
      </c>
      <c r="V153" s="53">
        <f t="shared" si="7"/>
        <v>-18.256097560975611</v>
      </c>
      <c r="W153" s="53"/>
      <c r="X153" s="15" t="s">
        <v>10</v>
      </c>
      <c r="Y153" s="54">
        <f t="shared" si="8"/>
        <v>-0.82164328657314623</v>
      </c>
      <c r="Z153" s="54"/>
      <c r="AA153" s="54"/>
      <c r="AB153" s="2" t="s">
        <v>64</v>
      </c>
      <c r="AL153" s="17" t="s">
        <v>1</v>
      </c>
      <c r="AM153" s="17"/>
      <c r="AN153" s="17"/>
      <c r="AO153" s="53">
        <f>INDEX(F162:AG162,0,MATCH(Z149,F158:AG158,1))+((Z149-INDEX(F158:AG158,0,MATCH(Z149,F158:AG158,1)))*(INDEX(F162:AG162,0,(MATCH(Z149,F158:AG158,1)+2))-INDEX(F162:AG162,0,MATCH(Z149,F158:AG158,1)))/(INDEX(F158:AG158,0,(MATCH(Z149,F158:AG158,1)+2))-INDEX(F158:AG158,0,MATCH(Z149,F158:AG158,1))))</f>
        <v>0.64731707317073173</v>
      </c>
      <c r="AP153" s="53"/>
      <c r="AQ153" s="2" t="s">
        <v>66</v>
      </c>
      <c r="BB153" s="3"/>
    </row>
    <row r="154" spans="2:54">
      <c r="B154" s="1"/>
      <c r="I154" s="2" t="s">
        <v>18</v>
      </c>
      <c r="P154" s="2" t="s">
        <v>29</v>
      </c>
      <c r="Q154" s="17"/>
      <c r="R154" s="15"/>
      <c r="S154" s="53">
        <f>+S153</f>
        <v>15</v>
      </c>
      <c r="T154" s="53"/>
      <c r="U154" s="2" t="s">
        <v>9</v>
      </c>
      <c r="V154" s="53">
        <f t="shared" si="7"/>
        <v>15.197560975609756</v>
      </c>
      <c r="W154" s="53"/>
      <c r="X154" s="15" t="s">
        <v>10</v>
      </c>
      <c r="Y154" s="54">
        <f t="shared" si="8"/>
        <v>0.98700048146364949</v>
      </c>
      <c r="Z154" s="54"/>
      <c r="AA154" s="54"/>
      <c r="AB154" s="2" t="s">
        <v>64</v>
      </c>
      <c r="AL154" s="17" t="s">
        <v>61</v>
      </c>
      <c r="AM154" s="17"/>
      <c r="AN154" s="17"/>
      <c r="AO154" s="53">
        <f>INDEX(F163:AG163,0,MATCH(Z149,F158:AG158,1))+((Z149-INDEX(F158:AG158,0,MATCH(Z149,F158:AG158,1)))*(INDEX(F163:AG163,0,(MATCH(Z149,F158:AG158,1)+2))-INDEX(F163:AG163,0,MATCH(Z149,F158:AG158,1)))/(INDEX(F158:AG158,0,(MATCH(Z149,F158:AG158,1)+2))-INDEX(F158:AG158,0,MATCH(Z149,F158:AG158,1))))</f>
        <v>6.118048780487805</v>
      </c>
      <c r="AP154" s="53"/>
      <c r="AQ154" s="2" t="s">
        <v>66</v>
      </c>
      <c r="BB154" s="3"/>
    </row>
    <row r="155" spans="2:54">
      <c r="B155" s="1"/>
      <c r="P155" s="2" t="s">
        <v>19</v>
      </c>
      <c r="Q155" s="17"/>
      <c r="R155" s="15"/>
      <c r="S155" s="53">
        <f>+S154</f>
        <v>15</v>
      </c>
      <c r="T155" s="53"/>
      <c r="U155" s="2" t="s">
        <v>9</v>
      </c>
      <c r="V155" s="53">
        <f t="shared" si="7"/>
        <v>0.64731707317073173</v>
      </c>
      <c r="W155" s="53"/>
      <c r="X155" s="15" t="s">
        <v>10</v>
      </c>
      <c r="Y155" s="54">
        <f t="shared" si="8"/>
        <v>23.172569706103992</v>
      </c>
      <c r="Z155" s="54"/>
      <c r="AA155" s="54"/>
      <c r="AB155" s="2" t="s">
        <v>64</v>
      </c>
      <c r="AK155" s="17"/>
      <c r="AL155" s="17" t="s">
        <v>62</v>
      </c>
      <c r="AM155" s="17"/>
      <c r="AN155" s="17"/>
      <c r="AO155" s="53">
        <f>INDEX(F164:AG164,0,MATCH(Z149,F158:AG158,1))+((Z149-INDEX(F158:AG158,0,MATCH(Z149,F158:AG158,1)))*(INDEX(F164:AG164,0,(MATCH(Z149,F158:AG158,1)+2))-INDEX(F164:AG164,0,MATCH(Z149,F158:AG158,1)))/(INDEX(F158:AG158,0,(MATCH(Z149,F158:AG158,1)+2))-INDEX(F158:AG158,0,MATCH(Z149,F158:AG158,1))))</f>
        <v>14.114634146341462</v>
      </c>
      <c r="AP155" s="53"/>
      <c r="AQ155" s="2" t="s">
        <v>66</v>
      </c>
      <c r="AS155" s="15"/>
      <c r="BB155" s="3"/>
    </row>
    <row r="156" spans="2:54">
      <c r="B156" s="1"/>
      <c r="P156" s="2" t="s">
        <v>48</v>
      </c>
      <c r="Q156" s="17"/>
      <c r="R156" s="15"/>
      <c r="S156" s="53">
        <f>+S155</f>
        <v>15</v>
      </c>
      <c r="T156" s="53"/>
      <c r="U156" s="2" t="s">
        <v>9</v>
      </c>
      <c r="V156" s="53">
        <f t="shared" si="7"/>
        <v>6.118048780487805</v>
      </c>
      <c r="W156" s="53"/>
      <c r="X156" s="15" t="s">
        <v>10</v>
      </c>
      <c r="Y156" s="54">
        <f t="shared" si="8"/>
        <v>2.4517620794131716</v>
      </c>
      <c r="Z156" s="54"/>
      <c r="AA156" s="54"/>
      <c r="AB156" s="2" t="s">
        <v>64</v>
      </c>
      <c r="AK156" s="17"/>
      <c r="AL156" s="17"/>
      <c r="AM156" s="17"/>
      <c r="AN156" s="17"/>
      <c r="AO156" s="15"/>
      <c r="AP156" s="15"/>
      <c r="AS156" s="15"/>
      <c r="BB156" s="3"/>
    </row>
    <row r="157" spans="2:54">
      <c r="B157" s="1"/>
      <c r="P157" s="2" t="s">
        <v>47</v>
      </c>
      <c r="Q157" s="17"/>
      <c r="R157" s="15"/>
      <c r="S157" s="64">
        <f>+S156</f>
        <v>15</v>
      </c>
      <c r="T157" s="64"/>
      <c r="U157" s="2" t="s">
        <v>9</v>
      </c>
      <c r="V157" s="53">
        <f t="shared" si="7"/>
        <v>14.114634146341462</v>
      </c>
      <c r="W157" s="53"/>
      <c r="X157" s="15" t="s">
        <v>10</v>
      </c>
      <c r="Y157" s="54">
        <f t="shared" si="8"/>
        <v>1.0627268014515294</v>
      </c>
      <c r="Z157" s="54"/>
      <c r="AA157" s="54"/>
      <c r="AB157" s="2" t="s">
        <v>64</v>
      </c>
      <c r="AK157" s="17"/>
      <c r="AL157" s="17"/>
      <c r="AM157" s="17"/>
      <c r="AN157" s="17"/>
      <c r="AO157" s="15"/>
      <c r="AP157" s="15"/>
      <c r="AS157" s="15"/>
      <c r="BB157" s="3"/>
    </row>
    <row r="158" spans="2:54" ht="12" thickBot="1">
      <c r="B158" s="1"/>
      <c r="C158" s="55" t="s">
        <v>23</v>
      </c>
      <c r="D158" s="55"/>
      <c r="E158" s="55"/>
      <c r="F158" s="56">
        <v>0.25</v>
      </c>
      <c r="G158" s="56"/>
      <c r="H158" s="56">
        <v>0.3</v>
      </c>
      <c r="I158" s="56"/>
      <c r="J158" s="56">
        <v>0.4</v>
      </c>
      <c r="K158" s="56"/>
      <c r="L158" s="56">
        <v>0.5</v>
      </c>
      <c r="M158" s="56"/>
      <c r="N158" s="56">
        <v>0.6</v>
      </c>
      <c r="O158" s="56"/>
      <c r="P158" s="56">
        <v>0.7</v>
      </c>
      <c r="Q158" s="56"/>
      <c r="R158" s="56">
        <v>0.8</v>
      </c>
      <c r="S158" s="56"/>
      <c r="T158" s="56">
        <v>0.9</v>
      </c>
      <c r="U158" s="56"/>
      <c r="V158" s="56">
        <v>1</v>
      </c>
      <c r="W158" s="56"/>
      <c r="X158" s="56">
        <v>1.1000000000000001</v>
      </c>
      <c r="Y158" s="56"/>
      <c r="Z158" s="56">
        <v>1.2</v>
      </c>
      <c r="AA158" s="56"/>
      <c r="AB158" s="56">
        <v>1.3</v>
      </c>
      <c r="AC158" s="56"/>
      <c r="AD158" s="56">
        <v>1.4</v>
      </c>
      <c r="AE158" s="56"/>
      <c r="AF158" s="56">
        <v>1.5</v>
      </c>
      <c r="AG158" s="56"/>
      <c r="AS158" s="15"/>
      <c r="BB158" s="3"/>
    </row>
    <row r="159" spans="2:54" ht="12" thickTop="1">
      <c r="B159" s="1"/>
      <c r="C159" s="50" t="s">
        <v>40</v>
      </c>
      <c r="D159" s="50"/>
      <c r="E159" s="50"/>
      <c r="F159" s="51">
        <v>5.4</v>
      </c>
      <c r="G159" s="51"/>
      <c r="H159" s="51">
        <v>4</v>
      </c>
      <c r="I159" s="51"/>
      <c r="J159" s="51">
        <v>3.14</v>
      </c>
      <c r="K159" s="51"/>
      <c r="L159" s="51">
        <v>3.07</v>
      </c>
      <c r="M159" s="51"/>
      <c r="N159" s="51">
        <v>3.18</v>
      </c>
      <c r="O159" s="51"/>
      <c r="P159" s="51">
        <v>3.29</v>
      </c>
      <c r="Q159" s="51"/>
      <c r="R159" s="51">
        <v>3.4</v>
      </c>
      <c r="S159" s="51"/>
      <c r="T159" s="51">
        <v>3.44</v>
      </c>
      <c r="U159" s="51"/>
      <c r="V159" s="51">
        <v>3.48</v>
      </c>
      <c r="W159" s="51"/>
      <c r="X159" s="51">
        <v>3.49</v>
      </c>
      <c r="Y159" s="51"/>
      <c r="Z159" s="51">
        <v>3.5</v>
      </c>
      <c r="AA159" s="51"/>
      <c r="AB159" s="51">
        <v>3.52</v>
      </c>
      <c r="AC159" s="51"/>
      <c r="AD159" s="51">
        <v>3.53</v>
      </c>
      <c r="AE159" s="51"/>
      <c r="AF159" s="51">
        <v>3.54</v>
      </c>
      <c r="AG159" s="51"/>
      <c r="AS159" s="15"/>
      <c r="BB159" s="3"/>
    </row>
    <row r="160" spans="2:54">
      <c r="B160" s="1"/>
      <c r="C160" s="46" t="s">
        <v>25</v>
      </c>
      <c r="D160" s="46"/>
      <c r="E160" s="46"/>
      <c r="F160" s="47">
        <v>16.899999999999999</v>
      </c>
      <c r="G160" s="47"/>
      <c r="H160" s="47">
        <v>12.3</v>
      </c>
      <c r="I160" s="47"/>
      <c r="J160" s="47">
        <v>10.6</v>
      </c>
      <c r="K160" s="47"/>
      <c r="L160" s="47">
        <v>14.1</v>
      </c>
      <c r="M160" s="47"/>
      <c r="N160" s="47">
        <v>29.4</v>
      </c>
      <c r="O160" s="47"/>
      <c r="P160" s="52" t="s">
        <v>63</v>
      </c>
      <c r="Q160" s="47"/>
      <c r="R160" s="47">
        <v>-36.1</v>
      </c>
      <c r="S160" s="47"/>
      <c r="T160" s="47">
        <v>-21.3</v>
      </c>
      <c r="U160" s="47"/>
      <c r="V160" s="47">
        <v>-18.5</v>
      </c>
      <c r="W160" s="47"/>
      <c r="X160" s="47">
        <v>-17.5</v>
      </c>
      <c r="Y160" s="47"/>
      <c r="Z160" s="47">
        <v>-17.899999999999999</v>
      </c>
      <c r="AA160" s="47"/>
      <c r="AB160" s="47">
        <v>-18.7</v>
      </c>
      <c r="AC160" s="47"/>
      <c r="AD160" s="47">
        <v>-20.399999999999999</v>
      </c>
      <c r="AE160" s="47"/>
      <c r="AF160" s="47">
        <v>-23.2</v>
      </c>
      <c r="AG160" s="47"/>
      <c r="AS160" s="15"/>
      <c r="BB160" s="3"/>
    </row>
    <row r="161" spans="2:54">
      <c r="B161" s="1"/>
      <c r="C161" s="46" t="s">
        <v>50</v>
      </c>
      <c r="D161" s="46"/>
      <c r="E161" s="46"/>
      <c r="F161" s="47">
        <v>1.32</v>
      </c>
      <c r="G161" s="47"/>
      <c r="H161" s="47">
        <v>1.53</v>
      </c>
      <c r="I161" s="47"/>
      <c r="J161" s="47">
        <v>2.0099999999999998</v>
      </c>
      <c r="K161" s="47"/>
      <c r="L161" s="47">
        <v>2.6</v>
      </c>
      <c r="M161" s="47"/>
      <c r="N161" s="47">
        <v>3.36</v>
      </c>
      <c r="O161" s="47"/>
      <c r="P161" s="47">
        <v>4.3899999999999997</v>
      </c>
      <c r="Q161" s="47"/>
      <c r="R161" s="47">
        <v>6.07</v>
      </c>
      <c r="S161" s="47"/>
      <c r="T161" s="47">
        <v>8.6199999999999992</v>
      </c>
      <c r="U161" s="47"/>
      <c r="V161" s="47">
        <v>13.1</v>
      </c>
      <c r="W161" s="47"/>
      <c r="X161" s="47">
        <v>21.7</v>
      </c>
      <c r="Y161" s="47"/>
      <c r="Z161" s="47">
        <v>40</v>
      </c>
      <c r="AA161" s="47"/>
      <c r="AB161" s="47">
        <v>100</v>
      </c>
      <c r="AC161" s="47"/>
      <c r="AD161" s="52" t="s">
        <v>63</v>
      </c>
      <c r="AE161" s="47"/>
      <c r="AF161" s="47">
        <v>-130</v>
      </c>
      <c r="AG161" s="47"/>
      <c r="AS161" s="15"/>
      <c r="BB161" s="3"/>
    </row>
    <row r="162" spans="2:54">
      <c r="B162" s="1"/>
      <c r="C162" s="46" t="s">
        <v>24</v>
      </c>
      <c r="D162" s="46"/>
      <c r="E162" s="46"/>
      <c r="F162" s="47">
        <v>0.61</v>
      </c>
      <c r="G162" s="47"/>
      <c r="H162" s="47">
        <v>0.56999999999999995</v>
      </c>
      <c r="I162" s="47"/>
      <c r="J162" s="47">
        <v>0.54</v>
      </c>
      <c r="K162" s="47"/>
      <c r="L162" s="47">
        <v>0.55000000000000004</v>
      </c>
      <c r="M162" s="47"/>
      <c r="N162" s="47">
        <v>0.56000000000000005</v>
      </c>
      <c r="O162" s="47"/>
      <c r="P162" s="47">
        <v>0.56999999999999995</v>
      </c>
      <c r="Q162" s="47"/>
      <c r="R162" s="47">
        <v>0.6</v>
      </c>
      <c r="S162" s="47"/>
      <c r="T162" s="47">
        <v>0.62</v>
      </c>
      <c r="U162" s="47"/>
      <c r="V162" s="47">
        <v>0.64</v>
      </c>
      <c r="W162" s="47"/>
      <c r="X162" s="47">
        <v>0.67</v>
      </c>
      <c r="Y162" s="47"/>
      <c r="Z162" s="47">
        <v>0.69</v>
      </c>
      <c r="AA162" s="47"/>
      <c r="AB162" s="47">
        <v>0.72</v>
      </c>
      <c r="AC162" s="47"/>
      <c r="AD162" s="47">
        <v>0.74</v>
      </c>
      <c r="AE162" s="47"/>
      <c r="AF162" s="47">
        <v>0.77</v>
      </c>
      <c r="AG162" s="47"/>
      <c r="AS162" s="15"/>
      <c r="BB162" s="3"/>
    </row>
    <row r="163" spans="2:54">
      <c r="B163" s="1"/>
      <c r="C163" s="46" t="s">
        <v>59</v>
      </c>
      <c r="D163" s="46"/>
      <c r="E163" s="46"/>
      <c r="F163" s="47">
        <v>-5.98</v>
      </c>
      <c r="G163" s="47"/>
      <c r="H163" s="47">
        <v>-8.2899999999999991</v>
      </c>
      <c r="I163" s="47"/>
      <c r="J163" s="47">
        <v>-4.76</v>
      </c>
      <c r="K163" s="47"/>
      <c r="L163" s="47">
        <v>15.4</v>
      </c>
      <c r="M163" s="47"/>
      <c r="N163" s="47">
        <v>7.91</v>
      </c>
      <c r="O163" s="47"/>
      <c r="P163" s="47">
        <v>6.17</v>
      </c>
      <c r="Q163" s="47"/>
      <c r="R163" s="47">
        <v>5.59</v>
      </c>
      <c r="S163" s="47"/>
      <c r="T163" s="47">
        <v>5.56</v>
      </c>
      <c r="U163" s="47"/>
      <c r="V163" s="47">
        <v>5.94</v>
      </c>
      <c r="W163" s="47"/>
      <c r="X163" s="47">
        <v>6.67</v>
      </c>
      <c r="Y163" s="47"/>
      <c r="Z163" s="47">
        <v>7.55</v>
      </c>
      <c r="AA163" s="47"/>
      <c r="AB163" s="47">
        <v>8.66</v>
      </c>
      <c r="AC163" s="47"/>
      <c r="AD163" s="47">
        <v>10.199999999999999</v>
      </c>
      <c r="AE163" s="47"/>
      <c r="AF163" s="47">
        <v>12.4</v>
      </c>
      <c r="AG163" s="47"/>
      <c r="AS163" s="15"/>
      <c r="BB163" s="3"/>
    </row>
    <row r="164" spans="2:54">
      <c r="B164" s="1"/>
      <c r="C164" s="48" t="s">
        <v>60</v>
      </c>
      <c r="D164" s="48"/>
      <c r="E164" s="48"/>
      <c r="F164" s="49">
        <v>-1.52</v>
      </c>
      <c r="G164" s="49"/>
      <c r="H164" s="49">
        <v>-2.08</v>
      </c>
      <c r="I164" s="49"/>
      <c r="J164" s="49">
        <v>-6.05</v>
      </c>
      <c r="K164" s="49"/>
      <c r="L164" s="49">
        <v>29.2</v>
      </c>
      <c r="M164" s="49"/>
      <c r="N164" s="49">
        <v>8.0299999999999994</v>
      </c>
      <c r="O164" s="49"/>
      <c r="P164" s="49">
        <v>6.9</v>
      </c>
      <c r="Q164" s="49"/>
      <c r="R164" s="49">
        <v>7.55</v>
      </c>
      <c r="S164" s="49"/>
      <c r="T164" s="49">
        <v>9</v>
      </c>
      <c r="U164" s="49"/>
      <c r="V164" s="49">
        <v>12.7</v>
      </c>
      <c r="W164" s="49"/>
      <c r="X164" s="49">
        <v>18.5</v>
      </c>
      <c r="Y164" s="49"/>
      <c r="Z164" s="60">
        <v>27.8</v>
      </c>
      <c r="AA164" s="49"/>
      <c r="AB164" s="60">
        <v>41.7</v>
      </c>
      <c r="AC164" s="49"/>
      <c r="AD164" s="60">
        <v>66.7</v>
      </c>
      <c r="AE164" s="49"/>
      <c r="AF164" s="60">
        <v>115</v>
      </c>
      <c r="AG164" s="49"/>
      <c r="AK164" s="17"/>
      <c r="AL164" s="15"/>
      <c r="AS164" s="15"/>
      <c r="BB164" s="3"/>
    </row>
    <row r="165" spans="2:54">
      <c r="B165" s="1"/>
      <c r="AK165" s="17"/>
      <c r="AL165" s="15"/>
      <c r="AS165" s="15"/>
      <c r="BB165" s="3"/>
    </row>
    <row r="166" spans="2:54">
      <c r="B166" s="1"/>
      <c r="BB166" s="3"/>
    </row>
    <row r="167" spans="2:54" ht="15.75">
      <c r="B167" s="1"/>
      <c r="C167" s="23" t="s">
        <v>94</v>
      </c>
      <c r="BB167" s="3"/>
    </row>
    <row r="168" spans="2:54" ht="11.25" customHeight="1">
      <c r="B168" s="1"/>
      <c r="C168" s="23"/>
      <c r="E168" s="2" t="s">
        <v>92</v>
      </c>
      <c r="BB168" s="3"/>
    </row>
    <row r="169" spans="2:54" ht="12" thickBot="1">
      <c r="B169" s="1"/>
      <c r="F169" s="29"/>
      <c r="G169" s="29"/>
      <c r="H169" s="29"/>
      <c r="I169" s="29"/>
      <c r="J169" s="29"/>
      <c r="K169" s="29"/>
      <c r="L169" s="29"/>
      <c r="M169" s="29"/>
      <c r="P169" s="2" t="s">
        <v>13</v>
      </c>
      <c r="Q169" s="57">
        <v>3.76</v>
      </c>
      <c r="R169" s="57"/>
      <c r="S169" s="2" t="s">
        <v>65</v>
      </c>
      <c r="W169" s="2" t="s">
        <v>33</v>
      </c>
      <c r="BB169" s="3"/>
    </row>
    <row r="170" spans="2:54">
      <c r="B170" s="1"/>
      <c r="F170" s="7" t="s">
        <v>81</v>
      </c>
      <c r="G170" s="13"/>
      <c r="H170" s="13"/>
      <c r="I170" s="13"/>
      <c r="J170" s="13" t="s">
        <v>0</v>
      </c>
      <c r="K170" s="13"/>
      <c r="L170" s="13" t="s">
        <v>82</v>
      </c>
      <c r="M170" s="8"/>
      <c r="N170" s="12"/>
      <c r="P170" s="2" t="s">
        <v>2</v>
      </c>
      <c r="R170" s="57">
        <v>2.0499999999999998</v>
      </c>
      <c r="S170" s="57"/>
      <c r="T170" s="2" t="s">
        <v>12</v>
      </c>
      <c r="V170" s="21"/>
      <c r="W170" s="27"/>
      <c r="BB170" s="3"/>
    </row>
    <row r="171" spans="2:54">
      <c r="B171" s="1"/>
      <c r="F171" s="7"/>
      <c r="G171" s="13"/>
      <c r="H171" s="13"/>
      <c r="I171" s="13"/>
      <c r="J171" s="13"/>
      <c r="K171" s="13"/>
      <c r="L171" s="13"/>
      <c r="M171" s="8"/>
      <c r="N171" s="12"/>
      <c r="P171" s="2" t="s">
        <v>4</v>
      </c>
      <c r="R171" s="57">
        <v>2.1</v>
      </c>
      <c r="S171" s="57"/>
      <c r="T171" s="2" t="s">
        <v>12</v>
      </c>
      <c r="V171" s="21" t="str">
        <f>IF(OR(1.5&lt;Z172,0.25&gt;Z172),"değiştir.","")</f>
        <v/>
      </c>
      <c r="AL171" s="2" t="s">
        <v>84</v>
      </c>
      <c r="BB171" s="3"/>
    </row>
    <row r="172" spans="2:54">
      <c r="B172" s="1"/>
      <c r="C172" s="58" t="s">
        <v>6</v>
      </c>
      <c r="F172" s="7" t="s">
        <v>80</v>
      </c>
      <c r="G172" s="13"/>
      <c r="H172" s="13"/>
      <c r="I172" s="13"/>
      <c r="J172" s="13"/>
      <c r="K172" s="13"/>
      <c r="L172" s="13" t="s">
        <v>83</v>
      </c>
      <c r="M172" s="8"/>
      <c r="N172" s="12"/>
      <c r="P172" s="14" t="s">
        <v>8</v>
      </c>
      <c r="T172" s="53">
        <f>+R170</f>
        <v>2.0499999999999998</v>
      </c>
      <c r="U172" s="53"/>
      <c r="V172" s="15" t="s">
        <v>9</v>
      </c>
      <c r="W172" s="53">
        <f>+R171</f>
        <v>2.1</v>
      </c>
      <c r="X172" s="53"/>
      <c r="Y172" s="15" t="s">
        <v>10</v>
      </c>
      <c r="Z172" s="53">
        <f>+T172/W172</f>
        <v>0.97619047619047605</v>
      </c>
      <c r="AA172" s="53"/>
      <c r="BB172" s="3"/>
    </row>
    <row r="173" spans="2:54">
      <c r="B173" s="1"/>
      <c r="C173" s="58"/>
      <c r="F173" s="7"/>
      <c r="G173" s="13"/>
      <c r="H173" s="13"/>
      <c r="I173" s="13"/>
      <c r="J173" s="28" t="s">
        <v>12</v>
      </c>
      <c r="K173" s="13"/>
      <c r="L173" s="13"/>
      <c r="M173" s="8"/>
      <c r="N173" s="12"/>
      <c r="P173" s="2" t="s">
        <v>14</v>
      </c>
      <c r="U173" s="53">
        <f>+Q169</f>
        <v>3.76</v>
      </c>
      <c r="V173" s="53"/>
      <c r="W173" s="53"/>
      <c r="X173" s="15" t="s">
        <v>15</v>
      </c>
      <c r="Y173" s="53">
        <f>+R171</f>
        <v>2.1</v>
      </c>
      <c r="Z173" s="53"/>
      <c r="AA173" s="15" t="s">
        <v>15</v>
      </c>
      <c r="AB173" s="53">
        <f>+R170</f>
        <v>2.0499999999999998</v>
      </c>
      <c r="AC173" s="53"/>
      <c r="AD173" s="15" t="s">
        <v>10</v>
      </c>
      <c r="AE173" s="53">
        <f>+U173*Y173*AB173</f>
        <v>16.186799999999998</v>
      </c>
      <c r="AF173" s="53"/>
      <c r="AG173" s="53"/>
      <c r="AH173" s="2" t="s">
        <v>16</v>
      </c>
      <c r="AJ173" s="16"/>
      <c r="AL173" s="17" t="s">
        <v>43</v>
      </c>
      <c r="AM173" s="17"/>
      <c r="AN173" s="17"/>
      <c r="AO173" s="53">
        <f>INDEX(F183:AG183,0,MATCH(Z172,F182:AG182,1))+((Z172-INDEX(F182:AG182,0,MATCH(Z172,F182:AG182,1)))*(INDEX(F183:AG183,0,(MATCH(Z172,F182:AG182,1)+2))-INDEX(F183:AG183,0,MATCH(Z172,F182:AG182,1)))/(INDEX(F182:AG182,0,(MATCH(Z172,F182:AG182,1)+2))-INDEX(F182:AG182,0,MATCH(Z172,F182:AG182,1))))</f>
        <v>15.857142857142856</v>
      </c>
      <c r="AP173" s="53"/>
      <c r="AQ173" s="2" t="s">
        <v>66</v>
      </c>
      <c r="BB173" s="3"/>
    </row>
    <row r="174" spans="2:54">
      <c r="B174" s="1"/>
      <c r="F174" s="7"/>
      <c r="G174" s="13"/>
      <c r="H174" s="13"/>
      <c r="I174" s="13"/>
      <c r="J174" s="13"/>
      <c r="K174" s="13"/>
      <c r="L174" s="13"/>
      <c r="M174" s="8"/>
      <c r="N174" s="12"/>
      <c r="P174" s="2" t="s">
        <v>17</v>
      </c>
      <c r="AL174" s="17" t="s">
        <v>3</v>
      </c>
      <c r="AM174" s="17"/>
      <c r="AO174" s="53">
        <f>INDEX(F184:AG184,0,MATCH(Z172,F182:AG182,1))+((Z172-INDEX(F182:AG182,0,MATCH(Z172,F182:AG182,1)))*(INDEX(F184:AG184,0,(MATCH(Z172,F182:AG182,1)+2))-INDEX(F184:AG184,0,MATCH(Z172,F182:AG182,1)))/(INDEX(F182:AG182,0,(MATCH(Z172,F182:AG182,1)+2))-INDEX(F182:AG182,0,MATCH(Z172,F182:AG182,1))))</f>
        <v>24.942857142857143</v>
      </c>
      <c r="AP174" s="53"/>
      <c r="AQ174" s="2" t="s">
        <v>66</v>
      </c>
      <c r="BB174" s="3"/>
    </row>
    <row r="175" spans="2:54" ht="12" thickBot="1">
      <c r="B175" s="1"/>
      <c r="F175" s="9"/>
      <c r="G175" s="10"/>
      <c r="H175" s="10"/>
      <c r="I175" s="10"/>
      <c r="J175" s="10" t="s">
        <v>39</v>
      </c>
      <c r="K175" s="10"/>
      <c r="L175" s="10"/>
      <c r="M175" s="11"/>
      <c r="N175" s="12"/>
      <c r="P175" s="2" t="s">
        <v>46</v>
      </c>
      <c r="S175" s="53">
        <f>+AE173</f>
        <v>16.186799999999998</v>
      </c>
      <c r="T175" s="53"/>
      <c r="U175" s="53"/>
      <c r="V175" s="2" t="s">
        <v>9</v>
      </c>
      <c r="W175" s="53">
        <f t="shared" ref="W175:W180" si="9">+AO173</f>
        <v>15.857142857142856</v>
      </c>
      <c r="X175" s="53"/>
      <c r="Y175" s="15" t="s">
        <v>10</v>
      </c>
      <c r="Z175" s="54">
        <f t="shared" ref="Z175:Z180" si="10">+S175/W175</f>
        <v>1.0207891891891892</v>
      </c>
      <c r="AA175" s="54"/>
      <c r="AB175" s="54"/>
      <c r="AC175" s="2" t="s">
        <v>64</v>
      </c>
      <c r="AL175" s="18" t="s">
        <v>28</v>
      </c>
      <c r="AM175" s="18"/>
      <c r="AN175" s="18"/>
      <c r="AO175" s="53">
        <f>INDEX(F185:AG185,0,MATCH(Z172,F182:AG182,1))+((Z172-INDEX(F182:AG182,0,MATCH(Z172,F182:AG182,1)))*(INDEX(F185:AG185,0,(MATCH(Z172,F182:AG182,1)+2))-INDEX(F185:AG185,0,MATCH(Z172,F182:AG182,1)))/(INDEX(F182:AG182,0,(MATCH(Z172,F182:AG182,1)+2))-INDEX(F182:AG182,0,MATCH(Z172,F182:AG182,1))))</f>
        <v>80.314285714285703</v>
      </c>
      <c r="AP175" s="53"/>
      <c r="AQ175" s="2" t="s">
        <v>66</v>
      </c>
      <c r="AT175" s="2" t="s">
        <v>72</v>
      </c>
      <c r="BB175" s="3"/>
    </row>
    <row r="176" spans="2:54">
      <c r="B176" s="1"/>
      <c r="F176" s="12"/>
      <c r="G176" s="12"/>
      <c r="H176" s="12"/>
      <c r="I176" s="12"/>
      <c r="J176" s="12"/>
      <c r="K176" s="12"/>
      <c r="L176" s="12"/>
      <c r="M176" s="12"/>
      <c r="N176" s="12"/>
      <c r="P176" s="2" t="s">
        <v>20</v>
      </c>
      <c r="Q176" s="17"/>
      <c r="R176" s="15"/>
      <c r="S176" s="53">
        <f t="shared" ref="S176:S181" si="11">+S175</f>
        <v>16.186799999999998</v>
      </c>
      <c r="T176" s="53"/>
      <c r="U176" s="53"/>
      <c r="V176" s="2" t="s">
        <v>9</v>
      </c>
      <c r="W176" s="53">
        <f t="shared" si="9"/>
        <v>24.942857142857143</v>
      </c>
      <c r="X176" s="53"/>
      <c r="Y176" s="15" t="s">
        <v>10</v>
      </c>
      <c r="Z176" s="54">
        <f t="shared" si="10"/>
        <v>0.64895532646048104</v>
      </c>
      <c r="AA176" s="54"/>
      <c r="AB176" s="54"/>
      <c r="AC176" s="2" t="s">
        <v>64</v>
      </c>
      <c r="AL176" s="17" t="s">
        <v>11</v>
      </c>
      <c r="AM176" s="17"/>
      <c r="AN176" s="17"/>
      <c r="AO176" s="53">
        <f>INDEX(F186:AG186,0,MATCH(Z172,F182:AG182,1))+((Z172-INDEX(F182:AG182,0,MATCH(Z172,F182:AG182,1)))*(INDEX(F186:AG186,0,(MATCH(Z172,F182:AG182,1)+2))-INDEX(F186:AG186,0,MATCH(Z172,F182:AG182,1)))/(INDEX(F182:AG182,0,(MATCH(Z172,F182:AG182,1)+2))-INDEX(F182:AG182,0,MATCH(Z172,F182:AG182,1))))</f>
        <v>79.861904761904754</v>
      </c>
      <c r="AP176" s="53"/>
      <c r="AQ176" s="2" t="s">
        <v>66</v>
      </c>
      <c r="BB176" s="3"/>
    </row>
    <row r="177" spans="2:54">
      <c r="B177" s="1"/>
      <c r="I177" s="2" t="s">
        <v>18</v>
      </c>
      <c r="P177" s="2" t="s">
        <v>29</v>
      </c>
      <c r="Q177" s="17"/>
      <c r="R177" s="15"/>
      <c r="S177" s="53">
        <f t="shared" si="11"/>
        <v>16.186799999999998</v>
      </c>
      <c r="T177" s="53"/>
      <c r="U177" s="53"/>
      <c r="V177" s="2" t="s">
        <v>9</v>
      </c>
      <c r="W177" s="53">
        <f t="shared" si="9"/>
        <v>80.314285714285703</v>
      </c>
      <c r="X177" s="53"/>
      <c r="Y177" s="15" t="s">
        <v>10</v>
      </c>
      <c r="Z177" s="54">
        <f t="shared" si="10"/>
        <v>0.20154322305229455</v>
      </c>
      <c r="AA177" s="54"/>
      <c r="AB177" s="54"/>
      <c r="AC177" s="2" t="s">
        <v>64</v>
      </c>
      <c r="AL177" s="17" t="s">
        <v>88</v>
      </c>
      <c r="AM177" s="17"/>
      <c r="AN177" s="17"/>
      <c r="AO177" s="53">
        <f>INDEX(F187:AG187,0,MATCH(Z172,F182:AG182,1))+((Z172-INDEX(F182:AG182,0,MATCH(Z172,F182:AG182,1)))*(INDEX(F187:AG187,0,(MATCH(Z172,F182:AG182,1)+2))-INDEX(F187:AG187,0,MATCH(Z172,F182:AG182,1)))/(INDEX(F182:AG182,0,(MATCH(Z172,F182:AG182,1)+2))-INDEX(F182:AG182,0,MATCH(Z172,F182:AG182,1))))</f>
        <v>7.489523809523809</v>
      </c>
      <c r="AP177" s="53"/>
      <c r="AQ177" s="2" t="s">
        <v>66</v>
      </c>
      <c r="BB177" s="3"/>
    </row>
    <row r="178" spans="2:54">
      <c r="B178" s="1"/>
      <c r="P178" s="2" t="s">
        <v>22</v>
      </c>
      <c r="Q178" s="17"/>
      <c r="R178" s="15"/>
      <c r="S178" s="53">
        <f t="shared" si="11"/>
        <v>16.186799999999998</v>
      </c>
      <c r="T178" s="53"/>
      <c r="U178" s="53"/>
      <c r="V178" s="2" t="s">
        <v>9</v>
      </c>
      <c r="W178" s="53">
        <f t="shared" si="9"/>
        <v>79.861904761904754</v>
      </c>
      <c r="X178" s="53"/>
      <c r="Y178" s="15" t="s">
        <v>10</v>
      </c>
      <c r="Z178" s="54">
        <f t="shared" si="10"/>
        <v>0.20268487269691729</v>
      </c>
      <c r="AA178" s="54"/>
      <c r="AB178" s="54"/>
      <c r="AC178" s="2" t="s">
        <v>64</v>
      </c>
      <c r="AK178" s="17"/>
      <c r="AL178" s="17" t="s">
        <v>89</v>
      </c>
      <c r="AM178" s="17"/>
      <c r="AN178" s="17"/>
      <c r="AO178" s="53">
        <f>INDEX(F188:AG188,0,MATCH(Z172,F182:AG182,1))+((Z172-INDEX(F182:AG182,0,MATCH(Z172,F182:AG182,1)))*(INDEX(F188:AG188,0,(MATCH(Z172,F182:AG182,1)+2))-INDEX(F188:AG188,0,MATCH(Z172,F182:AG182,1)))/(INDEX(F182:AG182,0,(MATCH(Z172,F182:AG182,1)+2))-INDEX(F182:AG182,0,MATCH(Z172,F182:AG182,1))))</f>
        <v>11.2</v>
      </c>
      <c r="AP178" s="53"/>
      <c r="AQ178" s="2" t="s">
        <v>66</v>
      </c>
      <c r="AS178" s="15"/>
      <c r="BB178" s="3"/>
    </row>
    <row r="179" spans="2:54">
      <c r="B179" s="1"/>
      <c r="P179" s="2" t="s">
        <v>90</v>
      </c>
      <c r="Q179" s="17"/>
      <c r="R179" s="15"/>
      <c r="S179" s="53">
        <f t="shared" si="11"/>
        <v>16.186799999999998</v>
      </c>
      <c r="T179" s="53"/>
      <c r="U179" s="53"/>
      <c r="V179" s="2" t="s">
        <v>9</v>
      </c>
      <c r="W179" s="53">
        <f t="shared" si="9"/>
        <v>7.489523809523809</v>
      </c>
      <c r="X179" s="53"/>
      <c r="Y179" s="15" t="s">
        <v>10</v>
      </c>
      <c r="Z179" s="54">
        <f t="shared" si="10"/>
        <v>2.1612589013224821</v>
      </c>
      <c r="AA179" s="54"/>
      <c r="AB179" s="54"/>
      <c r="AC179" s="2" t="s">
        <v>64</v>
      </c>
      <c r="AK179" s="17"/>
      <c r="AL179" s="17" t="s">
        <v>45</v>
      </c>
      <c r="AM179" s="17"/>
      <c r="AN179" s="17"/>
      <c r="AO179" s="53">
        <f>INDEX(F189:AG189,0,MATCH(Z172,F182:AG182,1))+((Z172-INDEX(F182:AG182,0,MATCH(Z172,F182:AG182,1)))*(INDEX(F189:AG189,0,(MATCH(Z172,F182:AG182,1)+2))-INDEX(F189:AG189,0,MATCH(Z172,F182:AG182,1)))/(INDEX(F182:AG182,0,(MATCH(Z172,F182:AG182,1)+2))-INDEX(F182:AG182,0,MATCH(Z172,F182:AG182,1))))</f>
        <v>11.638095238095238</v>
      </c>
      <c r="AP179" s="53"/>
      <c r="AQ179" s="2" t="s">
        <v>66</v>
      </c>
      <c r="AS179" s="15"/>
      <c r="BB179" s="3"/>
    </row>
    <row r="180" spans="2:54">
      <c r="B180" s="1"/>
      <c r="P180" s="2" t="s">
        <v>91</v>
      </c>
      <c r="Q180" s="17"/>
      <c r="R180" s="15"/>
      <c r="S180" s="53">
        <f t="shared" si="11"/>
        <v>16.186799999999998</v>
      </c>
      <c r="T180" s="53"/>
      <c r="U180" s="53"/>
      <c r="V180" s="2" t="s">
        <v>9</v>
      </c>
      <c r="W180" s="53">
        <f t="shared" si="9"/>
        <v>11.2</v>
      </c>
      <c r="X180" s="53"/>
      <c r="Y180" s="15" t="s">
        <v>10</v>
      </c>
      <c r="Z180" s="54">
        <f t="shared" si="10"/>
        <v>1.4452499999999999</v>
      </c>
      <c r="AA180" s="54"/>
      <c r="AB180" s="54"/>
      <c r="AC180" s="2" t="s">
        <v>64</v>
      </c>
      <c r="AK180" s="17"/>
      <c r="AL180" s="17"/>
      <c r="AM180" s="17"/>
      <c r="AN180" s="17"/>
      <c r="AO180" s="15"/>
      <c r="AP180" s="15"/>
      <c r="AS180" s="15"/>
      <c r="BB180" s="3"/>
    </row>
    <row r="181" spans="2:54">
      <c r="B181" s="1"/>
      <c r="P181" s="2" t="s">
        <v>47</v>
      </c>
      <c r="Q181" s="17"/>
      <c r="R181" s="15"/>
      <c r="S181" s="53">
        <f t="shared" si="11"/>
        <v>16.186799999999998</v>
      </c>
      <c r="T181" s="53"/>
      <c r="U181" s="53"/>
      <c r="V181" s="2" t="s">
        <v>9</v>
      </c>
      <c r="W181" s="53">
        <f t="shared" ref="W181" si="12">+AO179</f>
        <v>11.638095238095238</v>
      </c>
      <c r="X181" s="53"/>
      <c r="Y181" s="15" t="s">
        <v>10</v>
      </c>
      <c r="Z181" s="54">
        <f t="shared" ref="Z181" si="13">+S181/W181</f>
        <v>1.3908461538461538</v>
      </c>
      <c r="AA181" s="54"/>
      <c r="AB181" s="54"/>
      <c r="AC181" s="2" t="s">
        <v>64</v>
      </c>
      <c r="AK181" s="17"/>
      <c r="AL181" s="17"/>
      <c r="AM181" s="17"/>
      <c r="AN181" s="17"/>
      <c r="AO181" s="15"/>
      <c r="AP181" s="15"/>
      <c r="AS181" s="15"/>
      <c r="BB181" s="3"/>
    </row>
    <row r="182" spans="2:54" ht="12" thickBot="1">
      <c r="B182" s="1"/>
      <c r="C182" s="55" t="s">
        <v>23</v>
      </c>
      <c r="D182" s="55"/>
      <c r="E182" s="55"/>
      <c r="F182" s="56">
        <v>0.25</v>
      </c>
      <c r="G182" s="56"/>
      <c r="H182" s="56">
        <v>0.3</v>
      </c>
      <c r="I182" s="56"/>
      <c r="J182" s="56">
        <v>0.4</v>
      </c>
      <c r="K182" s="56"/>
      <c r="L182" s="56">
        <v>0.5</v>
      </c>
      <c r="M182" s="56"/>
      <c r="N182" s="56">
        <v>0.6</v>
      </c>
      <c r="O182" s="56"/>
      <c r="P182" s="56">
        <v>0.7</v>
      </c>
      <c r="Q182" s="56"/>
      <c r="R182" s="56">
        <v>0.8</v>
      </c>
      <c r="S182" s="56"/>
      <c r="T182" s="56">
        <v>0.9</v>
      </c>
      <c r="U182" s="56"/>
      <c r="V182" s="56">
        <v>1</v>
      </c>
      <c r="W182" s="56"/>
      <c r="X182" s="56">
        <v>1.1000000000000001</v>
      </c>
      <c r="Y182" s="56"/>
      <c r="Z182" s="56">
        <v>1.2</v>
      </c>
      <c r="AA182" s="56"/>
      <c r="AB182" s="56">
        <v>1.3</v>
      </c>
      <c r="AC182" s="56"/>
      <c r="AD182" s="56">
        <v>1.4</v>
      </c>
      <c r="AE182" s="56"/>
      <c r="AF182" s="56">
        <v>1.5</v>
      </c>
      <c r="AG182" s="56"/>
      <c r="AK182" s="17"/>
      <c r="AL182" s="15"/>
      <c r="AS182" s="15"/>
      <c r="BB182" s="3"/>
    </row>
    <row r="183" spans="2:54" ht="12" thickTop="1">
      <c r="B183" s="1"/>
      <c r="C183" s="50" t="s">
        <v>40</v>
      </c>
      <c r="D183" s="50"/>
      <c r="E183" s="50"/>
      <c r="F183" s="51">
        <v>58.3</v>
      </c>
      <c r="G183" s="51"/>
      <c r="H183" s="51">
        <v>43.3</v>
      </c>
      <c r="I183" s="51"/>
      <c r="J183" s="51">
        <v>27</v>
      </c>
      <c r="K183" s="51"/>
      <c r="L183" s="51">
        <v>19.5</v>
      </c>
      <c r="M183" s="51"/>
      <c r="N183" s="51">
        <v>16.5</v>
      </c>
      <c r="O183" s="51"/>
      <c r="P183" s="51">
        <v>15.3</v>
      </c>
      <c r="Q183" s="51"/>
      <c r="R183" s="51">
        <v>15.1</v>
      </c>
      <c r="S183" s="51"/>
      <c r="T183" s="51">
        <v>15.4</v>
      </c>
      <c r="U183" s="51"/>
      <c r="V183" s="51">
        <v>16</v>
      </c>
      <c r="W183" s="51"/>
      <c r="X183" s="51">
        <v>16.8</v>
      </c>
      <c r="Y183" s="51"/>
      <c r="Z183" s="51">
        <v>17.899999999999999</v>
      </c>
      <c r="AA183" s="51"/>
      <c r="AB183" s="51">
        <v>19</v>
      </c>
      <c r="AC183" s="51"/>
      <c r="AD183" s="51">
        <v>20.2</v>
      </c>
      <c r="AE183" s="51"/>
      <c r="AF183" s="51">
        <v>21.5</v>
      </c>
      <c r="AG183" s="51"/>
      <c r="AK183" s="17"/>
      <c r="AL183" s="15"/>
      <c r="AS183" s="15"/>
      <c r="BB183" s="3"/>
    </row>
    <row r="184" spans="2:54">
      <c r="B184" s="1"/>
      <c r="C184" s="46" t="s">
        <v>25</v>
      </c>
      <c r="D184" s="46"/>
      <c r="E184" s="46"/>
      <c r="F184" s="47">
        <v>118</v>
      </c>
      <c r="G184" s="47"/>
      <c r="H184" s="47">
        <v>97</v>
      </c>
      <c r="I184" s="47"/>
      <c r="J184" s="47">
        <v>61.7</v>
      </c>
      <c r="K184" s="47"/>
      <c r="L184" s="47">
        <v>43.3</v>
      </c>
      <c r="M184" s="47"/>
      <c r="N184" s="47">
        <v>34</v>
      </c>
      <c r="O184" s="47"/>
      <c r="P184" s="47">
        <v>29.2</v>
      </c>
      <c r="Q184" s="47"/>
      <c r="R184" s="47">
        <v>26.7</v>
      </c>
      <c r="S184" s="47"/>
      <c r="T184" s="47">
        <v>25.4</v>
      </c>
      <c r="U184" s="47"/>
      <c r="V184" s="47">
        <v>24.8</v>
      </c>
      <c r="W184" s="47"/>
      <c r="X184" s="47">
        <v>24.6</v>
      </c>
      <c r="Y184" s="47"/>
      <c r="Z184" s="47">
        <v>24.8</v>
      </c>
      <c r="AA184" s="47"/>
      <c r="AB184" s="47">
        <v>25.1</v>
      </c>
      <c r="AC184" s="47"/>
      <c r="AD184" s="47">
        <v>25.6</v>
      </c>
      <c r="AE184" s="47"/>
      <c r="AF184" s="47">
        <v>26.2</v>
      </c>
      <c r="AG184" s="47"/>
      <c r="AK184" s="17"/>
      <c r="AL184" s="15"/>
      <c r="AS184" s="15"/>
      <c r="BB184" s="3"/>
    </row>
    <row r="185" spans="2:54">
      <c r="B185" s="1"/>
      <c r="C185" s="46" t="s">
        <v>30</v>
      </c>
      <c r="D185" s="46"/>
      <c r="E185" s="46"/>
      <c r="F185" s="47">
        <v>-56.1</v>
      </c>
      <c r="G185" s="47"/>
      <c r="H185" s="47">
        <v>-68.5</v>
      </c>
      <c r="I185" s="47"/>
      <c r="J185" s="47">
        <v>-183</v>
      </c>
      <c r="K185" s="47"/>
      <c r="L185" s="47">
        <v>254</v>
      </c>
      <c r="M185" s="47"/>
      <c r="N185" s="47">
        <v>109</v>
      </c>
      <c r="O185" s="47"/>
      <c r="P185" s="47">
        <v>82</v>
      </c>
      <c r="Q185" s="47"/>
      <c r="R185" s="47">
        <v>75.400000000000006</v>
      </c>
      <c r="S185" s="47"/>
      <c r="T185" s="47">
        <v>76.2</v>
      </c>
      <c r="U185" s="47"/>
      <c r="V185" s="47">
        <v>81.599999999999994</v>
      </c>
      <c r="W185" s="47"/>
      <c r="X185" s="47">
        <v>90.1</v>
      </c>
      <c r="Y185" s="47"/>
      <c r="Z185" s="47">
        <v>102</v>
      </c>
      <c r="AA185" s="47"/>
      <c r="AB185" s="47">
        <v>118</v>
      </c>
      <c r="AC185" s="47"/>
      <c r="AD185" s="47">
        <v>138</v>
      </c>
      <c r="AE185" s="47"/>
      <c r="AF185" s="47">
        <v>163</v>
      </c>
      <c r="AG185" s="47"/>
      <c r="AK185" s="17"/>
      <c r="AL185" s="15"/>
      <c r="AS185" s="15"/>
      <c r="BB185" s="3"/>
    </row>
    <row r="186" spans="2:54">
      <c r="B186" s="1"/>
      <c r="C186" s="46" t="s">
        <v>27</v>
      </c>
      <c r="D186" s="46"/>
      <c r="E186" s="46"/>
      <c r="F186" s="59" t="s">
        <v>87</v>
      </c>
      <c r="G186" s="47"/>
      <c r="H186" s="47">
        <v>219</v>
      </c>
      <c r="I186" s="47"/>
      <c r="J186" s="47">
        <v>107</v>
      </c>
      <c r="K186" s="47"/>
      <c r="L186" s="47">
        <v>74.5</v>
      </c>
      <c r="M186" s="47"/>
      <c r="N186" s="47">
        <v>64.7</v>
      </c>
      <c r="O186" s="47"/>
      <c r="P186" s="47">
        <v>65.2</v>
      </c>
      <c r="Q186" s="47"/>
      <c r="R186" s="47">
        <v>67.599999999999994</v>
      </c>
      <c r="S186" s="47"/>
      <c r="T186" s="47">
        <v>74.3</v>
      </c>
      <c r="U186" s="47"/>
      <c r="V186" s="47">
        <v>81.599999999999994</v>
      </c>
      <c r="W186" s="47"/>
      <c r="X186" s="47">
        <v>90.1</v>
      </c>
      <c r="Y186" s="47"/>
      <c r="Z186" s="47">
        <v>101</v>
      </c>
      <c r="AA186" s="47"/>
      <c r="AB186" s="47">
        <v>108</v>
      </c>
      <c r="AC186" s="47"/>
      <c r="AD186" s="47">
        <v>118</v>
      </c>
      <c r="AE186" s="47"/>
      <c r="AF186" s="47">
        <v>131</v>
      </c>
      <c r="AG186" s="47"/>
      <c r="AK186" s="17"/>
      <c r="AL186" s="15"/>
      <c r="AS186" s="15"/>
      <c r="BB186" s="3"/>
    </row>
    <row r="187" spans="2:54">
      <c r="B187" s="1"/>
      <c r="C187" s="46" t="s">
        <v>85</v>
      </c>
      <c r="D187" s="46"/>
      <c r="E187" s="46"/>
      <c r="F187" s="47">
        <v>10.8</v>
      </c>
      <c r="G187" s="47"/>
      <c r="H187" s="47">
        <v>8.6999999999999993</v>
      </c>
      <c r="I187" s="47"/>
      <c r="J187" s="47">
        <v>6.77</v>
      </c>
      <c r="K187" s="47"/>
      <c r="L187" s="47">
        <v>6.1</v>
      </c>
      <c r="M187" s="47"/>
      <c r="N187" s="47">
        <v>5.99</v>
      </c>
      <c r="O187" s="47"/>
      <c r="P187" s="47">
        <v>5.26</v>
      </c>
      <c r="Q187" s="47"/>
      <c r="R187" s="47">
        <v>6.54</v>
      </c>
      <c r="S187" s="47"/>
      <c r="T187" s="47">
        <v>7.04</v>
      </c>
      <c r="U187" s="47"/>
      <c r="V187" s="47">
        <v>7.63</v>
      </c>
      <c r="W187" s="47"/>
      <c r="X187" s="47">
        <v>8.33</v>
      </c>
      <c r="Y187" s="47"/>
      <c r="Z187" s="47">
        <v>9</v>
      </c>
      <c r="AA187" s="47"/>
      <c r="AB187" s="47">
        <v>9.7100000000000009</v>
      </c>
      <c r="AC187" s="47"/>
      <c r="AD187" s="47">
        <v>10.5</v>
      </c>
      <c r="AE187" s="47"/>
      <c r="AF187" s="47">
        <v>11.2</v>
      </c>
      <c r="AG187" s="47"/>
      <c r="AK187" s="17"/>
      <c r="AL187" s="15"/>
      <c r="AS187" s="15"/>
      <c r="BB187" s="3"/>
    </row>
    <row r="188" spans="2:54">
      <c r="B188" s="1"/>
      <c r="C188" s="46" t="s">
        <v>86</v>
      </c>
      <c r="D188" s="46"/>
      <c r="E188" s="46"/>
      <c r="F188" s="47">
        <v>27.6</v>
      </c>
      <c r="G188" s="47"/>
      <c r="H188" s="47">
        <v>22.3</v>
      </c>
      <c r="I188" s="47"/>
      <c r="J188" s="47">
        <v>16.899999999999999</v>
      </c>
      <c r="K188" s="47"/>
      <c r="L188" s="47">
        <v>14.2</v>
      </c>
      <c r="M188" s="47"/>
      <c r="N188" s="47">
        <v>12.6</v>
      </c>
      <c r="O188" s="47"/>
      <c r="P188" s="47">
        <v>11.8</v>
      </c>
      <c r="Q188" s="47"/>
      <c r="R188" s="47">
        <v>11.3</v>
      </c>
      <c r="S188" s="47"/>
      <c r="T188" s="47">
        <v>11.2</v>
      </c>
      <c r="U188" s="47"/>
      <c r="V188" s="47">
        <v>11.2</v>
      </c>
      <c r="W188" s="47"/>
      <c r="X188" s="47">
        <v>11.4</v>
      </c>
      <c r="Y188" s="47"/>
      <c r="Z188" s="47">
        <v>11.7</v>
      </c>
      <c r="AA188" s="47"/>
      <c r="AB188" s="47">
        <v>12</v>
      </c>
      <c r="AC188" s="47"/>
      <c r="AD188" s="47">
        <v>12.4</v>
      </c>
      <c r="AE188" s="47"/>
      <c r="AF188" s="47">
        <v>12.9</v>
      </c>
      <c r="AG188" s="47"/>
      <c r="AK188" s="17"/>
      <c r="AL188" s="15"/>
      <c r="AS188" s="15"/>
      <c r="BB188" s="3"/>
    </row>
    <row r="189" spans="2:54">
      <c r="B189" s="1"/>
      <c r="C189" s="48" t="s">
        <v>42</v>
      </c>
      <c r="D189" s="48"/>
      <c r="E189" s="48"/>
      <c r="F189" s="49">
        <v>9</v>
      </c>
      <c r="G189" s="49"/>
      <c r="H189" s="49">
        <v>8.2100000000000009</v>
      </c>
      <c r="I189" s="49"/>
      <c r="J189" s="49">
        <v>7.6</v>
      </c>
      <c r="K189" s="49"/>
      <c r="L189" s="49">
        <v>7.69</v>
      </c>
      <c r="M189" s="49"/>
      <c r="N189" s="49">
        <v>8.16</v>
      </c>
      <c r="O189" s="49"/>
      <c r="P189" s="49">
        <v>8.8800000000000008</v>
      </c>
      <c r="Q189" s="49"/>
      <c r="R189" s="49">
        <v>9.7799999999999994</v>
      </c>
      <c r="S189" s="49"/>
      <c r="T189" s="49">
        <v>10.8</v>
      </c>
      <c r="U189" s="49"/>
      <c r="V189" s="49">
        <v>11.9</v>
      </c>
      <c r="W189" s="49"/>
      <c r="X189" s="49">
        <v>13.2</v>
      </c>
      <c r="Y189" s="49"/>
      <c r="Z189" s="49">
        <v>14.3</v>
      </c>
      <c r="AA189" s="49"/>
      <c r="AB189" s="49">
        <v>15.6</v>
      </c>
      <c r="AC189" s="49"/>
      <c r="AD189" s="49">
        <v>17</v>
      </c>
      <c r="AE189" s="49"/>
      <c r="AF189" s="49">
        <v>18.399999999999999</v>
      </c>
      <c r="AG189" s="49"/>
      <c r="AK189" s="17"/>
      <c r="AL189" s="15"/>
      <c r="AS189" s="15"/>
      <c r="BB189" s="3"/>
    </row>
    <row r="190" spans="2:54">
      <c r="B190" s="1"/>
      <c r="BB190" s="3"/>
    </row>
    <row r="191" spans="2:54">
      <c r="B191" s="1"/>
      <c r="BB191" s="3"/>
    </row>
    <row r="192" spans="2:54" ht="15.75">
      <c r="B192" s="1"/>
      <c r="C192" s="23" t="s">
        <v>94</v>
      </c>
      <c r="BB192" s="3"/>
    </row>
    <row r="193" spans="2:54" ht="11.25" customHeight="1">
      <c r="B193" s="1"/>
      <c r="C193" s="23"/>
      <c r="E193" s="2" t="s">
        <v>92</v>
      </c>
      <c r="J193" s="2" t="s">
        <v>52</v>
      </c>
      <c r="BB193" s="3"/>
    </row>
    <row r="194" spans="2:54" ht="12" thickBot="1">
      <c r="B194" s="1"/>
      <c r="F194" s="29"/>
      <c r="G194" s="29"/>
      <c r="H194" s="29"/>
      <c r="I194" s="29"/>
      <c r="J194" s="29"/>
      <c r="K194" s="29"/>
      <c r="L194" s="29"/>
      <c r="M194" s="29"/>
      <c r="P194" s="2" t="s">
        <v>13</v>
      </c>
      <c r="Q194" s="57">
        <v>3.76</v>
      </c>
      <c r="R194" s="57"/>
      <c r="S194" s="2" t="s">
        <v>67</v>
      </c>
      <c r="W194" s="2" t="s">
        <v>53</v>
      </c>
      <c r="BB194" s="3"/>
    </row>
    <row r="195" spans="2:54">
      <c r="B195" s="1"/>
      <c r="F195" s="7" t="s">
        <v>81</v>
      </c>
      <c r="G195" s="13"/>
      <c r="H195" s="13"/>
      <c r="I195" s="13"/>
      <c r="J195" s="13" t="s">
        <v>0</v>
      </c>
      <c r="K195" s="13"/>
      <c r="L195" s="13" t="s">
        <v>82</v>
      </c>
      <c r="M195" s="8"/>
      <c r="N195" s="12"/>
      <c r="P195" s="2" t="s">
        <v>2</v>
      </c>
      <c r="R195" s="57">
        <v>2.0499999999999998</v>
      </c>
      <c r="S195" s="57"/>
      <c r="T195" s="2" t="s">
        <v>12</v>
      </c>
      <c r="V195" s="21"/>
      <c r="W195" s="27"/>
      <c r="BB195" s="3"/>
    </row>
    <row r="196" spans="2:54">
      <c r="B196" s="1"/>
      <c r="F196" s="7"/>
      <c r="G196" s="13"/>
      <c r="H196" s="13"/>
      <c r="I196" s="13"/>
      <c r="J196" s="13"/>
      <c r="K196" s="13"/>
      <c r="L196" s="13"/>
      <c r="M196" s="8"/>
      <c r="N196" s="12"/>
      <c r="P196" s="2" t="s">
        <v>4</v>
      </c>
      <c r="R196" s="57">
        <v>2.1</v>
      </c>
      <c r="S196" s="57"/>
      <c r="T196" s="2" t="s">
        <v>12</v>
      </c>
      <c r="V196" s="21" t="str">
        <f>IF(OR(1.5&lt;Z197,0.25&gt;Z197),"değiştir.","")</f>
        <v/>
      </c>
      <c r="AL196" s="2" t="s">
        <v>93</v>
      </c>
      <c r="BB196" s="3"/>
    </row>
    <row r="197" spans="2:54">
      <c r="B197" s="1"/>
      <c r="C197" s="58" t="s">
        <v>6</v>
      </c>
      <c r="F197" s="7" t="s">
        <v>80</v>
      </c>
      <c r="G197" s="13"/>
      <c r="H197" s="13"/>
      <c r="I197" s="13"/>
      <c r="J197" s="13"/>
      <c r="K197" s="13"/>
      <c r="L197" s="13" t="s">
        <v>83</v>
      </c>
      <c r="M197" s="8"/>
      <c r="N197" s="12"/>
      <c r="P197" s="14" t="s">
        <v>8</v>
      </c>
      <c r="T197" s="53">
        <f>+R195</f>
        <v>2.0499999999999998</v>
      </c>
      <c r="U197" s="53"/>
      <c r="V197" s="15" t="s">
        <v>9</v>
      </c>
      <c r="W197" s="53">
        <f>+R196</f>
        <v>2.1</v>
      </c>
      <c r="X197" s="53"/>
      <c r="Y197" s="15" t="s">
        <v>10</v>
      </c>
      <c r="Z197" s="53">
        <f>+T197/W197</f>
        <v>0.97619047619047605</v>
      </c>
      <c r="AA197" s="53"/>
      <c r="BB197" s="3"/>
    </row>
    <row r="198" spans="2:54">
      <c r="B198" s="1"/>
      <c r="C198" s="58"/>
      <c r="F198" s="7"/>
      <c r="G198" s="13"/>
      <c r="H198" s="13"/>
      <c r="I198" s="13"/>
      <c r="J198" s="28" t="s">
        <v>12</v>
      </c>
      <c r="K198" s="13"/>
      <c r="L198" s="13"/>
      <c r="M198" s="8"/>
      <c r="N198" s="12"/>
      <c r="P198" s="2" t="s">
        <v>14</v>
      </c>
      <c r="U198" s="53">
        <f>+Q194</f>
        <v>3.76</v>
      </c>
      <c r="V198" s="53"/>
      <c r="W198" s="53"/>
      <c r="X198" s="15" t="s">
        <v>15</v>
      </c>
      <c r="Y198" s="53">
        <f>+R196</f>
        <v>2.1</v>
      </c>
      <c r="Z198" s="53"/>
      <c r="AA198" s="15" t="s">
        <v>10</v>
      </c>
      <c r="AB198" s="53">
        <f>+U198*Y198</f>
        <v>7.8959999999999999</v>
      </c>
      <c r="AC198" s="53"/>
      <c r="AD198" s="53"/>
      <c r="AE198" s="2" t="s">
        <v>16</v>
      </c>
      <c r="AJ198" s="16"/>
      <c r="AL198" s="17" t="s">
        <v>43</v>
      </c>
      <c r="AM198" s="17"/>
      <c r="AN198" s="17"/>
      <c r="AO198" s="53">
        <f>INDEX(F207:AG207,0,MATCH(Z197,F206:AG206,1))+((Z197-INDEX(F206:AG206,0,MATCH(Z197,F206:AG206,1)))*(INDEX(F207:AG207,0,(MATCH(Z197,F206:AG206,1)+2))-INDEX(F207:AG207,0,MATCH(Z197,F206:AG206,1)))/(INDEX(F206:AG206,0,(MATCH(Z197,F206:AG206,1)+2))-INDEX(F206:AG206,0,MATCH(Z197,F206:AG206,1))))</f>
        <v>5.5042857142857144</v>
      </c>
      <c r="AP198" s="53"/>
      <c r="AQ198" s="2" t="s">
        <v>66</v>
      </c>
      <c r="BB198" s="3"/>
    </row>
    <row r="199" spans="2:54">
      <c r="B199" s="1"/>
      <c r="F199" s="7"/>
      <c r="G199" s="13"/>
      <c r="H199" s="13"/>
      <c r="I199" s="13"/>
      <c r="J199" s="13"/>
      <c r="K199" s="13"/>
      <c r="L199" s="13"/>
      <c r="M199" s="8"/>
      <c r="N199" s="12"/>
      <c r="P199" s="2" t="s">
        <v>17</v>
      </c>
      <c r="AL199" s="17" t="s">
        <v>3</v>
      </c>
      <c r="AM199" s="17"/>
      <c r="AO199" s="53">
        <f>INDEX(F208:AG208,0,MATCH(Z197,F206:AG206,1))+((Z197-INDEX(F206:AG206,0,MATCH(Z197,F206:AG206,1)))*(INDEX(F208:AG208,0,(MATCH(Z197,F206:AG206,1)+2))-INDEX(F208:AG208,0,MATCH(Z197,F206:AG206,1)))/(INDEX(F206:AG206,0,(MATCH(Z197,F206:AG206,1)+2))-INDEX(F206:AG206,0,MATCH(Z197,F206:AG206,1))))</f>
        <v>20.399999999999995</v>
      </c>
      <c r="AP199" s="53"/>
      <c r="AQ199" s="2" t="s">
        <v>66</v>
      </c>
      <c r="BB199" s="3"/>
    </row>
    <row r="200" spans="2:54" ht="12" thickBot="1">
      <c r="B200" s="1"/>
      <c r="F200" s="9"/>
      <c r="G200" s="10"/>
      <c r="H200" s="10"/>
      <c r="I200" s="10"/>
      <c r="J200" s="10" t="s">
        <v>39</v>
      </c>
      <c r="K200" s="10"/>
      <c r="L200" s="10"/>
      <c r="M200" s="11"/>
      <c r="N200" s="12"/>
      <c r="P200" s="2" t="s">
        <v>46</v>
      </c>
      <c r="S200" s="53">
        <f>+AB198</f>
        <v>7.8959999999999999</v>
      </c>
      <c r="T200" s="53"/>
      <c r="U200" s="53"/>
      <c r="V200" s="2" t="s">
        <v>9</v>
      </c>
      <c r="W200" s="53">
        <f t="shared" ref="W200:W205" si="14">+AO198</f>
        <v>5.5042857142857144</v>
      </c>
      <c r="X200" s="53"/>
      <c r="Y200" s="15" t="s">
        <v>10</v>
      </c>
      <c r="Z200" s="54">
        <f t="shared" ref="Z200:Z205" si="15">+S200/W200</f>
        <v>1.4345185569685959</v>
      </c>
      <c r="AA200" s="54"/>
      <c r="AB200" s="54"/>
      <c r="AC200" s="2" t="s">
        <v>64</v>
      </c>
      <c r="AL200" s="18" t="s">
        <v>51</v>
      </c>
      <c r="AM200" s="18"/>
      <c r="AN200" s="18"/>
      <c r="AO200" s="53">
        <f>INDEX(F209:AG209,0,MATCH(Z197,F206:AG206,1))+((Z197-INDEX(F206:AG206,0,MATCH(Z197,F206:AG206,1)))*(INDEX(F209:AG209,0,(MATCH(Z197,F206:AG206,1)+2))-INDEX(F209:AG209,0,MATCH(Z197,F206:AG206,1)))/(INDEX(F206:AG206,0,(MATCH(Z197,F206:AG206,1)+2))-INDEX(F206:AG206,0,MATCH(Z197,F206:AG206,1))))</f>
        <v>25.880952380952376</v>
      </c>
      <c r="AP200" s="53"/>
      <c r="AQ200" s="2" t="s">
        <v>66</v>
      </c>
      <c r="AT200" s="2" t="s">
        <v>72</v>
      </c>
      <c r="BB200" s="3"/>
    </row>
    <row r="201" spans="2:54">
      <c r="B201" s="1"/>
      <c r="F201" s="12"/>
      <c r="G201" s="12"/>
      <c r="H201" s="12"/>
      <c r="I201" s="12"/>
      <c r="J201" s="12"/>
      <c r="K201" s="12"/>
      <c r="L201" s="12"/>
      <c r="M201" s="12"/>
      <c r="N201" s="12"/>
      <c r="P201" s="2" t="s">
        <v>20</v>
      </c>
      <c r="Q201" s="17"/>
      <c r="R201" s="15"/>
      <c r="S201" s="53">
        <f>+S200</f>
        <v>7.8959999999999999</v>
      </c>
      <c r="T201" s="53"/>
      <c r="U201" s="53"/>
      <c r="V201" s="2" t="s">
        <v>9</v>
      </c>
      <c r="W201" s="53">
        <f t="shared" si="14"/>
        <v>20.399999999999995</v>
      </c>
      <c r="X201" s="53"/>
      <c r="Y201" s="15" t="s">
        <v>10</v>
      </c>
      <c r="Z201" s="54">
        <f t="shared" si="15"/>
        <v>0.38705882352941184</v>
      </c>
      <c r="AA201" s="54"/>
      <c r="AB201" s="54"/>
      <c r="AC201" s="2" t="s">
        <v>64</v>
      </c>
      <c r="AL201" s="17" t="s">
        <v>88</v>
      </c>
      <c r="AM201" s="17"/>
      <c r="AN201" s="17"/>
      <c r="AO201" s="53">
        <f>INDEX(F210:AG210,0,MATCH(Z197,F206:AG206,1))+((Z197-INDEX(F206:AG206,0,MATCH(Z197,F206:AG206,1)))*(INDEX(F210:AG210,0,(MATCH(Z197,F206:AG206,1)+2))-INDEX(F210:AG210,0,MATCH(Z197,F206:AG206,1)))/(INDEX(F206:AG206,0,(MATCH(Z197,F206:AG206,1)+2))-INDEX(F206:AG206,0,MATCH(Z197,F206:AG206,1))))</f>
        <v>1.78</v>
      </c>
      <c r="AP201" s="53"/>
      <c r="AQ201" s="2" t="s">
        <v>66</v>
      </c>
      <c r="BB201" s="3"/>
    </row>
    <row r="202" spans="2:54">
      <c r="B202" s="1"/>
      <c r="I202" s="2" t="s">
        <v>18</v>
      </c>
      <c r="P202" s="2" t="s">
        <v>29</v>
      </c>
      <c r="Q202" s="17"/>
      <c r="R202" s="15"/>
      <c r="S202" s="53">
        <f>+S201</f>
        <v>7.8959999999999999</v>
      </c>
      <c r="T202" s="53"/>
      <c r="U202" s="53"/>
      <c r="V202" s="2" t="s">
        <v>9</v>
      </c>
      <c r="W202" s="53">
        <f t="shared" si="14"/>
        <v>25.880952380952376</v>
      </c>
      <c r="X202" s="53"/>
      <c r="Y202" s="15" t="s">
        <v>10</v>
      </c>
      <c r="Z202" s="54">
        <f t="shared" si="15"/>
        <v>0.30508923643054281</v>
      </c>
      <c r="AA202" s="54"/>
      <c r="AB202" s="54"/>
      <c r="AC202" s="2" t="s">
        <v>64</v>
      </c>
      <c r="AL202" s="17" t="s">
        <v>89</v>
      </c>
      <c r="AM202" s="17"/>
      <c r="AN202" s="17"/>
      <c r="AO202" s="53">
        <f>INDEX(F211:AG211,0,MATCH(Z197,F206:AG206,1))+((Z197-INDEX(F206:AG206,0,MATCH(Z197,F206:AG206,1)))*(INDEX(F211:AG211,0,(MATCH(Z197,F206:AG206,1)+2))-INDEX(F211:AG211,0,MATCH(Z197,F206:AG206,1)))/(INDEX(F206:AG206,0,(MATCH(Z197,F206:AG206,1)+2))-INDEX(F206:AG206,0,MATCH(Z197,F206:AG206,1))))</f>
        <v>16.404761904761902</v>
      </c>
      <c r="AP202" s="53"/>
      <c r="AQ202" s="2" t="s">
        <v>66</v>
      </c>
      <c r="BB202" s="3"/>
    </row>
    <row r="203" spans="2:54">
      <c r="B203" s="1"/>
      <c r="P203" s="2" t="s">
        <v>90</v>
      </c>
      <c r="Q203" s="17"/>
      <c r="R203" s="15"/>
      <c r="S203" s="53">
        <f>+S202</f>
        <v>7.8959999999999999</v>
      </c>
      <c r="T203" s="53"/>
      <c r="U203" s="53"/>
      <c r="V203" s="2" t="s">
        <v>9</v>
      </c>
      <c r="W203" s="53">
        <f t="shared" si="14"/>
        <v>1.78</v>
      </c>
      <c r="X203" s="53"/>
      <c r="Y203" s="15" t="s">
        <v>10</v>
      </c>
      <c r="Z203" s="54">
        <f t="shared" si="15"/>
        <v>4.4359550561797754</v>
      </c>
      <c r="AA203" s="54"/>
      <c r="AB203" s="54"/>
      <c r="AC203" s="2" t="s">
        <v>64</v>
      </c>
      <c r="AK203" s="17"/>
      <c r="AL203" s="17" t="s">
        <v>45</v>
      </c>
      <c r="AM203" s="17"/>
      <c r="AN203" s="17"/>
      <c r="AO203" s="53">
        <f>INDEX(F212:AG212,0,MATCH(Z197,F206:AG206,1))+((Z197-INDEX(F206:AG206,0,MATCH(Z197,F206:AG206,1)))*(INDEX(F212:AG212,0,(MATCH(Z197,F206:AG206,1)+2))-INDEX(F212:AG212,0,MATCH(Z197,F206:AG206,1)))/(INDEX(F206:AG206,0,(MATCH(Z197,F206:AG206,1)+2))-INDEX(F206:AG206,0,MATCH(Z197,F206:AG206,1))))</f>
        <v>24.79999999999999</v>
      </c>
      <c r="AP203" s="53"/>
      <c r="AQ203" s="2" t="s">
        <v>66</v>
      </c>
      <c r="AS203" s="15"/>
      <c r="BB203" s="3"/>
    </row>
    <row r="204" spans="2:54">
      <c r="B204" s="1"/>
      <c r="P204" s="2" t="s">
        <v>91</v>
      </c>
      <c r="Q204" s="17"/>
      <c r="R204" s="15"/>
      <c r="S204" s="53">
        <f>+S203</f>
        <v>7.8959999999999999</v>
      </c>
      <c r="T204" s="53"/>
      <c r="U204" s="53"/>
      <c r="V204" s="2" t="s">
        <v>9</v>
      </c>
      <c r="W204" s="53">
        <f t="shared" si="14"/>
        <v>16.404761904761902</v>
      </c>
      <c r="X204" s="53"/>
      <c r="Y204" s="15" t="s">
        <v>10</v>
      </c>
      <c r="Z204" s="54">
        <f t="shared" si="15"/>
        <v>0.48132365747460099</v>
      </c>
      <c r="AA204" s="54"/>
      <c r="AB204" s="54"/>
      <c r="AC204" s="2" t="s">
        <v>64</v>
      </c>
      <c r="AK204" s="17"/>
      <c r="AL204" s="17"/>
      <c r="AM204" s="17"/>
      <c r="AN204" s="17"/>
      <c r="AS204" s="15"/>
      <c r="BB204" s="3"/>
    </row>
    <row r="205" spans="2:54">
      <c r="B205" s="1"/>
      <c r="P205" s="2" t="s">
        <v>47</v>
      </c>
      <c r="Q205" s="17"/>
      <c r="R205" s="15"/>
      <c r="S205" s="53">
        <f>+S204</f>
        <v>7.8959999999999999</v>
      </c>
      <c r="T205" s="53"/>
      <c r="U205" s="53"/>
      <c r="V205" s="2" t="s">
        <v>9</v>
      </c>
      <c r="W205" s="53">
        <f t="shared" si="14"/>
        <v>24.79999999999999</v>
      </c>
      <c r="X205" s="53"/>
      <c r="Y205" s="15" t="s">
        <v>10</v>
      </c>
      <c r="Z205" s="54">
        <f t="shared" si="15"/>
        <v>0.31838709677419369</v>
      </c>
      <c r="AA205" s="54"/>
      <c r="AB205" s="54"/>
      <c r="AC205" s="2" t="s">
        <v>64</v>
      </c>
      <c r="AK205" s="17"/>
      <c r="AL205" s="17"/>
      <c r="AM205" s="17"/>
      <c r="AN205" s="17"/>
      <c r="AO205" s="15"/>
      <c r="AP205" s="15"/>
      <c r="AS205" s="15"/>
      <c r="BB205" s="3"/>
    </row>
    <row r="206" spans="2:54" ht="12" thickBot="1">
      <c r="B206" s="1"/>
      <c r="C206" s="55" t="s">
        <v>23</v>
      </c>
      <c r="D206" s="55"/>
      <c r="E206" s="55"/>
      <c r="F206" s="56">
        <v>0.25</v>
      </c>
      <c r="G206" s="56"/>
      <c r="H206" s="56">
        <v>0.3</v>
      </c>
      <c r="I206" s="56"/>
      <c r="J206" s="56">
        <v>0.4</v>
      </c>
      <c r="K206" s="56"/>
      <c r="L206" s="56">
        <v>0.5</v>
      </c>
      <c r="M206" s="56"/>
      <c r="N206" s="56">
        <v>0.6</v>
      </c>
      <c r="O206" s="56"/>
      <c r="P206" s="56">
        <v>0.7</v>
      </c>
      <c r="Q206" s="56"/>
      <c r="R206" s="56">
        <v>0.8</v>
      </c>
      <c r="S206" s="56"/>
      <c r="T206" s="56">
        <v>0.9</v>
      </c>
      <c r="U206" s="56"/>
      <c r="V206" s="56">
        <v>1</v>
      </c>
      <c r="W206" s="56"/>
      <c r="X206" s="56">
        <v>1.1000000000000001</v>
      </c>
      <c r="Y206" s="56"/>
      <c r="Z206" s="56">
        <v>1.2</v>
      </c>
      <c r="AA206" s="56"/>
      <c r="AB206" s="56">
        <v>1.3</v>
      </c>
      <c r="AC206" s="56"/>
      <c r="AD206" s="56">
        <v>1.4</v>
      </c>
      <c r="AE206" s="56"/>
      <c r="AF206" s="56">
        <v>1.5</v>
      </c>
      <c r="AG206" s="56"/>
      <c r="AK206" s="17"/>
      <c r="AL206" s="15"/>
      <c r="AS206" s="15"/>
      <c r="BB206" s="3"/>
    </row>
    <row r="207" spans="2:54" ht="12" thickTop="1">
      <c r="B207" s="1"/>
      <c r="C207" s="50" t="s">
        <v>40</v>
      </c>
      <c r="D207" s="50"/>
      <c r="E207" s="50"/>
      <c r="F207" s="51">
        <v>22.2</v>
      </c>
      <c r="G207" s="51"/>
      <c r="H207" s="51">
        <v>16.8</v>
      </c>
      <c r="I207" s="51"/>
      <c r="J207" s="51">
        <v>10.6</v>
      </c>
      <c r="K207" s="51"/>
      <c r="L207" s="51">
        <v>7.75</v>
      </c>
      <c r="M207" s="51"/>
      <c r="N207" s="51">
        <v>6.52</v>
      </c>
      <c r="O207" s="51"/>
      <c r="P207" s="51">
        <v>5.95</v>
      </c>
      <c r="Q207" s="51"/>
      <c r="R207" s="51">
        <v>5.68</v>
      </c>
      <c r="S207" s="51"/>
      <c r="T207" s="51">
        <v>5.55</v>
      </c>
      <c r="U207" s="51"/>
      <c r="V207" s="51">
        <v>5.49</v>
      </c>
      <c r="W207" s="51"/>
      <c r="X207" s="51">
        <v>5.46</v>
      </c>
      <c r="Y207" s="51"/>
      <c r="Z207" s="51">
        <v>5.46</v>
      </c>
      <c r="AA207" s="51"/>
      <c r="AB207" s="51">
        <v>5.46</v>
      </c>
      <c r="AC207" s="51"/>
      <c r="AD207" s="51">
        <v>5.46</v>
      </c>
      <c r="AE207" s="51"/>
      <c r="AF207" s="51">
        <v>5.46</v>
      </c>
      <c r="AG207" s="51"/>
      <c r="AK207" s="17"/>
      <c r="AL207" s="15"/>
      <c r="AS207" s="15"/>
      <c r="BB207" s="3"/>
    </row>
    <row r="208" spans="2:54">
      <c r="B208" s="1"/>
      <c r="C208" s="46" t="s">
        <v>25</v>
      </c>
      <c r="D208" s="46"/>
      <c r="E208" s="46"/>
      <c r="F208" s="47">
        <v>73</v>
      </c>
      <c r="G208" s="47"/>
      <c r="H208" s="47">
        <v>50.8</v>
      </c>
      <c r="I208" s="47"/>
      <c r="J208" s="47">
        <v>30.3</v>
      </c>
      <c r="K208" s="47"/>
      <c r="L208" s="47">
        <v>21.3</v>
      </c>
      <c r="M208" s="47"/>
      <c r="N208" s="47">
        <v>18.100000000000001</v>
      </c>
      <c r="O208" s="47"/>
      <c r="P208" s="47">
        <v>17.2</v>
      </c>
      <c r="Q208" s="47"/>
      <c r="R208" s="47">
        <v>17.5</v>
      </c>
      <c r="S208" s="47"/>
      <c r="T208" s="47">
        <v>18.8</v>
      </c>
      <c r="U208" s="47"/>
      <c r="V208" s="47">
        <v>20.9</v>
      </c>
      <c r="W208" s="47"/>
      <c r="X208" s="47">
        <v>23.8</v>
      </c>
      <c r="Y208" s="47"/>
      <c r="Z208" s="47">
        <v>27.5</v>
      </c>
      <c r="AA208" s="47"/>
      <c r="AB208" s="47">
        <v>32.200000000000003</v>
      </c>
      <c r="AC208" s="47"/>
      <c r="AD208" s="47">
        <v>38</v>
      </c>
      <c r="AE208" s="47"/>
      <c r="AF208" s="47">
        <v>45.5</v>
      </c>
      <c r="AG208" s="47"/>
      <c r="AK208" s="17"/>
      <c r="AL208" s="15"/>
      <c r="AS208" s="15"/>
      <c r="BB208" s="3"/>
    </row>
    <row r="209" spans="2:54">
      <c r="B209" s="1"/>
      <c r="C209" s="46" t="s">
        <v>50</v>
      </c>
      <c r="D209" s="46"/>
      <c r="E209" s="46"/>
      <c r="F209" s="47">
        <v>11.3</v>
      </c>
      <c r="G209" s="47"/>
      <c r="H209" s="47">
        <v>11.4</v>
      </c>
      <c r="I209" s="47"/>
      <c r="J209" s="47">
        <v>12.8</v>
      </c>
      <c r="K209" s="47"/>
      <c r="L209" s="47">
        <v>15</v>
      </c>
      <c r="M209" s="47"/>
      <c r="N209" s="47">
        <v>17.399999999999999</v>
      </c>
      <c r="O209" s="47"/>
      <c r="P209" s="47">
        <v>19.600000000000001</v>
      </c>
      <c r="Q209" s="47"/>
      <c r="R209" s="47">
        <v>21.7</v>
      </c>
      <c r="S209" s="47"/>
      <c r="T209" s="47">
        <v>23.9</v>
      </c>
      <c r="U209" s="47"/>
      <c r="V209" s="47">
        <v>26.5</v>
      </c>
      <c r="W209" s="47"/>
      <c r="X209" s="47">
        <v>29.5</v>
      </c>
      <c r="Y209" s="47"/>
      <c r="Z209" s="47">
        <v>32.9</v>
      </c>
      <c r="AA209" s="47"/>
      <c r="AB209" s="47">
        <v>37</v>
      </c>
      <c r="AC209" s="47"/>
      <c r="AD209" s="47">
        <v>42.2</v>
      </c>
      <c r="AE209" s="47"/>
      <c r="AF209" s="47">
        <v>48.2</v>
      </c>
      <c r="AG209" s="47"/>
      <c r="AK209" s="17"/>
      <c r="AL209" s="15"/>
      <c r="AS209" s="15"/>
      <c r="BB209" s="3"/>
    </row>
    <row r="210" spans="2:54">
      <c r="B210" s="1"/>
      <c r="C210" s="46" t="s">
        <v>85</v>
      </c>
      <c r="D210" s="46"/>
      <c r="E210" s="46"/>
      <c r="F210" s="59">
        <v>3.92</v>
      </c>
      <c r="G210" s="47"/>
      <c r="H210" s="47">
        <v>3.1</v>
      </c>
      <c r="I210" s="47"/>
      <c r="J210" s="47">
        <v>2.33</v>
      </c>
      <c r="K210" s="47"/>
      <c r="L210" s="47">
        <v>2</v>
      </c>
      <c r="M210" s="47"/>
      <c r="N210" s="47">
        <v>1.89</v>
      </c>
      <c r="O210" s="47"/>
      <c r="P210" s="47">
        <v>1.8</v>
      </c>
      <c r="Q210" s="47"/>
      <c r="R210" s="47">
        <v>1.78</v>
      </c>
      <c r="S210" s="47"/>
      <c r="T210" s="47">
        <v>1.78</v>
      </c>
      <c r="U210" s="47"/>
      <c r="V210" s="47">
        <v>1.78</v>
      </c>
      <c r="W210" s="47"/>
      <c r="X210" s="47">
        <v>1.79</v>
      </c>
      <c r="Y210" s="47"/>
      <c r="Z210" s="47">
        <v>1.81</v>
      </c>
      <c r="AA210" s="47"/>
      <c r="AB210" s="47">
        <v>1.82</v>
      </c>
      <c r="AC210" s="47"/>
      <c r="AD210" s="47">
        <v>1.84</v>
      </c>
      <c r="AE210" s="47"/>
      <c r="AF210" s="47">
        <v>1.86</v>
      </c>
      <c r="AG210" s="47"/>
      <c r="AK210" s="17"/>
      <c r="AL210" s="15"/>
      <c r="AS210" s="15"/>
      <c r="BB210" s="3"/>
    </row>
    <row r="211" spans="2:54">
      <c r="B211" s="1"/>
      <c r="C211" s="46" t="s">
        <v>86</v>
      </c>
      <c r="D211" s="46"/>
      <c r="E211" s="46"/>
      <c r="F211" s="47">
        <v>14.9</v>
      </c>
      <c r="G211" s="47"/>
      <c r="H211" s="47">
        <v>12.8</v>
      </c>
      <c r="I211" s="47"/>
      <c r="J211" s="47">
        <v>11</v>
      </c>
      <c r="K211" s="47"/>
      <c r="L211" s="47">
        <v>10.5</v>
      </c>
      <c r="M211" s="47"/>
      <c r="N211" s="47">
        <v>10.7</v>
      </c>
      <c r="O211" s="47"/>
      <c r="P211" s="47">
        <v>11.4</v>
      </c>
      <c r="Q211" s="47"/>
      <c r="R211" s="47">
        <v>12.7</v>
      </c>
      <c r="S211" s="47"/>
      <c r="T211" s="47">
        <v>14.5</v>
      </c>
      <c r="U211" s="47"/>
      <c r="V211" s="47">
        <v>17</v>
      </c>
      <c r="W211" s="47"/>
      <c r="X211" s="47">
        <v>20.3</v>
      </c>
      <c r="Y211" s="47"/>
      <c r="Z211" s="47">
        <v>24.5</v>
      </c>
      <c r="AA211" s="47"/>
      <c r="AB211" s="47">
        <v>30</v>
      </c>
      <c r="AC211" s="47"/>
      <c r="AD211" s="47">
        <v>37.200000000000003</v>
      </c>
      <c r="AE211" s="47"/>
      <c r="AF211" s="47">
        <v>46.3</v>
      </c>
      <c r="AG211" s="47"/>
      <c r="AK211" s="17"/>
      <c r="AL211" s="15"/>
      <c r="AS211" s="15"/>
      <c r="BB211" s="3"/>
    </row>
    <row r="212" spans="2:54">
      <c r="B212" s="1"/>
      <c r="C212" s="48" t="s">
        <v>42</v>
      </c>
      <c r="D212" s="48"/>
      <c r="E212" s="48"/>
      <c r="F212" s="49">
        <v>4.88</v>
      </c>
      <c r="G212" s="49"/>
      <c r="H212" s="49">
        <v>4.6500000000000004</v>
      </c>
      <c r="I212" s="49"/>
      <c r="J212" s="49">
        <v>4.8099999999999996</v>
      </c>
      <c r="K212" s="49"/>
      <c r="L212" s="49">
        <v>5.59</v>
      </c>
      <c r="M212" s="49"/>
      <c r="N212" s="49">
        <v>7.05</v>
      </c>
      <c r="O212" s="49"/>
      <c r="P212" s="49">
        <v>9.35</v>
      </c>
      <c r="Q212" s="49"/>
      <c r="R212" s="49">
        <v>12.9</v>
      </c>
      <c r="S212" s="49"/>
      <c r="T212" s="49">
        <v>18.399999999999999</v>
      </c>
      <c r="U212" s="49"/>
      <c r="V212" s="49">
        <v>26.8</v>
      </c>
      <c r="W212" s="49"/>
      <c r="X212" s="49">
        <v>39.799999999999997</v>
      </c>
      <c r="Y212" s="49"/>
      <c r="Z212" s="49">
        <v>60.6</v>
      </c>
      <c r="AA212" s="49"/>
      <c r="AB212" s="49">
        <v>93.5</v>
      </c>
      <c r="AC212" s="49"/>
      <c r="AD212" s="49">
        <v>148</v>
      </c>
      <c r="AE212" s="49"/>
      <c r="AF212" s="49">
        <v>239</v>
      </c>
      <c r="AG212" s="49"/>
      <c r="AK212" s="17"/>
      <c r="AL212" s="15"/>
      <c r="AS212" s="15"/>
      <c r="BB212" s="3"/>
    </row>
    <row r="213" spans="2:54">
      <c r="B213" s="1"/>
      <c r="BB213" s="3"/>
    </row>
    <row r="214" spans="2:54">
      <c r="B214" s="1"/>
      <c r="BB214" s="3"/>
    </row>
    <row r="215" spans="2:54" ht="15.75">
      <c r="B215" s="1"/>
      <c r="C215" s="23" t="s">
        <v>94</v>
      </c>
      <c r="BB215" s="3"/>
    </row>
    <row r="216" spans="2:54" ht="11.25" customHeight="1">
      <c r="B216" s="1"/>
      <c r="C216" s="23"/>
      <c r="E216" s="2" t="s">
        <v>92</v>
      </c>
      <c r="J216" s="2" t="s">
        <v>57</v>
      </c>
      <c r="P216" s="2" t="s">
        <v>58</v>
      </c>
      <c r="R216" s="57">
        <v>3.76</v>
      </c>
      <c r="S216" s="57"/>
      <c r="T216" s="2" t="s">
        <v>71</v>
      </c>
      <c r="W216" s="2" t="s">
        <v>53</v>
      </c>
      <c r="BB216" s="3"/>
    </row>
    <row r="217" spans="2:54" ht="12" thickBot="1">
      <c r="B217" s="1"/>
      <c r="F217" s="29"/>
      <c r="G217" s="29"/>
      <c r="H217" s="29"/>
      <c r="I217" s="29"/>
      <c r="J217" s="29"/>
      <c r="K217" s="29"/>
      <c r="L217" s="29"/>
      <c r="M217" s="29"/>
      <c r="P217" s="2" t="s">
        <v>2</v>
      </c>
      <c r="R217" s="57">
        <v>2.0499999999999998</v>
      </c>
      <c r="S217" s="57"/>
      <c r="T217" s="2" t="s">
        <v>12</v>
      </c>
      <c r="V217" s="21"/>
      <c r="W217" s="27"/>
      <c r="BB217" s="3"/>
    </row>
    <row r="218" spans="2:54">
      <c r="B218" s="1"/>
      <c r="F218" s="7" t="s">
        <v>81</v>
      </c>
      <c r="G218" s="13"/>
      <c r="H218" s="13"/>
      <c r="I218" s="13"/>
      <c r="J218" s="13" t="s">
        <v>0</v>
      </c>
      <c r="K218" s="13"/>
      <c r="L218" s="13" t="s">
        <v>82</v>
      </c>
      <c r="M218" s="8"/>
      <c r="N218" s="12"/>
      <c r="P218" s="2" t="s">
        <v>4</v>
      </c>
      <c r="R218" s="57">
        <v>2.1</v>
      </c>
      <c r="S218" s="57"/>
      <c r="T218" s="2" t="s">
        <v>12</v>
      </c>
      <c r="V218" s="21" t="str">
        <f>IF(OR(1.5&lt;Z219,0.25&gt;Z219),"değiştir.","")</f>
        <v/>
      </c>
      <c r="BB218" s="3"/>
    </row>
    <row r="219" spans="2:54">
      <c r="B219" s="1"/>
      <c r="F219" s="7"/>
      <c r="G219" s="13"/>
      <c r="H219" s="13"/>
      <c r="I219" s="13"/>
      <c r="J219" s="13"/>
      <c r="K219" s="13"/>
      <c r="L219" s="13"/>
      <c r="M219" s="8"/>
      <c r="N219" s="12"/>
      <c r="P219" s="14" t="s">
        <v>8</v>
      </c>
      <c r="T219" s="53">
        <f>+R217</f>
        <v>2.0499999999999998</v>
      </c>
      <c r="U219" s="53"/>
      <c r="V219" s="15" t="s">
        <v>9</v>
      </c>
      <c r="W219" s="53">
        <f>+R218</f>
        <v>2.1</v>
      </c>
      <c r="X219" s="53"/>
      <c r="Y219" s="15" t="s">
        <v>10</v>
      </c>
      <c r="Z219" s="53">
        <f>+T219/W219</f>
        <v>0.97619047619047605</v>
      </c>
      <c r="AA219" s="53"/>
      <c r="AL219" s="2" t="s">
        <v>123</v>
      </c>
      <c r="BB219" s="3"/>
    </row>
    <row r="220" spans="2:54">
      <c r="B220" s="1"/>
      <c r="C220" s="58" t="s">
        <v>6</v>
      </c>
      <c r="F220" s="7" t="s">
        <v>80</v>
      </c>
      <c r="G220" s="13"/>
      <c r="H220" s="13"/>
      <c r="I220" s="13"/>
      <c r="J220" s="13"/>
      <c r="K220" s="13"/>
      <c r="L220" s="13" t="s">
        <v>83</v>
      </c>
      <c r="M220" s="8"/>
      <c r="N220" s="12"/>
      <c r="P220" s="2" t="s">
        <v>56</v>
      </c>
      <c r="S220" s="53">
        <f>+R216</f>
        <v>3.76</v>
      </c>
      <c r="T220" s="53"/>
      <c r="U220" s="53"/>
      <c r="V220" s="2" t="s">
        <v>71</v>
      </c>
      <c r="X220" s="15"/>
      <c r="AA220" s="15"/>
      <c r="BB220" s="3"/>
    </row>
    <row r="221" spans="2:54">
      <c r="B221" s="1"/>
      <c r="C221" s="58"/>
      <c r="F221" s="7"/>
      <c r="G221" s="13"/>
      <c r="H221" s="13"/>
      <c r="I221" s="13"/>
      <c r="J221" s="28" t="s">
        <v>12</v>
      </c>
      <c r="K221" s="13"/>
      <c r="L221" s="13"/>
      <c r="M221" s="8"/>
      <c r="N221" s="12"/>
      <c r="P221" s="2" t="s">
        <v>17</v>
      </c>
      <c r="AJ221" s="16"/>
      <c r="AL221" s="17" t="s">
        <v>43</v>
      </c>
      <c r="AM221" s="17"/>
      <c r="AN221" s="17"/>
      <c r="AO221" s="53">
        <f>INDEX(F230:AG230,0,MATCH(Z219,F229:AG229,1))+((Z219-INDEX(F229:AG229,0,MATCH(Z219,F229:AG229,1)))*(INDEX(F230:AG230,0,(MATCH(Z219,F229:AG229,1)+2))-INDEX(F230:AG230,0,MATCH(Z219,F229:AG229,1)))/(INDEX(F229:AG229,0,(MATCH(Z219,F229:AG229,1)+2))-INDEX(F229:AG229,0,MATCH(Z219,F229:AG229,1))))</f>
        <v>3.0480952380952382</v>
      </c>
      <c r="AP221" s="53"/>
      <c r="AQ221" s="2" t="s">
        <v>66</v>
      </c>
      <c r="BB221" s="3"/>
    </row>
    <row r="222" spans="2:54">
      <c r="B222" s="1"/>
      <c r="F222" s="7"/>
      <c r="G222" s="13"/>
      <c r="H222" s="13"/>
      <c r="I222" s="13"/>
      <c r="J222" s="13"/>
      <c r="K222" s="13"/>
      <c r="L222" s="13"/>
      <c r="M222" s="8"/>
      <c r="N222" s="12"/>
      <c r="P222" s="2" t="s">
        <v>46</v>
      </c>
      <c r="S222" s="53">
        <f>+S220</f>
        <v>3.76</v>
      </c>
      <c r="T222" s="53"/>
      <c r="U222" s="53"/>
      <c r="V222" s="2" t="s">
        <v>9</v>
      </c>
      <c r="W222" s="53">
        <f t="shared" ref="W222:W228" si="16">+AO221</f>
        <v>3.0480952380952382</v>
      </c>
      <c r="X222" s="53"/>
      <c r="Y222" s="15" t="s">
        <v>10</v>
      </c>
      <c r="Z222" s="54">
        <f t="shared" ref="Z222:Z227" si="17">+S222/W222</f>
        <v>1.2335572566786439</v>
      </c>
      <c r="AA222" s="54"/>
      <c r="AB222" s="54"/>
      <c r="AC222" s="2" t="s">
        <v>64</v>
      </c>
      <c r="AL222" s="17" t="s">
        <v>3</v>
      </c>
      <c r="AM222" s="17"/>
      <c r="AO222" s="53">
        <f>INDEX(F231:AG231,0,MATCH(Z219,F229:AG229,1))+((Z219-INDEX(F229:AG229,0,MATCH(Z219,F229:AG229,1)))*(INDEX(F231:AG231,0,(MATCH(Z219,F229:AG229,1)+2))-INDEX(F231:AG231,0,MATCH(Z219,F229:AG229,1)))/(INDEX(F229:AG229,0,(MATCH(Z219,F229:AG229,1)+2))-INDEX(F229:AG229,0,MATCH(Z219,F229:AG229,1))))</f>
        <v>-24.06666666666667</v>
      </c>
      <c r="AP222" s="53"/>
      <c r="AQ222" s="2" t="s">
        <v>66</v>
      </c>
      <c r="BB222" s="3"/>
    </row>
    <row r="223" spans="2:54" ht="12" thickBot="1">
      <c r="B223" s="1"/>
      <c r="F223" s="9"/>
      <c r="G223" s="10"/>
      <c r="H223" s="10"/>
      <c r="I223" s="10"/>
      <c r="J223" s="10" t="s">
        <v>39</v>
      </c>
      <c r="K223" s="10"/>
      <c r="L223" s="10"/>
      <c r="M223" s="11"/>
      <c r="N223" s="12"/>
      <c r="P223" s="2" t="s">
        <v>20</v>
      </c>
      <c r="Q223" s="17"/>
      <c r="R223" s="15"/>
      <c r="S223" s="53">
        <f t="shared" ref="S223:S228" si="18">+S222</f>
        <v>3.76</v>
      </c>
      <c r="T223" s="53"/>
      <c r="U223" s="53"/>
      <c r="V223" s="2" t="s">
        <v>9</v>
      </c>
      <c r="W223" s="53">
        <f t="shared" si="16"/>
        <v>-24.06666666666667</v>
      </c>
      <c r="X223" s="53"/>
      <c r="Y223" s="15" t="s">
        <v>10</v>
      </c>
      <c r="Z223" s="54">
        <f t="shared" si="17"/>
        <v>-0.15623268698060938</v>
      </c>
      <c r="AA223" s="54"/>
      <c r="AB223" s="54"/>
      <c r="AC223" s="2" t="s">
        <v>64</v>
      </c>
      <c r="AL223" s="18" t="s">
        <v>125</v>
      </c>
      <c r="AM223" s="18"/>
      <c r="AN223" s="18"/>
      <c r="AO223" s="53">
        <f>INDEX(F232:AG232,0,MATCH(Z219,F229:AG229,1))+((Z219-INDEX(F229:AG229,0,MATCH(Z219,F229:AG229,1)))*(INDEX(F232:AG232,0,(MATCH(Z219,F229:AG229,1)+2))-INDEX(F232:AG232,0,MATCH(Z219,F229:AG229,1)))/(INDEX(F229:AG229,0,(MATCH(Z219,F229:AG229,1)+2))-INDEX(F229:AG229,0,MATCH(Z219,F229:AG229,1))))</f>
        <v>8.7461904761904741</v>
      </c>
      <c r="AP223" s="53"/>
      <c r="AQ223" s="2" t="s">
        <v>66</v>
      </c>
      <c r="AT223" s="2" t="s">
        <v>72</v>
      </c>
      <c r="BB223" s="3"/>
    </row>
    <row r="224" spans="2:54">
      <c r="B224" s="1"/>
      <c r="F224" s="12"/>
      <c r="G224" s="12"/>
      <c r="H224" s="12"/>
      <c r="I224" s="12"/>
      <c r="J224" s="12"/>
      <c r="K224" s="12"/>
      <c r="L224" s="12"/>
      <c r="M224" s="12"/>
      <c r="N224" s="12"/>
      <c r="P224" s="2" t="s">
        <v>124</v>
      </c>
      <c r="Q224" s="17"/>
      <c r="R224" s="15"/>
      <c r="S224" s="53">
        <f t="shared" si="18"/>
        <v>3.76</v>
      </c>
      <c r="T224" s="53"/>
      <c r="U224" s="53"/>
      <c r="V224" s="2" t="s">
        <v>9</v>
      </c>
      <c r="W224" s="53">
        <f t="shared" si="16"/>
        <v>8.7461904761904741</v>
      </c>
      <c r="X224" s="53"/>
      <c r="Y224" s="15" t="s">
        <v>10</v>
      </c>
      <c r="Z224" s="54">
        <f t="shared" si="17"/>
        <v>0.42990145369412541</v>
      </c>
      <c r="AA224" s="54"/>
      <c r="AB224" s="54"/>
      <c r="AC224" s="2" t="s">
        <v>64</v>
      </c>
      <c r="AL224" s="17" t="s">
        <v>51</v>
      </c>
      <c r="AM224" s="17"/>
      <c r="AN224" s="17"/>
      <c r="AO224" s="53">
        <f>INDEX(F233:AG233,0,MATCH(Z219,F229:AG229,1))+((Z219-INDEX(F229:AG229,0,MATCH(Z219,F229:AG229,1)))*(INDEX(F233:AG233,0,(MATCH(Z219,F229:AG229,1)+2))-INDEX(F233:AG233,0,MATCH(Z219,F229:AG229,1)))/(INDEX(F229:AG229,0,(MATCH(Z219,F229:AG229,1)+2))-INDEX(F229:AG229,0,MATCH(Z219,F229:AG229,1))))</f>
        <v>8.9680952380952341</v>
      </c>
      <c r="AP224" s="53"/>
      <c r="AQ224" s="2" t="s">
        <v>66</v>
      </c>
      <c r="BB224" s="3"/>
    </row>
    <row r="225" spans="2:54">
      <c r="B225" s="1"/>
      <c r="I225" s="2" t="s">
        <v>18</v>
      </c>
      <c r="P225" s="2" t="s">
        <v>29</v>
      </c>
      <c r="Q225" s="17"/>
      <c r="R225" s="15"/>
      <c r="S225" s="53">
        <f t="shared" si="18"/>
        <v>3.76</v>
      </c>
      <c r="T225" s="53"/>
      <c r="U225" s="53"/>
      <c r="V225" s="2" t="s">
        <v>9</v>
      </c>
      <c r="W225" s="53">
        <f t="shared" si="16"/>
        <v>8.9680952380952341</v>
      </c>
      <c r="X225" s="53"/>
      <c r="Y225" s="15" t="s">
        <v>10</v>
      </c>
      <c r="Z225" s="54">
        <f t="shared" si="17"/>
        <v>0.41926405777093417</v>
      </c>
      <c r="AA225" s="54"/>
      <c r="AB225" s="54"/>
      <c r="AC225" s="2" t="s">
        <v>64</v>
      </c>
      <c r="AL225" s="17" t="s">
        <v>88</v>
      </c>
      <c r="AM225" s="17"/>
      <c r="AN225" s="17"/>
      <c r="AO225" s="53">
        <f>INDEX(F234:AG234,0,MATCH(Z219,F229:AG229,1))+((Z219-INDEX(F229:AG229,0,MATCH(Z219,F229:AG229,1)))*(INDEX(F234:AG234,0,(MATCH(Z219,F229:AG229,1)+2))-INDEX(F234:AG234,0,MATCH(Z219,F229:AG229,1)))/(INDEX(F229:AG229,0,(MATCH(Z219,F229:AG229,1)+2))-INDEX(F229:AG229,0,MATCH(Z219,F229:AG229,1))))</f>
        <v>0.56761904761904758</v>
      </c>
      <c r="AP225" s="53"/>
      <c r="AQ225" s="2" t="s">
        <v>66</v>
      </c>
      <c r="BB225" s="3"/>
    </row>
    <row r="226" spans="2:54">
      <c r="B226" s="1"/>
      <c r="P226" s="2" t="s">
        <v>90</v>
      </c>
      <c r="Q226" s="17"/>
      <c r="R226" s="15"/>
      <c r="S226" s="53">
        <f t="shared" si="18"/>
        <v>3.76</v>
      </c>
      <c r="T226" s="53"/>
      <c r="U226" s="53"/>
      <c r="V226" s="2" t="s">
        <v>9</v>
      </c>
      <c r="W226" s="53">
        <f t="shared" si="16"/>
        <v>0.56761904761904758</v>
      </c>
      <c r="X226" s="53"/>
      <c r="Y226" s="15" t="s">
        <v>10</v>
      </c>
      <c r="Z226" s="54">
        <f t="shared" si="17"/>
        <v>6.624161073825503</v>
      </c>
      <c r="AA226" s="54"/>
      <c r="AB226" s="54"/>
      <c r="AC226" s="2" t="s">
        <v>64</v>
      </c>
      <c r="AK226" s="17"/>
      <c r="AL226" s="17" t="s">
        <v>121</v>
      </c>
      <c r="AM226" s="17"/>
      <c r="AN226" s="17"/>
      <c r="AO226" s="53">
        <f>INDEX(F235:AG235,0,MATCH(Z219,F229:AG229,1))+((Z219-INDEX(F229:AG229,0,MATCH(Z219,F229:AG229,1)))*(INDEX(F235:AG235,0,(MATCH(Z219,F229:AG229,1)+2))-INDEX(F235:AG235,0,MATCH(Z219,F229:AG229,1)))/(INDEX(F229:AG229,0,(MATCH(Z219,F229:AG229,1)+2))-INDEX(F229:AG229,0,MATCH(Z219,F229:AG229,1))))</f>
        <v>6.0809523809523807</v>
      </c>
      <c r="AP226" s="53"/>
      <c r="AQ226" s="2" t="s">
        <v>66</v>
      </c>
      <c r="AS226" s="15"/>
      <c r="BB226" s="3"/>
    </row>
    <row r="227" spans="2:54">
      <c r="B227" s="1"/>
      <c r="P227" s="2" t="s">
        <v>91</v>
      </c>
      <c r="Q227" s="17"/>
      <c r="R227" s="15"/>
      <c r="S227" s="53">
        <f t="shared" si="18"/>
        <v>3.76</v>
      </c>
      <c r="T227" s="53"/>
      <c r="U227" s="53"/>
      <c r="V227" s="2" t="s">
        <v>9</v>
      </c>
      <c r="W227" s="53">
        <f t="shared" si="16"/>
        <v>6.0809523809523807</v>
      </c>
      <c r="X227" s="53"/>
      <c r="Y227" s="15" t="s">
        <v>10</v>
      </c>
      <c r="Z227" s="54">
        <f t="shared" si="17"/>
        <v>0.61832419733750976</v>
      </c>
      <c r="AA227" s="54"/>
      <c r="AB227" s="54"/>
      <c r="AC227" s="2" t="s">
        <v>64</v>
      </c>
      <c r="AK227" s="17"/>
      <c r="AL227" s="17" t="s">
        <v>62</v>
      </c>
      <c r="AM227" s="17"/>
      <c r="AN227" s="17"/>
      <c r="AO227" s="53">
        <f>INDEX(F236:AG236,0,MATCH(Z219,F229:AG229,1))+((Z219-INDEX(F229:AG229,0,MATCH(Z219,F229:AG229,1)))*(INDEX(F236:AG236,0,(MATCH(Z219,F229:AG229,1)+2))-INDEX(F236:AG236,0,MATCH(Z219,F229:AG229,1)))/(INDEX(F229:AG229,0,(MATCH(Z219,F229:AG229,1)+2))-INDEX(F229:AG229,0,MATCH(Z219,F229:AG229,1))))</f>
        <v>10.330952380952379</v>
      </c>
      <c r="AP227" s="53"/>
      <c r="AQ227" s="2" t="s">
        <v>66</v>
      </c>
      <c r="AS227" s="15"/>
      <c r="BB227" s="3"/>
    </row>
    <row r="228" spans="2:54">
      <c r="B228" s="1"/>
      <c r="P228" s="2" t="s">
        <v>47</v>
      </c>
      <c r="S228" s="53">
        <f t="shared" si="18"/>
        <v>3.76</v>
      </c>
      <c r="T228" s="53"/>
      <c r="U228" s="53"/>
      <c r="V228" s="2" t="s">
        <v>9</v>
      </c>
      <c r="W228" s="53">
        <f t="shared" si="16"/>
        <v>10.330952380952379</v>
      </c>
      <c r="X228" s="53"/>
      <c r="Y228" s="15" t="s">
        <v>10</v>
      </c>
      <c r="Z228" s="54">
        <f t="shared" ref="Z228" si="19">+S228/W228</f>
        <v>0.36395482830145198</v>
      </c>
      <c r="AA228" s="54"/>
      <c r="AB228" s="54"/>
      <c r="AC228" s="2" t="s">
        <v>64</v>
      </c>
      <c r="AK228" s="17"/>
      <c r="AL228" s="17"/>
      <c r="AM228" s="17"/>
      <c r="AN228" s="17"/>
      <c r="AO228" s="15"/>
      <c r="AP228" s="15"/>
      <c r="AS228" s="15"/>
      <c r="BB228" s="3"/>
    </row>
    <row r="229" spans="2:54" ht="12" thickBot="1">
      <c r="B229" s="1"/>
      <c r="C229" s="55" t="s">
        <v>23</v>
      </c>
      <c r="D229" s="55"/>
      <c r="E229" s="55"/>
      <c r="F229" s="56">
        <v>0.25</v>
      </c>
      <c r="G229" s="56"/>
      <c r="H229" s="56">
        <v>0.3</v>
      </c>
      <c r="I229" s="56"/>
      <c r="J229" s="56">
        <v>0.4</v>
      </c>
      <c r="K229" s="56"/>
      <c r="L229" s="56">
        <v>0.5</v>
      </c>
      <c r="M229" s="56"/>
      <c r="N229" s="56">
        <v>0.6</v>
      </c>
      <c r="O229" s="56"/>
      <c r="P229" s="56">
        <v>0.7</v>
      </c>
      <c r="Q229" s="56"/>
      <c r="R229" s="56">
        <v>0.8</v>
      </c>
      <c r="S229" s="56"/>
      <c r="T229" s="56">
        <v>0.9</v>
      </c>
      <c r="U229" s="56"/>
      <c r="V229" s="56">
        <v>1</v>
      </c>
      <c r="W229" s="56"/>
      <c r="X229" s="56">
        <v>1.1000000000000001</v>
      </c>
      <c r="Y229" s="56"/>
      <c r="Z229" s="56">
        <v>1.2</v>
      </c>
      <c r="AA229" s="56"/>
      <c r="AB229" s="56">
        <v>1.3</v>
      </c>
      <c r="AC229" s="56"/>
      <c r="AD229" s="56">
        <v>1.4</v>
      </c>
      <c r="AE229" s="56"/>
      <c r="AF229" s="56">
        <v>1.5</v>
      </c>
      <c r="AG229" s="56"/>
      <c r="AK229" s="17"/>
      <c r="AL229" s="15"/>
      <c r="AS229" s="15"/>
      <c r="BB229" s="3"/>
    </row>
    <row r="230" spans="2:54" ht="12" thickTop="1">
      <c r="B230" s="1"/>
      <c r="C230" s="50" t="s">
        <v>40</v>
      </c>
      <c r="D230" s="50"/>
      <c r="E230" s="50"/>
      <c r="F230" s="51">
        <v>3.46</v>
      </c>
      <c r="G230" s="51"/>
      <c r="H230" s="51">
        <v>3.29</v>
      </c>
      <c r="I230" s="51"/>
      <c r="J230" s="51">
        <v>3.03</v>
      </c>
      <c r="K230" s="51"/>
      <c r="L230" s="51">
        <v>2.83</v>
      </c>
      <c r="M230" s="51"/>
      <c r="N230" s="51">
        <v>2.81</v>
      </c>
      <c r="O230" s="51"/>
      <c r="P230" s="51">
        <v>2.87</v>
      </c>
      <c r="Q230" s="51"/>
      <c r="R230" s="51">
        <v>2.95</v>
      </c>
      <c r="S230" s="51"/>
      <c r="T230" s="51">
        <v>3.01</v>
      </c>
      <c r="U230" s="51"/>
      <c r="V230" s="51">
        <v>3.06</v>
      </c>
      <c r="W230" s="51"/>
      <c r="X230" s="51">
        <v>3.09</v>
      </c>
      <c r="Y230" s="51"/>
      <c r="Z230" s="51">
        <v>3.11</v>
      </c>
      <c r="AA230" s="51"/>
      <c r="AB230" s="51">
        <v>3.12</v>
      </c>
      <c r="AC230" s="51"/>
      <c r="AD230" s="51">
        <v>3.13</v>
      </c>
      <c r="AE230" s="51"/>
      <c r="AF230" s="51">
        <v>3.15</v>
      </c>
      <c r="AG230" s="51"/>
      <c r="AK230" s="17"/>
      <c r="AL230" s="15"/>
      <c r="AS230" s="15"/>
      <c r="BB230" s="3"/>
    </row>
    <row r="231" spans="2:54">
      <c r="B231" s="1"/>
      <c r="C231" s="46" t="s">
        <v>25</v>
      </c>
      <c r="D231" s="46"/>
      <c r="E231" s="46"/>
      <c r="F231" s="47">
        <v>18.3</v>
      </c>
      <c r="G231" s="47"/>
      <c r="H231" s="47">
        <v>13.8</v>
      </c>
      <c r="I231" s="47"/>
      <c r="J231" s="47">
        <v>11.2</v>
      </c>
      <c r="K231" s="47"/>
      <c r="L231" s="47">
        <v>12.9</v>
      </c>
      <c r="M231" s="47"/>
      <c r="N231" s="47">
        <v>19</v>
      </c>
      <c r="O231" s="47"/>
      <c r="P231" s="47">
        <v>42</v>
      </c>
      <c r="Q231" s="47"/>
      <c r="R231" s="47">
        <v>-27.6</v>
      </c>
      <c r="S231" s="47"/>
      <c r="T231" s="47">
        <v>-26.2</v>
      </c>
      <c r="U231" s="47"/>
      <c r="V231" s="47">
        <v>-23.4</v>
      </c>
      <c r="W231" s="47"/>
      <c r="X231" s="47">
        <v>-20.5</v>
      </c>
      <c r="Y231" s="47"/>
      <c r="Z231" s="47">
        <v>-19.2</v>
      </c>
      <c r="AA231" s="47"/>
      <c r="AB231" s="47">
        <v>-19</v>
      </c>
      <c r="AC231" s="47"/>
      <c r="AD231" s="47">
        <v>-19.3</v>
      </c>
      <c r="AE231" s="47"/>
      <c r="AF231" s="47">
        <v>-20.2</v>
      </c>
      <c r="AG231" s="47"/>
      <c r="AK231" s="17"/>
      <c r="AL231" s="15"/>
      <c r="AS231" s="15"/>
      <c r="BB231" s="3"/>
    </row>
    <row r="232" spans="2:54">
      <c r="B232" s="1"/>
      <c r="C232" s="46" t="s">
        <v>126</v>
      </c>
      <c r="D232" s="46"/>
      <c r="E232" s="46"/>
      <c r="F232" s="47">
        <v>0</v>
      </c>
      <c r="G232" s="47"/>
      <c r="H232" s="47">
        <v>0</v>
      </c>
      <c r="I232" s="47"/>
      <c r="J232" s="47">
        <v>0</v>
      </c>
      <c r="K232" s="47"/>
      <c r="L232" s="47">
        <v>6.54</v>
      </c>
      <c r="M232" s="47"/>
      <c r="N232" s="47">
        <v>5.83</v>
      </c>
      <c r="O232" s="47"/>
      <c r="P232" s="47">
        <v>7.89</v>
      </c>
      <c r="Q232" s="47"/>
      <c r="R232" s="47">
        <v>5.84</v>
      </c>
      <c r="S232" s="47"/>
      <c r="T232" s="47">
        <v>7.23</v>
      </c>
      <c r="U232" s="47"/>
      <c r="V232" s="47">
        <v>9.2200000000000006</v>
      </c>
      <c r="W232" s="47"/>
      <c r="X232" s="47">
        <v>12.2</v>
      </c>
      <c r="Y232" s="47"/>
      <c r="Z232" s="47">
        <v>17.100000000000001</v>
      </c>
      <c r="AA232" s="47"/>
      <c r="AB232" s="47">
        <v>17.899999999999999</v>
      </c>
      <c r="AC232" s="47"/>
      <c r="AD232" s="47">
        <v>17.2</v>
      </c>
      <c r="AE232" s="47"/>
      <c r="AF232" s="47">
        <v>17.100000000000001</v>
      </c>
      <c r="AG232" s="47"/>
      <c r="AK232" s="17"/>
      <c r="AL232" s="15"/>
      <c r="AS232" s="15"/>
      <c r="BB232" s="3"/>
    </row>
    <row r="233" spans="2:54">
      <c r="B233" s="1"/>
      <c r="C233" s="46" t="s">
        <v>50</v>
      </c>
      <c r="D233" s="46"/>
      <c r="E233" s="46"/>
      <c r="F233" s="59">
        <v>1.29</v>
      </c>
      <c r="G233" s="47"/>
      <c r="H233" s="47">
        <v>1.46</v>
      </c>
      <c r="I233" s="47"/>
      <c r="J233" s="47">
        <v>1.91</v>
      </c>
      <c r="K233" s="47"/>
      <c r="L233" s="47">
        <v>2.4500000000000002</v>
      </c>
      <c r="M233" s="47"/>
      <c r="N233" s="47">
        <v>3.14</v>
      </c>
      <c r="O233" s="47"/>
      <c r="P233" s="47">
        <v>4.03</v>
      </c>
      <c r="Q233" s="47"/>
      <c r="R233" s="47">
        <v>5.26</v>
      </c>
      <c r="S233" s="47"/>
      <c r="T233" s="47">
        <v>7.01</v>
      </c>
      <c r="U233" s="47"/>
      <c r="V233" s="47">
        <v>9.58</v>
      </c>
      <c r="W233" s="47"/>
      <c r="X233" s="47">
        <v>13.4</v>
      </c>
      <c r="Y233" s="47"/>
      <c r="Z233" s="47">
        <v>19.600000000000001</v>
      </c>
      <c r="AA233" s="47"/>
      <c r="AB233" s="47">
        <v>30.4</v>
      </c>
      <c r="AC233" s="47"/>
      <c r="AD233" s="47">
        <v>52.4</v>
      </c>
      <c r="AE233" s="47"/>
      <c r="AF233" s="47">
        <v>112</v>
      </c>
      <c r="AG233" s="47"/>
      <c r="AK233" s="17"/>
      <c r="AL233" s="15"/>
      <c r="AS233" s="15"/>
      <c r="BB233" s="3"/>
    </row>
    <row r="234" spans="2:54">
      <c r="B234" s="1"/>
      <c r="C234" s="46" t="s">
        <v>85</v>
      </c>
      <c r="D234" s="46"/>
      <c r="E234" s="46"/>
      <c r="F234" s="47">
        <v>0.61</v>
      </c>
      <c r="G234" s="47"/>
      <c r="H234" s="47">
        <v>0.56000000000000005</v>
      </c>
      <c r="I234" s="47"/>
      <c r="J234" s="47">
        <v>0.52</v>
      </c>
      <c r="K234" s="47"/>
      <c r="L234" s="47">
        <v>0.51</v>
      </c>
      <c r="M234" s="47"/>
      <c r="N234" s="47">
        <v>0.52</v>
      </c>
      <c r="O234" s="47"/>
      <c r="P234" s="47">
        <v>0.53</v>
      </c>
      <c r="Q234" s="47"/>
      <c r="R234" s="47">
        <v>0.54</v>
      </c>
      <c r="S234" s="47"/>
      <c r="T234" s="47">
        <v>0.56000000000000005</v>
      </c>
      <c r="U234" s="47"/>
      <c r="V234" s="47">
        <v>0.56999999999999995</v>
      </c>
      <c r="W234" s="47"/>
      <c r="X234" s="47">
        <v>0.57999999999999996</v>
      </c>
      <c r="Y234" s="47"/>
      <c r="Z234" s="47">
        <v>0.6</v>
      </c>
      <c r="AA234" s="47"/>
      <c r="AB234" s="47">
        <v>0.61</v>
      </c>
      <c r="AC234" s="47"/>
      <c r="AD234" s="47">
        <v>0.63</v>
      </c>
      <c r="AE234" s="47"/>
      <c r="AF234" s="47">
        <v>0.65</v>
      </c>
      <c r="AG234" s="47"/>
      <c r="AK234" s="17"/>
      <c r="AL234" s="15"/>
      <c r="AS234" s="15"/>
      <c r="BB234" s="3"/>
    </row>
    <row r="235" spans="2:54">
      <c r="B235" s="1"/>
      <c r="C235" s="46" t="s">
        <v>120</v>
      </c>
      <c r="D235" s="46"/>
      <c r="E235" s="46"/>
      <c r="F235" s="47">
        <v>-5.81</v>
      </c>
      <c r="G235" s="47"/>
      <c r="H235" s="47">
        <v>-7.75</v>
      </c>
      <c r="I235" s="47"/>
      <c r="J235" s="47">
        <v>-17.399999999999999</v>
      </c>
      <c r="K235" s="47"/>
      <c r="L235" s="47">
        <v>25</v>
      </c>
      <c r="M235" s="47"/>
      <c r="N235" s="47">
        <v>10.3</v>
      </c>
      <c r="O235" s="47"/>
      <c r="P235" s="47">
        <v>7.35</v>
      </c>
      <c r="Q235" s="47"/>
      <c r="R235" s="47">
        <v>6.37</v>
      </c>
      <c r="S235" s="47"/>
      <c r="T235" s="47">
        <v>6.02</v>
      </c>
      <c r="U235" s="47"/>
      <c r="V235" s="47">
        <v>6.1</v>
      </c>
      <c r="W235" s="47"/>
      <c r="X235" s="47">
        <v>6.41</v>
      </c>
      <c r="Y235" s="47"/>
      <c r="Z235" s="47">
        <v>6.94</v>
      </c>
      <c r="AA235" s="47"/>
      <c r="AB235" s="47">
        <v>7.63</v>
      </c>
      <c r="AC235" s="47"/>
      <c r="AD235" s="47">
        <v>8.6199999999999992</v>
      </c>
      <c r="AE235" s="47"/>
      <c r="AF235" s="47">
        <v>9.8000000000000007</v>
      </c>
      <c r="AG235" s="47"/>
      <c r="AK235" s="17"/>
      <c r="AL235" s="15"/>
      <c r="AS235" s="15"/>
      <c r="BB235" s="3"/>
    </row>
    <row r="236" spans="2:54">
      <c r="B236" s="1"/>
      <c r="C236" s="48" t="s">
        <v>60</v>
      </c>
      <c r="D236" s="48"/>
      <c r="E236" s="48"/>
      <c r="F236" s="49">
        <v>-1.45</v>
      </c>
      <c r="G236" s="49"/>
      <c r="H236" s="49">
        <v>-1.86</v>
      </c>
      <c r="I236" s="49"/>
      <c r="J236" s="49">
        <v>-3.78</v>
      </c>
      <c r="K236" s="49"/>
      <c r="L236" s="49">
        <v>-13.5</v>
      </c>
      <c r="M236" s="49"/>
      <c r="N236" s="49">
        <v>18.100000000000001</v>
      </c>
      <c r="O236" s="49"/>
      <c r="P236" s="49">
        <v>9.51</v>
      </c>
      <c r="Q236" s="49"/>
      <c r="R236" s="49">
        <v>8.5399999999999991</v>
      </c>
      <c r="S236" s="49"/>
      <c r="T236" s="49">
        <v>9.15</v>
      </c>
      <c r="U236" s="49"/>
      <c r="V236" s="49">
        <v>10.7</v>
      </c>
      <c r="W236" s="49"/>
      <c r="X236" s="49">
        <v>13.4</v>
      </c>
      <c r="Y236" s="49"/>
      <c r="Z236" s="49">
        <v>17.2</v>
      </c>
      <c r="AA236" s="49"/>
      <c r="AB236" s="49">
        <v>23</v>
      </c>
      <c r="AC236" s="49"/>
      <c r="AD236" s="49">
        <v>31.3</v>
      </c>
      <c r="AE236" s="49"/>
      <c r="AF236" s="49">
        <v>43.5</v>
      </c>
      <c r="AG236" s="49"/>
      <c r="AK236" s="17"/>
      <c r="AL236" s="15"/>
      <c r="AS236" s="15"/>
      <c r="BB236" s="3"/>
    </row>
    <row r="237" spans="2:54">
      <c r="B237" s="1"/>
      <c r="BB237" s="3"/>
    </row>
    <row r="238" spans="2:54">
      <c r="B238" s="1"/>
      <c r="BB238" s="3"/>
    </row>
    <row r="239" spans="2:54" ht="15.75">
      <c r="B239" s="1"/>
      <c r="C239" s="23" t="s">
        <v>112</v>
      </c>
      <c r="BB239" s="3"/>
    </row>
    <row r="240" spans="2:54">
      <c r="B240" s="1"/>
      <c r="D240" s="38"/>
      <c r="E240" s="2" t="s">
        <v>111</v>
      </c>
      <c r="N240" s="2" t="s">
        <v>111</v>
      </c>
      <c r="P240" s="2" t="s">
        <v>13</v>
      </c>
      <c r="Q240" s="57">
        <v>3.76</v>
      </c>
      <c r="R240" s="57"/>
      <c r="S240" s="2" t="s">
        <v>65</v>
      </c>
      <c r="W240" s="2" t="s">
        <v>33</v>
      </c>
      <c r="BB240" s="3"/>
    </row>
    <row r="241" spans="2:54" ht="12" thickBot="1">
      <c r="B241" s="1"/>
      <c r="F241" s="29"/>
      <c r="G241" s="29"/>
      <c r="H241" s="29"/>
      <c r="I241" s="29"/>
      <c r="J241" s="29"/>
      <c r="K241" s="29"/>
      <c r="L241" s="29"/>
      <c r="M241" s="29"/>
      <c r="P241" s="2" t="s">
        <v>2</v>
      </c>
      <c r="R241" s="57">
        <v>2.0499999999999998</v>
      </c>
      <c r="S241" s="57"/>
      <c r="T241" s="2" t="s">
        <v>12</v>
      </c>
      <c r="V241" s="21"/>
      <c r="W241" s="27"/>
      <c r="BB241" s="3"/>
    </row>
    <row r="242" spans="2:54">
      <c r="B242" s="1"/>
      <c r="F242" s="7" t="s">
        <v>7</v>
      </c>
      <c r="G242" s="13"/>
      <c r="H242" s="13"/>
      <c r="I242" s="13"/>
      <c r="J242" s="13" t="s">
        <v>0</v>
      </c>
      <c r="K242" s="13"/>
      <c r="L242" s="13"/>
      <c r="M242" s="8"/>
      <c r="P242" s="2" t="s">
        <v>4</v>
      </c>
      <c r="R242" s="57">
        <v>2.1</v>
      </c>
      <c r="S242" s="57"/>
      <c r="T242" s="2" t="s">
        <v>12</v>
      </c>
      <c r="V242" s="21" t="str">
        <f>IF(OR(1.5&lt;Z243,0.25&gt;Z243),"değiştir.","")</f>
        <v/>
      </c>
      <c r="AL242" s="2" t="s">
        <v>113</v>
      </c>
      <c r="BB242" s="3"/>
    </row>
    <row r="243" spans="2:54">
      <c r="B243" s="1"/>
      <c r="F243" s="7"/>
      <c r="G243" s="13"/>
      <c r="H243" s="13"/>
      <c r="I243" s="13"/>
      <c r="J243" s="13"/>
      <c r="K243" s="13"/>
      <c r="L243" s="13"/>
      <c r="M243" s="8"/>
      <c r="P243" s="14" t="s">
        <v>8</v>
      </c>
      <c r="T243" s="53">
        <f>+R241</f>
        <v>2.0499999999999998</v>
      </c>
      <c r="U243" s="53"/>
      <c r="V243" s="15" t="s">
        <v>9</v>
      </c>
      <c r="W243" s="53">
        <f>+R242</f>
        <v>2.1</v>
      </c>
      <c r="X243" s="53"/>
      <c r="Y243" s="15" t="s">
        <v>10</v>
      </c>
      <c r="Z243" s="53">
        <f>+T243/W243</f>
        <v>0.97619047619047605</v>
      </c>
      <c r="AA243" s="53"/>
      <c r="BB243" s="3"/>
    </row>
    <row r="244" spans="2:54">
      <c r="B244" s="1"/>
      <c r="C244" s="58" t="s">
        <v>6</v>
      </c>
      <c r="F244" s="7" t="s">
        <v>39</v>
      </c>
      <c r="G244" s="13"/>
      <c r="H244" s="13"/>
      <c r="I244" s="13"/>
      <c r="J244" s="13"/>
      <c r="K244" s="13"/>
      <c r="L244" s="13"/>
      <c r="M244" s="8"/>
      <c r="P244" s="2" t="s">
        <v>14</v>
      </c>
      <c r="U244" s="53">
        <f>+Q240</f>
        <v>3.76</v>
      </c>
      <c r="V244" s="53"/>
      <c r="W244" s="53"/>
      <c r="X244" s="15" t="s">
        <v>15</v>
      </c>
      <c r="Y244" s="53">
        <f>+R242</f>
        <v>2.1</v>
      </c>
      <c r="Z244" s="53"/>
      <c r="AA244" s="15" t="s">
        <v>15</v>
      </c>
      <c r="AB244" s="53">
        <f>+R241</f>
        <v>2.0499999999999998</v>
      </c>
      <c r="AC244" s="53"/>
      <c r="AD244" s="15" t="s">
        <v>10</v>
      </c>
      <c r="AE244" s="53">
        <f>+U244*Y244*AB244</f>
        <v>16.186799999999998</v>
      </c>
      <c r="AF244" s="53"/>
      <c r="AG244" s="53"/>
      <c r="AH244" s="2" t="s">
        <v>16</v>
      </c>
      <c r="AJ244" s="16"/>
      <c r="AL244" s="17" t="s">
        <v>43</v>
      </c>
      <c r="AM244" s="17"/>
      <c r="AN244" s="17"/>
      <c r="AO244" s="53">
        <f>INDEX(F252:AG252,0,MATCH(Z243,F251:AG251,1))+((Z243-INDEX(F251:AG251,0,MATCH(Z243,F251:AG251,1)))*(INDEX(F252:AG252,0,(MATCH(Z243,F251:AG251,1)+2))-INDEX(F252:AG252,0,MATCH(Z243,F251:AG251,1)))/(INDEX(F251:AG251,0,(MATCH(Z243,F251:AG251,1)+2))-INDEX(F251:AG251,0,MATCH(Z243,F251:AG251,1))))</f>
        <v>9.6819047619047609</v>
      </c>
      <c r="AP244" s="53"/>
      <c r="AQ244" s="2" t="s">
        <v>66</v>
      </c>
      <c r="BB244" s="3"/>
    </row>
    <row r="245" spans="2:54">
      <c r="B245" s="1"/>
      <c r="C245" s="58"/>
      <c r="F245" s="7"/>
      <c r="G245" s="13"/>
      <c r="H245" s="13"/>
      <c r="I245" s="13"/>
      <c r="J245" s="28" t="s">
        <v>12</v>
      </c>
      <c r="K245" s="13"/>
      <c r="L245" s="13"/>
      <c r="M245" s="8"/>
      <c r="P245" s="2" t="s">
        <v>17</v>
      </c>
      <c r="AL245" s="17" t="s">
        <v>3</v>
      </c>
      <c r="AM245" s="17"/>
      <c r="AO245" s="53">
        <f>INDEX(F253:AG253,0,MATCH(Z243,F251:AG251,1))+((Z243-INDEX(F251:AG251,0,MATCH(Z243,F251:AG251,1)))*(INDEX(F253:AG253,0,(MATCH(Z243,F251:AG251,1)+2))-INDEX(F253:AG253,0,MATCH(Z243,F251:AG251,1)))/(INDEX(F251:AG251,0,(MATCH(Z243,F251:AG251,1)+2))-INDEX(F251:AG251,0,MATCH(Z243,F251:AG251,1))))</f>
        <v>13.676190476190476</v>
      </c>
      <c r="AP245" s="53"/>
      <c r="AQ245" s="2" t="s">
        <v>66</v>
      </c>
      <c r="AT245" s="2" t="s">
        <v>72</v>
      </c>
      <c r="BB245" s="3"/>
    </row>
    <row r="246" spans="2:54">
      <c r="B246" s="1"/>
      <c r="F246" s="7"/>
      <c r="G246" s="13"/>
      <c r="H246" s="13"/>
      <c r="I246" s="13"/>
      <c r="J246" s="13"/>
      <c r="K246" s="13"/>
      <c r="L246" s="13"/>
      <c r="M246" s="8"/>
      <c r="P246" s="2" t="s">
        <v>46</v>
      </c>
      <c r="S246" s="53">
        <f>+AE244</f>
        <v>16.186799999999998</v>
      </c>
      <c r="T246" s="53"/>
      <c r="U246" s="53"/>
      <c r="V246" s="2" t="s">
        <v>9</v>
      </c>
      <c r="W246" s="53">
        <f t="shared" ref="W246:W247" si="20">+AO244</f>
        <v>9.6819047619047609</v>
      </c>
      <c r="X246" s="53"/>
      <c r="Y246" s="15" t="s">
        <v>10</v>
      </c>
      <c r="Z246" s="54">
        <f t="shared" ref="Z246:Z247" si="21">+S246/W246</f>
        <v>1.6718611056462718</v>
      </c>
      <c r="AA246" s="54"/>
      <c r="AB246" s="54"/>
      <c r="AC246" s="2" t="s">
        <v>64</v>
      </c>
      <c r="AL246" s="17" t="s">
        <v>11</v>
      </c>
      <c r="AM246" s="17"/>
      <c r="AN246" s="17"/>
      <c r="AO246" s="53">
        <f>INDEX(F254:AG254,0,MATCH(Z243,F251:AG251,1))+((Z243-INDEX(F251:AG251,0,MATCH(Z243,F251:AG251,1)))*(INDEX(F254:AG254,0,(MATCH(Z243,F251:AG251,1)+2))-INDEX(F254:AG254,0,MATCH(Z243,F251:AG251,1)))/(INDEX(F251:AG251,0,(MATCH(Z243,F251:AG251,1)+2))-INDEX(F251:AG251,0,MATCH(Z243,F251:AG251,1))))</f>
        <v>40.628571428571426</v>
      </c>
      <c r="AP246" s="53"/>
      <c r="AQ246" s="2" t="s">
        <v>66</v>
      </c>
      <c r="BB246" s="3"/>
    </row>
    <row r="247" spans="2:54" ht="12" thickBot="1">
      <c r="B247" s="1"/>
      <c r="F247" s="9"/>
      <c r="G247" s="10"/>
      <c r="H247" s="10"/>
      <c r="I247" s="10"/>
      <c r="J247" s="10" t="s">
        <v>39</v>
      </c>
      <c r="K247" s="10"/>
      <c r="L247" s="10"/>
      <c r="M247" s="11"/>
      <c r="P247" s="2" t="s">
        <v>20</v>
      </c>
      <c r="Q247" s="17"/>
      <c r="R247" s="15"/>
      <c r="S247" s="53">
        <f>+S246</f>
        <v>16.186799999999998</v>
      </c>
      <c r="T247" s="53"/>
      <c r="U247" s="53"/>
      <c r="V247" s="2" t="s">
        <v>9</v>
      </c>
      <c r="W247" s="53">
        <f t="shared" si="20"/>
        <v>13.676190476190476</v>
      </c>
      <c r="X247" s="53"/>
      <c r="Y247" s="15" t="s">
        <v>10</v>
      </c>
      <c r="Z247" s="54">
        <f t="shared" si="21"/>
        <v>1.1835752089136489</v>
      </c>
      <c r="AA247" s="54"/>
      <c r="AB247" s="54"/>
      <c r="AC247" s="2" t="s">
        <v>64</v>
      </c>
      <c r="BB247" s="3"/>
    </row>
    <row r="248" spans="2:54">
      <c r="B248" s="1"/>
      <c r="P248" s="2" t="s">
        <v>22</v>
      </c>
      <c r="Q248" s="17"/>
      <c r="R248" s="15"/>
      <c r="S248" s="53">
        <f>+S247</f>
        <v>16.186799999999998</v>
      </c>
      <c r="T248" s="53"/>
      <c r="U248" s="53"/>
      <c r="V248" s="2" t="s">
        <v>9</v>
      </c>
      <c r="W248" s="53">
        <f>+AO246</f>
        <v>40.628571428571426</v>
      </c>
      <c r="X248" s="53"/>
      <c r="Y248" s="15" t="s">
        <v>10</v>
      </c>
      <c r="Z248" s="54">
        <f>+S248/W248</f>
        <v>0.39840928270042192</v>
      </c>
      <c r="AA248" s="54"/>
      <c r="AB248" s="54"/>
      <c r="AC248" s="2" t="s">
        <v>64</v>
      </c>
      <c r="BB248" s="3"/>
    </row>
    <row r="249" spans="2:54">
      <c r="B249" s="1"/>
      <c r="D249" s="2" t="s">
        <v>110</v>
      </c>
      <c r="I249" s="2" t="s">
        <v>18</v>
      </c>
      <c r="N249" s="44" t="s">
        <v>110</v>
      </c>
      <c r="AK249" s="17"/>
      <c r="AL249" s="17"/>
      <c r="AM249" s="17"/>
      <c r="AN249" s="17"/>
      <c r="AO249" s="15"/>
      <c r="AP249" s="15"/>
      <c r="AS249" s="15"/>
      <c r="BB249" s="3"/>
    </row>
    <row r="250" spans="2:54">
      <c r="B250" s="1"/>
      <c r="AK250" s="17"/>
      <c r="AL250" s="17"/>
      <c r="AM250" s="17"/>
      <c r="AN250" s="17"/>
      <c r="AO250" s="15"/>
      <c r="AP250" s="15"/>
      <c r="AS250" s="15"/>
      <c r="BB250" s="3"/>
    </row>
    <row r="251" spans="2:54" ht="12" thickBot="1">
      <c r="B251" s="1"/>
      <c r="C251" s="55" t="s">
        <v>23</v>
      </c>
      <c r="D251" s="55"/>
      <c r="E251" s="55"/>
      <c r="F251" s="56">
        <v>0.25</v>
      </c>
      <c r="G251" s="56"/>
      <c r="H251" s="56">
        <v>0.3</v>
      </c>
      <c r="I251" s="56"/>
      <c r="J251" s="56">
        <v>0.4</v>
      </c>
      <c r="K251" s="56"/>
      <c r="L251" s="56">
        <v>0.5</v>
      </c>
      <c r="M251" s="56"/>
      <c r="N251" s="56">
        <v>0.6</v>
      </c>
      <c r="O251" s="56"/>
      <c r="P251" s="56">
        <v>0.7</v>
      </c>
      <c r="Q251" s="56"/>
      <c r="R251" s="56">
        <v>0.8</v>
      </c>
      <c r="S251" s="56"/>
      <c r="T251" s="56">
        <v>0.9</v>
      </c>
      <c r="U251" s="56"/>
      <c r="V251" s="56">
        <v>1</v>
      </c>
      <c r="W251" s="56"/>
      <c r="X251" s="56">
        <v>1.1000000000000001</v>
      </c>
      <c r="Y251" s="56"/>
      <c r="Z251" s="56">
        <v>1.2</v>
      </c>
      <c r="AA251" s="56"/>
      <c r="AB251" s="56">
        <v>1.3</v>
      </c>
      <c r="AC251" s="56"/>
      <c r="AD251" s="56">
        <v>1.4</v>
      </c>
      <c r="AE251" s="56"/>
      <c r="AF251" s="56">
        <v>1.5</v>
      </c>
      <c r="AG251" s="56"/>
      <c r="AK251" s="17"/>
      <c r="AL251" s="15"/>
      <c r="AS251" s="15"/>
      <c r="BB251" s="3"/>
    </row>
    <row r="252" spans="2:54" ht="12" thickTop="1">
      <c r="B252" s="1"/>
      <c r="C252" s="50" t="s">
        <v>40</v>
      </c>
      <c r="D252" s="50"/>
      <c r="E252" s="50"/>
      <c r="F252" s="51">
        <v>16.2</v>
      </c>
      <c r="G252" s="51"/>
      <c r="H252" s="51">
        <v>13.7</v>
      </c>
      <c r="I252" s="51"/>
      <c r="J252" s="51">
        <v>11</v>
      </c>
      <c r="K252" s="51"/>
      <c r="L252" s="51">
        <v>9.7799999999999994</v>
      </c>
      <c r="M252" s="51"/>
      <c r="N252" s="51">
        <v>9.2200000000000006</v>
      </c>
      <c r="O252" s="51"/>
      <c r="P252" s="51">
        <v>9.0500000000000007</v>
      </c>
      <c r="Q252" s="51"/>
      <c r="R252" s="51">
        <v>9.15</v>
      </c>
      <c r="S252" s="51"/>
      <c r="T252" s="51">
        <v>9.4</v>
      </c>
      <c r="U252" s="51"/>
      <c r="V252" s="51">
        <v>9.77</v>
      </c>
      <c r="W252" s="51"/>
      <c r="X252" s="51">
        <v>10.199999999999999</v>
      </c>
      <c r="Y252" s="51"/>
      <c r="Z252" s="51">
        <v>10.8</v>
      </c>
      <c r="AA252" s="51"/>
      <c r="AB252" s="51">
        <v>11.3</v>
      </c>
      <c r="AC252" s="51"/>
      <c r="AD252" s="51">
        <v>11.9</v>
      </c>
      <c r="AE252" s="51"/>
      <c r="AF252" s="51">
        <v>12.6</v>
      </c>
      <c r="AG252" s="51"/>
      <c r="AK252" s="17"/>
      <c r="AL252" s="15"/>
      <c r="AS252" s="15"/>
      <c r="BB252" s="3"/>
    </row>
    <row r="253" spans="2:54">
      <c r="B253" s="1"/>
      <c r="C253" s="46" t="s">
        <v>25</v>
      </c>
      <c r="D253" s="46"/>
      <c r="E253" s="46"/>
      <c r="F253" s="47">
        <v>31.5</v>
      </c>
      <c r="G253" s="47"/>
      <c r="H253" s="47">
        <v>26.3</v>
      </c>
      <c r="I253" s="47"/>
      <c r="J253" s="47">
        <v>20.100000000000001</v>
      </c>
      <c r="K253" s="47"/>
      <c r="L253" s="47">
        <v>16.899999999999999</v>
      </c>
      <c r="M253" s="47"/>
      <c r="N253" s="47">
        <v>15.2</v>
      </c>
      <c r="O253" s="47"/>
      <c r="P253" s="47">
        <v>14.2</v>
      </c>
      <c r="Q253" s="47"/>
      <c r="R253" s="47">
        <v>13.8</v>
      </c>
      <c r="S253" s="47"/>
      <c r="T253" s="47">
        <v>13.6</v>
      </c>
      <c r="U253" s="47"/>
      <c r="V253" s="47">
        <v>13.7</v>
      </c>
      <c r="W253" s="47"/>
      <c r="X253" s="47">
        <v>13.9</v>
      </c>
      <c r="Y253" s="47"/>
      <c r="Z253" s="47">
        <v>14.2</v>
      </c>
      <c r="AA253" s="47"/>
      <c r="AB253" s="47">
        <v>14.5</v>
      </c>
      <c r="AC253" s="47"/>
      <c r="AD253" s="47">
        <v>14.9</v>
      </c>
      <c r="AE253" s="47"/>
      <c r="AF253" s="47">
        <v>15.4</v>
      </c>
      <c r="AG253" s="47"/>
      <c r="AK253" s="17"/>
      <c r="AL253" s="15"/>
      <c r="AS253" s="15"/>
      <c r="BB253" s="3"/>
    </row>
    <row r="254" spans="2:54">
      <c r="B254" s="1"/>
      <c r="C254" s="48" t="s">
        <v>27</v>
      </c>
      <c r="D254" s="48"/>
      <c r="E254" s="48"/>
      <c r="F254" s="49">
        <v>33.700000000000003</v>
      </c>
      <c r="G254" s="49"/>
      <c r="H254" s="49">
        <v>29.7</v>
      </c>
      <c r="I254" s="49"/>
      <c r="J254" s="49">
        <v>26.3</v>
      </c>
      <c r="K254" s="49"/>
      <c r="L254" s="49">
        <v>25.9</v>
      </c>
      <c r="M254" s="49"/>
      <c r="N254" s="49">
        <v>27.4</v>
      </c>
      <c r="O254" s="49"/>
      <c r="P254" s="49">
        <v>29.9</v>
      </c>
      <c r="Q254" s="49"/>
      <c r="R254" s="49">
        <v>33.200000000000003</v>
      </c>
      <c r="S254" s="49"/>
      <c r="T254" s="49">
        <v>37.200000000000003</v>
      </c>
      <c r="U254" s="49"/>
      <c r="V254" s="49">
        <v>41.7</v>
      </c>
      <c r="W254" s="49"/>
      <c r="X254" s="49">
        <v>45.8</v>
      </c>
      <c r="Y254" s="49"/>
      <c r="Z254" s="49">
        <v>50</v>
      </c>
      <c r="AA254" s="49"/>
      <c r="AB254" s="49">
        <v>54.2</v>
      </c>
      <c r="AC254" s="49"/>
      <c r="AD254" s="49">
        <v>58.3</v>
      </c>
      <c r="AE254" s="49"/>
      <c r="AF254" s="49">
        <v>62.5</v>
      </c>
      <c r="AG254" s="49"/>
      <c r="AK254" s="17"/>
      <c r="AL254" s="15"/>
      <c r="AS254" s="15"/>
      <c r="BB254" s="3"/>
    </row>
    <row r="255" spans="2:54">
      <c r="B255" s="1"/>
      <c r="AK255" s="17"/>
      <c r="AL255" s="15"/>
      <c r="AS255" s="15"/>
      <c r="BB255" s="3"/>
    </row>
    <row r="256" spans="2:54">
      <c r="B256" s="1"/>
      <c r="AK256" s="17"/>
      <c r="AL256" s="15"/>
      <c r="AS256" s="15"/>
      <c r="BB256" s="3"/>
    </row>
    <row r="257" spans="2:54" ht="15.75">
      <c r="B257" s="1"/>
      <c r="C257" s="23" t="s">
        <v>112</v>
      </c>
      <c r="BB257" s="3"/>
    </row>
    <row r="258" spans="2:54">
      <c r="B258" s="1"/>
      <c r="D258" s="38"/>
      <c r="E258" s="2" t="s">
        <v>111</v>
      </c>
      <c r="J258" s="2" t="s">
        <v>52</v>
      </c>
      <c r="N258" s="2" t="s">
        <v>111</v>
      </c>
      <c r="P258" s="2" t="s">
        <v>13</v>
      </c>
      <c r="Q258" s="57">
        <v>3.76</v>
      </c>
      <c r="R258" s="57"/>
      <c r="S258" s="2" t="s">
        <v>67</v>
      </c>
      <c r="W258" s="2" t="s">
        <v>53</v>
      </c>
      <c r="BB258" s="3"/>
    </row>
    <row r="259" spans="2:54" ht="12" thickBot="1">
      <c r="B259" s="1"/>
      <c r="F259" s="29"/>
      <c r="G259" s="29"/>
      <c r="H259" s="29"/>
      <c r="I259" s="29"/>
      <c r="J259" s="29"/>
      <c r="K259" s="29"/>
      <c r="L259" s="29"/>
      <c r="M259" s="29"/>
      <c r="P259" s="2" t="s">
        <v>2</v>
      </c>
      <c r="R259" s="57">
        <v>2.0499999999999998</v>
      </c>
      <c r="S259" s="57"/>
      <c r="T259" s="2" t="s">
        <v>12</v>
      </c>
      <c r="V259" s="21"/>
      <c r="W259" s="27"/>
      <c r="BB259" s="3"/>
    </row>
    <row r="260" spans="2:54">
      <c r="B260" s="1"/>
      <c r="F260" s="7" t="s">
        <v>7</v>
      </c>
      <c r="G260" s="13"/>
      <c r="H260" s="13"/>
      <c r="I260" s="13"/>
      <c r="J260" s="13" t="s">
        <v>0</v>
      </c>
      <c r="K260" s="13"/>
      <c r="L260" s="13"/>
      <c r="M260" s="8"/>
      <c r="P260" s="2" t="s">
        <v>4</v>
      </c>
      <c r="R260" s="57">
        <v>2.1</v>
      </c>
      <c r="S260" s="57"/>
      <c r="T260" s="2" t="s">
        <v>12</v>
      </c>
      <c r="V260" s="21" t="str">
        <f>IF(OR(1.5&lt;Z261,0.25&gt;Z261),"değiştir.","")</f>
        <v/>
      </c>
      <c r="AL260" s="2" t="s">
        <v>115</v>
      </c>
      <c r="BB260" s="3"/>
    </row>
    <row r="261" spans="2:54">
      <c r="B261" s="1"/>
      <c r="F261" s="7"/>
      <c r="G261" s="13"/>
      <c r="H261" s="13"/>
      <c r="I261" s="13"/>
      <c r="J261" s="13"/>
      <c r="K261" s="13"/>
      <c r="L261" s="13"/>
      <c r="M261" s="8"/>
      <c r="P261" s="14" t="s">
        <v>8</v>
      </c>
      <c r="T261" s="53">
        <f>+R259</f>
        <v>2.0499999999999998</v>
      </c>
      <c r="U261" s="53"/>
      <c r="V261" s="15" t="s">
        <v>9</v>
      </c>
      <c r="W261" s="53">
        <f>+R260</f>
        <v>2.1</v>
      </c>
      <c r="X261" s="53"/>
      <c r="Y261" s="15" t="s">
        <v>10</v>
      </c>
      <c r="Z261" s="53">
        <f>+T261/W261</f>
        <v>0.97619047619047605</v>
      </c>
      <c r="AA261" s="53"/>
      <c r="BB261" s="3"/>
    </row>
    <row r="262" spans="2:54">
      <c r="B262" s="1"/>
      <c r="C262" s="58" t="s">
        <v>6</v>
      </c>
      <c r="F262" s="7" t="s">
        <v>39</v>
      </c>
      <c r="G262" s="13"/>
      <c r="H262" s="13"/>
      <c r="I262" s="13"/>
      <c r="J262" s="13"/>
      <c r="K262" s="13"/>
      <c r="L262" s="13"/>
      <c r="M262" s="8"/>
      <c r="P262" s="2" t="s">
        <v>55</v>
      </c>
      <c r="T262" s="53">
        <f>+Q258</f>
        <v>3.76</v>
      </c>
      <c r="U262" s="53"/>
      <c r="V262" s="53"/>
      <c r="W262" s="15" t="s">
        <v>15</v>
      </c>
      <c r="X262" s="53">
        <f>+R260</f>
        <v>2.1</v>
      </c>
      <c r="Y262" s="53"/>
      <c r="Z262" s="15" t="s">
        <v>10</v>
      </c>
      <c r="AA262" s="53">
        <f>+T262*X262</f>
        <v>7.8959999999999999</v>
      </c>
      <c r="AB262" s="53"/>
      <c r="AC262" s="53"/>
      <c r="AD262" s="2" t="s">
        <v>16</v>
      </c>
      <c r="AJ262" s="16"/>
      <c r="AL262" s="17" t="s">
        <v>43</v>
      </c>
      <c r="AM262" s="17"/>
      <c r="AN262" s="17"/>
      <c r="AO262" s="53">
        <f>INDEX(F270:AG270,0,MATCH(Z261,F269:AG269,1))+((Z261-INDEX(F269:AG269,0,MATCH(Z261,F269:AG269,1)))*(INDEX(F270:AG270,0,(MATCH(Z261,F269:AG269,1)+2))-INDEX(F270:AG270,0,MATCH(Z261,F269:AG269,1)))/(INDEX(F269:AG269,0,(MATCH(Z261,F269:AG269,1)+2))-INDEX(F269:AG269,0,MATCH(Z261,F269:AG269,1))))</f>
        <v>4.131904761904762</v>
      </c>
      <c r="AP262" s="53"/>
      <c r="AQ262" s="2" t="s">
        <v>66</v>
      </c>
      <c r="BB262" s="3"/>
    </row>
    <row r="263" spans="2:54">
      <c r="B263" s="1"/>
      <c r="C263" s="58"/>
      <c r="F263" s="7"/>
      <c r="G263" s="13"/>
      <c r="H263" s="13"/>
      <c r="I263" s="13"/>
      <c r="J263" s="28" t="s">
        <v>12</v>
      </c>
      <c r="K263" s="13"/>
      <c r="L263" s="13"/>
      <c r="M263" s="8"/>
      <c r="P263" s="2" t="s">
        <v>17</v>
      </c>
      <c r="AL263" s="17" t="s">
        <v>3</v>
      </c>
      <c r="AM263" s="17"/>
      <c r="AO263" s="53">
        <f>INDEX(F271:AG271,0,MATCH(Z261,F269:AG269,1))+((Z261-INDEX(F269:AG269,0,MATCH(Z261,F269:AG269,1)))*(INDEX(F271:AG271,0,(MATCH(Z261,F269:AG269,1)+2))-INDEX(F271:AG271,0,MATCH(Z261,F269:AG269,1)))/(INDEX(F269:AG269,0,(MATCH(Z261,F269:AG269,1)+2))-INDEX(F269:AG269,0,MATCH(Z261,F269:AG269,1))))</f>
        <v>10.909523809523808</v>
      </c>
      <c r="AP263" s="53"/>
      <c r="AQ263" s="2" t="s">
        <v>66</v>
      </c>
      <c r="AT263" s="2" t="s">
        <v>72</v>
      </c>
      <c r="BB263" s="3"/>
    </row>
    <row r="264" spans="2:54">
      <c r="B264" s="1"/>
      <c r="F264" s="7"/>
      <c r="G264" s="13"/>
      <c r="H264" s="13"/>
      <c r="I264" s="13"/>
      <c r="J264" s="13"/>
      <c r="K264" s="13"/>
      <c r="L264" s="13"/>
      <c r="M264" s="8"/>
      <c r="P264" s="2" t="s">
        <v>46</v>
      </c>
      <c r="S264" s="53">
        <f>+AA262</f>
        <v>7.8959999999999999</v>
      </c>
      <c r="T264" s="53"/>
      <c r="U264" s="53"/>
      <c r="V264" s="2" t="s">
        <v>9</v>
      </c>
      <c r="W264" s="53">
        <f t="shared" ref="W264:W265" si="22">+AO262</f>
        <v>4.131904761904762</v>
      </c>
      <c r="X264" s="53"/>
      <c r="Y264" s="15" t="s">
        <v>10</v>
      </c>
      <c r="Z264" s="54">
        <f t="shared" ref="Z264:Z265" si="23">+S264/W264</f>
        <v>1.9109830586608274</v>
      </c>
      <c r="AA264" s="54"/>
      <c r="AB264" s="54"/>
      <c r="AC264" s="2" t="s">
        <v>64</v>
      </c>
      <c r="AL264" s="17" t="s">
        <v>97</v>
      </c>
      <c r="AM264" s="17"/>
      <c r="AN264" s="17"/>
      <c r="AO264" s="53">
        <f>INDEX(F272:AG272,0,MATCH(Z261,F269:AG269,1))+((Z261-INDEX(F269:AG269,0,MATCH(Z261,F269:AG269,1)))*(INDEX(F272:AG272,0,(MATCH(Z261,F269:AG269,1)+2))-INDEX(F272:AG272,0,MATCH(Z261,F269:AG269,1)))/(INDEX(F269:AG269,0,(MATCH(Z261,F269:AG269,1)+2))-INDEX(F269:AG269,0,MATCH(Z261,F269:AG269,1))))</f>
        <v>23.614285714285714</v>
      </c>
      <c r="AP264" s="53"/>
      <c r="AQ264" s="2" t="s">
        <v>66</v>
      </c>
      <c r="BB264" s="3"/>
    </row>
    <row r="265" spans="2:54" ht="12" thickBot="1">
      <c r="B265" s="1"/>
      <c r="F265" s="9"/>
      <c r="G265" s="10"/>
      <c r="H265" s="10"/>
      <c r="I265" s="10"/>
      <c r="J265" s="10" t="s">
        <v>39</v>
      </c>
      <c r="K265" s="10"/>
      <c r="L265" s="10"/>
      <c r="M265" s="11"/>
      <c r="P265" s="2" t="s">
        <v>20</v>
      </c>
      <c r="Q265" s="17"/>
      <c r="R265" s="15"/>
      <c r="S265" s="53">
        <f>+S264</f>
        <v>7.8959999999999999</v>
      </c>
      <c r="T265" s="53"/>
      <c r="U265" s="53"/>
      <c r="V265" s="2" t="s">
        <v>9</v>
      </c>
      <c r="W265" s="53">
        <f t="shared" si="22"/>
        <v>10.909523809523808</v>
      </c>
      <c r="X265" s="53"/>
      <c r="Y265" s="15" t="s">
        <v>10</v>
      </c>
      <c r="Z265" s="54">
        <f t="shared" si="23"/>
        <v>0.72377127891750337</v>
      </c>
      <c r="AA265" s="54"/>
      <c r="AB265" s="54"/>
      <c r="AC265" s="2" t="s">
        <v>64</v>
      </c>
      <c r="BB265" s="3"/>
    </row>
    <row r="266" spans="2:54">
      <c r="B266" s="1"/>
      <c r="P266" s="2" t="s">
        <v>98</v>
      </c>
      <c r="Q266" s="17"/>
      <c r="R266" s="15"/>
      <c r="S266" s="53">
        <f>+S265</f>
        <v>7.8959999999999999</v>
      </c>
      <c r="T266" s="53"/>
      <c r="U266" s="53"/>
      <c r="V266" s="2" t="s">
        <v>9</v>
      </c>
      <c r="W266" s="53">
        <f>+AO264</f>
        <v>23.614285714285714</v>
      </c>
      <c r="X266" s="53"/>
      <c r="Y266" s="15" t="s">
        <v>10</v>
      </c>
      <c r="Z266" s="54">
        <f>+S266/W266</f>
        <v>0.33437386569872957</v>
      </c>
      <c r="AA266" s="54"/>
      <c r="AB266" s="54"/>
      <c r="AC266" s="2" t="s">
        <v>64</v>
      </c>
      <c r="BB266" s="3"/>
    </row>
    <row r="267" spans="2:54">
      <c r="B267" s="1"/>
      <c r="D267" s="2" t="s">
        <v>110</v>
      </c>
      <c r="I267" s="2" t="s">
        <v>18</v>
      </c>
      <c r="N267" s="44" t="s">
        <v>110</v>
      </c>
      <c r="AK267" s="17"/>
      <c r="AL267" s="17"/>
      <c r="AM267" s="17"/>
      <c r="AN267" s="17"/>
      <c r="AO267" s="15"/>
      <c r="AP267" s="15"/>
      <c r="AS267" s="15"/>
      <c r="BB267" s="3"/>
    </row>
    <row r="268" spans="2:54">
      <c r="B268" s="1"/>
      <c r="AK268" s="17"/>
      <c r="AL268" s="17"/>
      <c r="AM268" s="17"/>
      <c r="AN268" s="17"/>
      <c r="AO268" s="15"/>
      <c r="AP268" s="15"/>
      <c r="AS268" s="15"/>
      <c r="BB268" s="3"/>
    </row>
    <row r="269" spans="2:54" ht="12" thickBot="1">
      <c r="B269" s="1"/>
      <c r="C269" s="55" t="s">
        <v>23</v>
      </c>
      <c r="D269" s="55"/>
      <c r="E269" s="55"/>
      <c r="F269" s="56">
        <v>0.25</v>
      </c>
      <c r="G269" s="56"/>
      <c r="H269" s="56">
        <v>0.3</v>
      </c>
      <c r="I269" s="56"/>
      <c r="J269" s="56">
        <v>0.4</v>
      </c>
      <c r="K269" s="56"/>
      <c r="L269" s="56">
        <v>0.5</v>
      </c>
      <c r="M269" s="56"/>
      <c r="N269" s="56">
        <v>0.6</v>
      </c>
      <c r="O269" s="56"/>
      <c r="P269" s="56">
        <v>0.7</v>
      </c>
      <c r="Q269" s="56"/>
      <c r="R269" s="56">
        <v>0.8</v>
      </c>
      <c r="S269" s="56"/>
      <c r="T269" s="56">
        <v>0.9</v>
      </c>
      <c r="U269" s="56"/>
      <c r="V269" s="56">
        <v>1</v>
      </c>
      <c r="W269" s="56"/>
      <c r="X269" s="56">
        <v>1.1000000000000001</v>
      </c>
      <c r="Y269" s="56"/>
      <c r="Z269" s="56">
        <v>1.2</v>
      </c>
      <c r="AA269" s="56"/>
      <c r="AB269" s="56">
        <v>1.3</v>
      </c>
      <c r="AC269" s="56"/>
      <c r="AD269" s="56">
        <v>1.4</v>
      </c>
      <c r="AE269" s="56"/>
      <c r="AF269" s="56">
        <v>1.5</v>
      </c>
      <c r="AG269" s="56"/>
      <c r="AK269" s="17"/>
      <c r="AL269" s="15"/>
      <c r="AS269" s="15"/>
      <c r="BB269" s="3"/>
    </row>
    <row r="270" spans="2:54" ht="12" thickTop="1">
      <c r="B270" s="1"/>
      <c r="C270" s="50" t="s">
        <v>40</v>
      </c>
      <c r="D270" s="50"/>
      <c r="E270" s="50"/>
      <c r="F270" s="51">
        <v>8.16</v>
      </c>
      <c r="G270" s="51"/>
      <c r="H270" s="51">
        <v>6.89</v>
      </c>
      <c r="I270" s="51"/>
      <c r="J270" s="51">
        <v>5.6</v>
      </c>
      <c r="K270" s="51"/>
      <c r="L270" s="51">
        <v>4.91</v>
      </c>
      <c r="M270" s="51"/>
      <c r="N270" s="51">
        <v>4.55</v>
      </c>
      <c r="O270" s="51"/>
      <c r="P270" s="51">
        <v>4.3499999999999996</v>
      </c>
      <c r="Q270" s="51"/>
      <c r="R270" s="51">
        <v>4.22</v>
      </c>
      <c r="S270" s="51"/>
      <c r="T270" s="51">
        <v>4.17</v>
      </c>
      <c r="U270" s="51"/>
      <c r="V270" s="51">
        <v>4.12</v>
      </c>
      <c r="W270" s="51"/>
      <c r="X270" s="51">
        <v>4.1100000000000003</v>
      </c>
      <c r="Y270" s="51"/>
      <c r="Z270" s="51">
        <v>4.0999999999999996</v>
      </c>
      <c r="AA270" s="51"/>
      <c r="AB270" s="51">
        <v>4.09</v>
      </c>
      <c r="AC270" s="51"/>
      <c r="AD270" s="51">
        <v>4.08</v>
      </c>
      <c r="AE270" s="51"/>
      <c r="AF270" s="51">
        <v>4.08</v>
      </c>
      <c r="AG270" s="51"/>
      <c r="AK270" s="17"/>
      <c r="AL270" s="15"/>
      <c r="AS270" s="15"/>
      <c r="BB270" s="3"/>
    </row>
    <row r="271" spans="2:54">
      <c r="B271" s="1"/>
      <c r="C271" s="46" t="s">
        <v>25</v>
      </c>
      <c r="D271" s="46"/>
      <c r="E271" s="46"/>
      <c r="F271" s="47">
        <v>16.100000000000001</v>
      </c>
      <c r="G271" s="47"/>
      <c r="H271" s="47">
        <v>13.7</v>
      </c>
      <c r="I271" s="47"/>
      <c r="J271" s="47">
        <v>11</v>
      </c>
      <c r="K271" s="47"/>
      <c r="L271" s="47">
        <v>9.85</v>
      </c>
      <c r="M271" s="47"/>
      <c r="N271" s="47">
        <v>9.42</v>
      </c>
      <c r="O271" s="47"/>
      <c r="P271" s="47">
        <v>9.4499999999999993</v>
      </c>
      <c r="Q271" s="47"/>
      <c r="R271" s="47">
        <v>9.75</v>
      </c>
      <c r="S271" s="47"/>
      <c r="T271" s="47">
        <v>10.3</v>
      </c>
      <c r="U271" s="47"/>
      <c r="V271" s="47">
        <v>11.1</v>
      </c>
      <c r="W271" s="47"/>
      <c r="X271" s="47">
        <v>12.1</v>
      </c>
      <c r="Y271" s="47"/>
      <c r="Z271" s="47">
        <v>13.3</v>
      </c>
      <c r="AA271" s="47"/>
      <c r="AB271" s="47">
        <v>14.7</v>
      </c>
      <c r="AC271" s="47"/>
      <c r="AD271" s="47">
        <v>16.399999999999999</v>
      </c>
      <c r="AE271" s="47"/>
      <c r="AF271" s="47">
        <v>18.399999999999999</v>
      </c>
      <c r="AG271" s="47"/>
      <c r="AK271" s="17"/>
      <c r="AL271" s="15"/>
      <c r="AS271" s="15"/>
      <c r="BB271" s="3"/>
    </row>
    <row r="272" spans="2:54">
      <c r="B272" s="1"/>
      <c r="C272" s="48" t="s">
        <v>99</v>
      </c>
      <c r="D272" s="48"/>
      <c r="E272" s="48"/>
      <c r="F272" s="49">
        <v>460</v>
      </c>
      <c r="G272" s="49"/>
      <c r="H272" s="49">
        <v>195</v>
      </c>
      <c r="I272" s="49"/>
      <c r="J272" s="49">
        <v>87.8</v>
      </c>
      <c r="K272" s="49"/>
      <c r="L272" s="49">
        <v>51.5</v>
      </c>
      <c r="M272" s="49"/>
      <c r="N272" s="49">
        <v>37.299999999999997</v>
      </c>
      <c r="O272" s="49"/>
      <c r="P272" s="49">
        <v>30.2</v>
      </c>
      <c r="Q272" s="49"/>
      <c r="R272" s="49">
        <v>26.3</v>
      </c>
      <c r="S272" s="49"/>
      <c r="T272" s="49">
        <v>24.3</v>
      </c>
      <c r="U272" s="49"/>
      <c r="V272" s="49">
        <v>23.4</v>
      </c>
      <c r="W272" s="49"/>
      <c r="X272" s="49">
        <v>22.7</v>
      </c>
      <c r="Y272" s="49"/>
      <c r="Z272" s="49">
        <v>22.3</v>
      </c>
      <c r="AA272" s="49"/>
      <c r="AB272" s="49">
        <v>22</v>
      </c>
      <c r="AC272" s="49"/>
      <c r="AD272" s="49">
        <v>21.8</v>
      </c>
      <c r="AE272" s="49"/>
      <c r="AF272" s="49">
        <v>21.7</v>
      </c>
      <c r="AG272" s="49"/>
      <c r="AK272" s="17"/>
      <c r="AL272" s="15"/>
      <c r="AS272" s="15"/>
      <c r="BB272" s="3"/>
    </row>
    <row r="273" spans="2:54">
      <c r="B273" s="1"/>
      <c r="AK273" s="17"/>
      <c r="AL273" s="15"/>
      <c r="AS273" s="15"/>
      <c r="BB273" s="3"/>
    </row>
    <row r="274" spans="2:54">
      <c r="B274" s="1"/>
      <c r="AK274" s="17"/>
      <c r="AL274" s="15"/>
      <c r="AS274" s="15"/>
      <c r="BB274" s="3"/>
    </row>
    <row r="275" spans="2:54" ht="15.75">
      <c r="B275" s="1"/>
      <c r="C275" s="23" t="s">
        <v>112</v>
      </c>
      <c r="BB275" s="3"/>
    </row>
    <row r="276" spans="2:54">
      <c r="B276" s="1"/>
      <c r="D276" s="38"/>
      <c r="E276" s="2" t="s">
        <v>111</v>
      </c>
      <c r="J276" s="2" t="s">
        <v>57</v>
      </c>
      <c r="N276" s="2" t="s">
        <v>111</v>
      </c>
      <c r="P276" s="2" t="s">
        <v>58</v>
      </c>
      <c r="R276" s="57">
        <v>3.76</v>
      </c>
      <c r="S276" s="57"/>
      <c r="T276" s="2" t="s">
        <v>71</v>
      </c>
      <c r="W276" s="2" t="s">
        <v>53</v>
      </c>
      <c r="BB276" s="3"/>
    </row>
    <row r="277" spans="2:54" ht="12" thickBot="1">
      <c r="B277" s="1"/>
      <c r="F277" s="29"/>
      <c r="G277" s="29"/>
      <c r="H277" s="29"/>
      <c r="I277" s="29"/>
      <c r="J277" s="29"/>
      <c r="K277" s="29"/>
      <c r="L277" s="29"/>
      <c r="M277" s="29"/>
      <c r="P277" s="2" t="s">
        <v>2</v>
      </c>
      <c r="R277" s="57">
        <v>2.0499999999999998</v>
      </c>
      <c r="S277" s="57"/>
      <c r="T277" s="2" t="s">
        <v>12</v>
      </c>
      <c r="V277" s="21"/>
      <c r="W277" s="27"/>
      <c r="BB277" s="3"/>
    </row>
    <row r="278" spans="2:54">
      <c r="B278" s="1"/>
      <c r="F278" s="7" t="s">
        <v>7</v>
      </c>
      <c r="G278" s="13"/>
      <c r="H278" s="13"/>
      <c r="I278" s="13"/>
      <c r="J278" s="13" t="s">
        <v>0</v>
      </c>
      <c r="K278" s="13"/>
      <c r="L278" s="13"/>
      <c r="M278" s="8"/>
      <c r="P278" s="2" t="s">
        <v>4</v>
      </c>
      <c r="R278" s="57">
        <v>2.1</v>
      </c>
      <c r="S278" s="57"/>
      <c r="T278" s="2" t="s">
        <v>12</v>
      </c>
      <c r="V278" s="21" t="str">
        <f>IF(OR(1.5&lt;Z279,0.25&gt;Z279),"değiştir.","")</f>
        <v/>
      </c>
      <c r="AL278" s="2" t="s">
        <v>116</v>
      </c>
      <c r="BB278" s="3"/>
    </row>
    <row r="279" spans="2:54">
      <c r="B279" s="1"/>
      <c r="F279" s="7"/>
      <c r="G279" s="13"/>
      <c r="H279" s="13"/>
      <c r="I279" s="13"/>
      <c r="J279" s="13"/>
      <c r="K279" s="13"/>
      <c r="L279" s="13"/>
      <c r="M279" s="8"/>
      <c r="P279" s="14" t="s">
        <v>8</v>
      </c>
      <c r="T279" s="53">
        <f>+R277</f>
        <v>2.0499999999999998</v>
      </c>
      <c r="U279" s="53"/>
      <c r="V279" s="15" t="s">
        <v>9</v>
      </c>
      <c r="W279" s="53">
        <f>+R278</f>
        <v>2.1</v>
      </c>
      <c r="X279" s="53"/>
      <c r="Y279" s="15" t="s">
        <v>10</v>
      </c>
      <c r="Z279" s="53">
        <f>+T279/W279</f>
        <v>0.97619047619047605</v>
      </c>
      <c r="AA279" s="53"/>
      <c r="BB279" s="3"/>
    </row>
    <row r="280" spans="2:54">
      <c r="B280" s="1"/>
      <c r="C280" s="58" t="s">
        <v>6</v>
      </c>
      <c r="F280" s="7" t="s">
        <v>39</v>
      </c>
      <c r="G280" s="13"/>
      <c r="H280" s="13"/>
      <c r="I280" s="13"/>
      <c r="J280" s="13"/>
      <c r="K280" s="13"/>
      <c r="L280" s="13"/>
      <c r="M280" s="8"/>
      <c r="P280" s="2" t="s">
        <v>56</v>
      </c>
      <c r="S280" s="53">
        <f>+R276</f>
        <v>3.76</v>
      </c>
      <c r="T280" s="53"/>
      <c r="U280" s="53"/>
      <c r="V280" s="2" t="s">
        <v>71</v>
      </c>
      <c r="W280" s="15"/>
      <c r="Z280" s="15"/>
      <c r="AJ280" s="16"/>
      <c r="AL280" s="17" t="s">
        <v>43</v>
      </c>
      <c r="AM280" s="17"/>
      <c r="AN280" s="17"/>
      <c r="AO280" s="53">
        <f>INDEX(F288:AG288,0,MATCH(Z279,F287:AG287,1))+((Z279-INDEX(F287:AG287,0,MATCH(Z279,F287:AG287,1)))*(INDEX(F288:AG288,0,(MATCH(Z279,F287:AG287,1)+2))-INDEX(F288:AG288,0,MATCH(Z279,F287:AG287,1)))/(INDEX(F287:AG287,0,(MATCH(Z279,F287:AG287,1)+2))-INDEX(F287:AG287,0,MATCH(Z279,F287:AG287,1))))</f>
        <v>2.9328571428571428</v>
      </c>
      <c r="AP280" s="53"/>
      <c r="AQ280" s="2" t="s">
        <v>66</v>
      </c>
      <c r="BB280" s="3"/>
    </row>
    <row r="281" spans="2:54">
      <c r="B281" s="1"/>
      <c r="C281" s="58"/>
      <c r="F281" s="7"/>
      <c r="G281" s="13"/>
      <c r="H281" s="13"/>
      <c r="I281" s="13"/>
      <c r="J281" s="28" t="s">
        <v>12</v>
      </c>
      <c r="K281" s="13"/>
      <c r="L281" s="13"/>
      <c r="M281" s="8"/>
      <c r="P281" s="2" t="s">
        <v>17</v>
      </c>
      <c r="AL281" s="17" t="s">
        <v>3</v>
      </c>
      <c r="AM281" s="17"/>
      <c r="AO281" s="53">
        <f>INDEX(F289:AG289,0,MATCH(Z279,F287:AG287,1))+((Z279-INDEX(F287:AG287,0,MATCH(Z279,F287:AG287,1)))*(INDEX(F289:AG289,0,(MATCH(Z279,F287:AG287,1)+2))-INDEX(F289:AG289,0,MATCH(Z279,F287:AG287,1)))/(INDEX(F287:AG287,0,(MATCH(Z279,F287:AG287,1)+2))-INDEX(F287:AG287,0,MATCH(Z279,F287:AG287,1))))</f>
        <v>-42.242857142857197</v>
      </c>
      <c r="AP281" s="53"/>
      <c r="AQ281" s="2" t="s">
        <v>66</v>
      </c>
      <c r="AT281" s="2" t="s">
        <v>72</v>
      </c>
      <c r="BB281" s="3"/>
    </row>
    <row r="282" spans="2:54">
      <c r="B282" s="1"/>
      <c r="F282" s="7"/>
      <c r="G282" s="13"/>
      <c r="H282" s="13"/>
      <c r="I282" s="13"/>
      <c r="J282" s="13"/>
      <c r="K282" s="13"/>
      <c r="L282" s="13"/>
      <c r="M282" s="8"/>
      <c r="P282" s="2" t="s">
        <v>46</v>
      </c>
      <c r="S282" s="53">
        <f>+S280</f>
        <v>3.76</v>
      </c>
      <c r="T282" s="53"/>
      <c r="U282" s="53"/>
      <c r="V282" s="2" t="s">
        <v>9</v>
      </c>
      <c r="W282" s="53">
        <f t="shared" ref="W282:W283" si="24">+AO280</f>
        <v>2.9328571428571428</v>
      </c>
      <c r="X282" s="53"/>
      <c r="Y282" s="15" t="s">
        <v>10</v>
      </c>
      <c r="Z282" s="54">
        <f t="shared" ref="Z282:Z283" si="25">+S282/W282</f>
        <v>1.2820263029712615</v>
      </c>
      <c r="AA282" s="54"/>
      <c r="AB282" s="54"/>
      <c r="AC282" s="2" t="s">
        <v>64</v>
      </c>
      <c r="AL282" s="17" t="s">
        <v>51</v>
      </c>
      <c r="AM282" s="17"/>
      <c r="AN282" s="17"/>
      <c r="AO282" s="53">
        <f>INDEX(F290:AG290,0,MATCH(Z279,F287:AG287,1))+((Z279-INDEX(F287:AG287,0,MATCH(Z279,F287:AG287,1)))*(INDEX(F290:AG290,0,(MATCH(Z279,F287:AG287,1)+2))-INDEX(F290:AG290,0,MATCH(Z279,F287:AG287,1)))/(INDEX(F287:AG287,0,(MATCH(Z279,F287:AG287,1)+2))-INDEX(F287:AG287,0,MATCH(Z279,F287:AG287,1))))</f>
        <v>6.8847619047619029</v>
      </c>
      <c r="AP282" s="53"/>
      <c r="AQ282" s="2" t="s">
        <v>66</v>
      </c>
      <c r="BB282" s="3"/>
    </row>
    <row r="283" spans="2:54" ht="12" thickBot="1">
      <c r="B283" s="1"/>
      <c r="F283" s="9"/>
      <c r="G283" s="10"/>
      <c r="H283" s="10"/>
      <c r="I283" s="10"/>
      <c r="J283" s="10" t="s">
        <v>39</v>
      </c>
      <c r="K283" s="10"/>
      <c r="L283" s="10"/>
      <c r="M283" s="11"/>
      <c r="P283" s="2" t="s">
        <v>20</v>
      </c>
      <c r="Q283" s="17"/>
      <c r="R283" s="15"/>
      <c r="S283" s="53">
        <f>+S282</f>
        <v>3.76</v>
      </c>
      <c r="T283" s="53"/>
      <c r="U283" s="53"/>
      <c r="V283" s="2" t="s">
        <v>9</v>
      </c>
      <c r="W283" s="53">
        <f t="shared" si="24"/>
        <v>-42.242857142857197</v>
      </c>
      <c r="X283" s="53"/>
      <c r="Y283" s="15" t="s">
        <v>10</v>
      </c>
      <c r="Z283" s="54">
        <f t="shared" si="25"/>
        <v>-8.9009130875887604E-2</v>
      </c>
      <c r="AA283" s="54"/>
      <c r="AB283" s="54"/>
      <c r="AC283" s="2" t="s">
        <v>64</v>
      </c>
      <c r="BB283" s="3"/>
    </row>
    <row r="284" spans="2:54">
      <c r="B284" s="1"/>
      <c r="P284" s="2" t="s">
        <v>29</v>
      </c>
      <c r="Q284" s="17"/>
      <c r="R284" s="15"/>
      <c r="S284" s="53">
        <f>+S283</f>
        <v>3.76</v>
      </c>
      <c r="T284" s="53"/>
      <c r="U284" s="53"/>
      <c r="V284" s="2" t="s">
        <v>9</v>
      </c>
      <c r="W284" s="53">
        <f>+AO282</f>
        <v>6.8847619047619029</v>
      </c>
      <c r="X284" s="53"/>
      <c r="Y284" s="15" t="s">
        <v>10</v>
      </c>
      <c r="Z284" s="54">
        <f>+S284/W284</f>
        <v>0.54613362844100166</v>
      </c>
      <c r="AA284" s="54"/>
      <c r="AB284" s="54"/>
      <c r="AC284" s="2" t="s">
        <v>64</v>
      </c>
      <c r="BB284" s="3"/>
    </row>
    <row r="285" spans="2:54">
      <c r="B285" s="1"/>
      <c r="D285" s="2" t="s">
        <v>110</v>
      </c>
      <c r="I285" s="2" t="s">
        <v>18</v>
      </c>
      <c r="N285" s="44" t="s">
        <v>110</v>
      </c>
      <c r="AK285" s="17"/>
      <c r="AL285" s="17"/>
      <c r="AM285" s="17"/>
      <c r="AN285" s="17"/>
      <c r="AO285" s="15"/>
      <c r="AP285" s="15"/>
      <c r="AS285" s="15"/>
      <c r="BB285" s="3"/>
    </row>
    <row r="286" spans="2:54">
      <c r="B286" s="1"/>
      <c r="AK286" s="17"/>
      <c r="AL286" s="17"/>
      <c r="AM286" s="17"/>
      <c r="AN286" s="17"/>
      <c r="AO286" s="15"/>
      <c r="AP286" s="15"/>
      <c r="AS286" s="15"/>
      <c r="BB286" s="3"/>
    </row>
    <row r="287" spans="2:54" ht="12" thickBot="1">
      <c r="B287" s="1"/>
      <c r="C287" s="55" t="s">
        <v>23</v>
      </c>
      <c r="D287" s="55"/>
      <c r="E287" s="55"/>
      <c r="F287" s="56">
        <v>0.25</v>
      </c>
      <c r="G287" s="56"/>
      <c r="H287" s="56">
        <v>0.3</v>
      </c>
      <c r="I287" s="56"/>
      <c r="J287" s="56">
        <v>0.4</v>
      </c>
      <c r="K287" s="56"/>
      <c r="L287" s="56">
        <v>0.5</v>
      </c>
      <c r="M287" s="56"/>
      <c r="N287" s="56">
        <v>0.6</v>
      </c>
      <c r="O287" s="56"/>
      <c r="P287" s="56">
        <v>0.7</v>
      </c>
      <c r="Q287" s="56"/>
      <c r="R287" s="56">
        <v>0.8</v>
      </c>
      <c r="S287" s="56"/>
      <c r="T287" s="56">
        <v>0.9</v>
      </c>
      <c r="U287" s="56"/>
      <c r="V287" s="56">
        <v>1</v>
      </c>
      <c r="W287" s="56"/>
      <c r="X287" s="56">
        <v>1.1000000000000001</v>
      </c>
      <c r="Y287" s="56"/>
      <c r="Z287" s="56">
        <v>1.2</v>
      </c>
      <c r="AA287" s="56"/>
      <c r="AB287" s="56">
        <v>1.3</v>
      </c>
      <c r="AC287" s="56"/>
      <c r="AD287" s="56">
        <v>1.4</v>
      </c>
      <c r="AE287" s="56"/>
      <c r="AF287" s="56">
        <v>1.5</v>
      </c>
      <c r="AG287" s="56"/>
      <c r="AK287" s="17"/>
      <c r="AL287" s="15"/>
      <c r="AS287" s="15"/>
      <c r="BB287" s="3"/>
    </row>
    <row r="288" spans="2:54" ht="12" thickTop="1">
      <c r="B288" s="1"/>
      <c r="C288" s="50" t="s">
        <v>40</v>
      </c>
      <c r="D288" s="50"/>
      <c r="E288" s="50"/>
      <c r="F288" s="51">
        <v>2.0699999999999998</v>
      </c>
      <c r="G288" s="51"/>
      <c r="H288" s="51">
        <v>2.14</v>
      </c>
      <c r="I288" s="51"/>
      <c r="J288" s="51">
        <v>2.2999999999999998</v>
      </c>
      <c r="K288" s="51"/>
      <c r="L288" s="51">
        <v>2.4700000000000002</v>
      </c>
      <c r="M288" s="51"/>
      <c r="N288" s="51">
        <v>2.63</v>
      </c>
      <c r="O288" s="51"/>
      <c r="P288" s="51">
        <v>2.74</v>
      </c>
      <c r="Q288" s="51"/>
      <c r="R288" s="51">
        <v>2.84</v>
      </c>
      <c r="S288" s="51"/>
      <c r="T288" s="51">
        <v>2.91</v>
      </c>
      <c r="U288" s="51"/>
      <c r="V288" s="51">
        <v>2.94</v>
      </c>
      <c r="W288" s="51"/>
      <c r="X288" s="51">
        <v>2.96</v>
      </c>
      <c r="Y288" s="51"/>
      <c r="Z288" s="51">
        <v>2.97</v>
      </c>
      <c r="AA288" s="51"/>
      <c r="AB288" s="51">
        <v>2.98</v>
      </c>
      <c r="AC288" s="51"/>
      <c r="AD288" s="51">
        <v>2.99</v>
      </c>
      <c r="AE288" s="51"/>
      <c r="AF288" s="51">
        <v>3</v>
      </c>
      <c r="AG288" s="51"/>
      <c r="AK288" s="17"/>
      <c r="AL288" s="15"/>
      <c r="AS288" s="15"/>
      <c r="BB288" s="3"/>
    </row>
    <row r="289" spans="2:54">
      <c r="B289" s="1"/>
      <c r="C289" s="46" t="s">
        <v>25</v>
      </c>
      <c r="D289" s="46"/>
      <c r="E289" s="46"/>
      <c r="F289" s="47">
        <v>4.2699999999999996</v>
      </c>
      <c r="G289" s="47"/>
      <c r="H289" s="47">
        <v>4.67</v>
      </c>
      <c r="I289" s="47"/>
      <c r="J289" s="47">
        <v>5.77</v>
      </c>
      <c r="K289" s="47"/>
      <c r="L289" s="47">
        <v>8.1</v>
      </c>
      <c r="M289" s="47"/>
      <c r="N289" s="47">
        <v>12.9</v>
      </c>
      <c r="O289" s="47"/>
      <c r="P289" s="47">
        <v>25</v>
      </c>
      <c r="Q289" s="47"/>
      <c r="R289" s="47">
        <v>110</v>
      </c>
      <c r="S289" s="47"/>
      <c r="T289" s="47">
        <v>-71.5</v>
      </c>
      <c r="U289" s="47"/>
      <c r="V289" s="47">
        <v>-33.1</v>
      </c>
      <c r="W289" s="47"/>
      <c r="X289" s="47">
        <v>-24.5</v>
      </c>
      <c r="Y289" s="47"/>
      <c r="Z289" s="47">
        <v>-21.1</v>
      </c>
      <c r="AA289" s="47"/>
      <c r="AB289" s="47">
        <v>-19.399999999999999</v>
      </c>
      <c r="AC289" s="47"/>
      <c r="AD289" s="47">
        <v>-18.899999999999999</v>
      </c>
      <c r="AE289" s="47"/>
      <c r="AF289" s="47">
        <v>-18.899999999999999</v>
      </c>
      <c r="AG289" s="47"/>
      <c r="AK289" s="17"/>
      <c r="AL289" s="15"/>
      <c r="AS289" s="15"/>
      <c r="BB289" s="3"/>
    </row>
    <row r="290" spans="2:54">
      <c r="B290" s="1"/>
      <c r="C290" s="48" t="s">
        <v>50</v>
      </c>
      <c r="D290" s="48"/>
      <c r="E290" s="48"/>
      <c r="F290" s="49">
        <v>2.02</v>
      </c>
      <c r="G290" s="49"/>
      <c r="H290" s="49">
        <v>2.0699999999999998</v>
      </c>
      <c r="I290" s="49"/>
      <c r="J290" s="49">
        <v>2.2400000000000002</v>
      </c>
      <c r="K290" s="49"/>
      <c r="L290" s="49">
        <v>2.5499999999999998</v>
      </c>
      <c r="M290" s="49"/>
      <c r="N290" s="49">
        <v>3.01</v>
      </c>
      <c r="O290" s="49"/>
      <c r="P290" s="49">
        <v>3.65</v>
      </c>
      <c r="Q290" s="49"/>
      <c r="R290" s="49">
        <v>4.5199999999999996</v>
      </c>
      <c r="S290" s="49"/>
      <c r="T290" s="49">
        <v>5.62</v>
      </c>
      <c r="U290" s="49"/>
      <c r="V290" s="49">
        <v>7.28</v>
      </c>
      <c r="W290" s="49"/>
      <c r="X290" s="49">
        <v>9.52</v>
      </c>
      <c r="Y290" s="49"/>
      <c r="Z290" s="49">
        <v>12.5</v>
      </c>
      <c r="AA290" s="49"/>
      <c r="AB290" s="49">
        <v>16.3</v>
      </c>
      <c r="AC290" s="49"/>
      <c r="AD290" s="49">
        <v>22.2</v>
      </c>
      <c r="AE290" s="49"/>
      <c r="AF290" s="49">
        <v>32.200000000000003</v>
      </c>
      <c r="AG290" s="49"/>
      <c r="AK290" s="17"/>
      <c r="AL290" s="15"/>
      <c r="AS290" s="15"/>
      <c r="BB290" s="3"/>
    </row>
    <row r="291" spans="2:54">
      <c r="B291" s="1"/>
      <c r="AK291" s="17"/>
      <c r="AL291" s="15"/>
      <c r="AS291" s="15"/>
      <c r="BB291" s="3"/>
    </row>
    <row r="292" spans="2:54">
      <c r="B292" s="1"/>
      <c r="AK292" s="17"/>
      <c r="AL292" s="15"/>
      <c r="AS292" s="15"/>
      <c r="BB292" s="3"/>
    </row>
    <row r="293" spans="2:54" ht="15.75">
      <c r="B293" s="1"/>
      <c r="C293" s="23" t="s">
        <v>109</v>
      </c>
      <c r="BB293" s="3"/>
    </row>
    <row r="294" spans="2:54">
      <c r="B294" s="1"/>
      <c r="D294" s="38"/>
      <c r="E294" s="2" t="s">
        <v>92</v>
      </c>
      <c r="N294" s="2" t="s">
        <v>92</v>
      </c>
      <c r="P294" s="2" t="s">
        <v>13</v>
      </c>
      <c r="Q294" s="57">
        <v>3.76</v>
      </c>
      <c r="R294" s="57"/>
      <c r="S294" s="2" t="s">
        <v>65</v>
      </c>
      <c r="W294" s="2" t="s">
        <v>33</v>
      </c>
      <c r="BB294" s="3"/>
    </row>
    <row r="295" spans="2:54" ht="12" thickBot="1">
      <c r="B295" s="1"/>
      <c r="F295" s="29"/>
      <c r="G295" s="29"/>
      <c r="H295" s="29"/>
      <c r="I295" s="29"/>
      <c r="J295" s="29"/>
      <c r="K295" s="29"/>
      <c r="L295" s="29"/>
      <c r="M295" s="29"/>
      <c r="P295" s="2" t="s">
        <v>2</v>
      </c>
      <c r="R295" s="57">
        <v>2.0499999999999998</v>
      </c>
      <c r="S295" s="57"/>
      <c r="T295" s="2" t="s">
        <v>12</v>
      </c>
      <c r="V295" s="21"/>
      <c r="W295" s="27"/>
      <c r="BB295" s="3"/>
    </row>
    <row r="296" spans="2:54">
      <c r="B296" s="1"/>
      <c r="F296" s="7" t="s">
        <v>7</v>
      </c>
      <c r="G296" s="13"/>
      <c r="H296" s="13"/>
      <c r="I296" s="13"/>
      <c r="J296" s="13" t="s">
        <v>0</v>
      </c>
      <c r="K296" s="13"/>
      <c r="L296" s="13"/>
      <c r="M296" s="8"/>
      <c r="P296" s="2" t="s">
        <v>4</v>
      </c>
      <c r="R296" s="57">
        <v>2.1</v>
      </c>
      <c r="S296" s="57"/>
      <c r="T296" s="2" t="s">
        <v>12</v>
      </c>
      <c r="V296" s="21" t="str">
        <f>IF(OR(1.5&lt;Z297,0.25&gt;Z297),"değiştir.","")</f>
        <v/>
      </c>
      <c r="AL296" s="2" t="s">
        <v>108</v>
      </c>
      <c r="BB296" s="3"/>
    </row>
    <row r="297" spans="2:54">
      <c r="B297" s="1"/>
      <c r="F297" s="7"/>
      <c r="G297" s="13"/>
      <c r="H297" s="13"/>
      <c r="I297" s="13"/>
      <c r="J297" s="13"/>
      <c r="K297" s="13"/>
      <c r="L297" s="13"/>
      <c r="M297" s="8"/>
      <c r="P297" s="14" t="s">
        <v>8</v>
      </c>
      <c r="T297" s="53">
        <f>+R295</f>
        <v>2.0499999999999998</v>
      </c>
      <c r="U297" s="53"/>
      <c r="V297" s="15" t="s">
        <v>9</v>
      </c>
      <c r="W297" s="53">
        <f>+R296</f>
        <v>2.1</v>
      </c>
      <c r="X297" s="53"/>
      <c r="Y297" s="15" t="s">
        <v>10</v>
      </c>
      <c r="Z297" s="53">
        <f>+T297/W297</f>
        <v>0.97619047619047605</v>
      </c>
      <c r="AA297" s="53"/>
      <c r="BB297" s="3"/>
    </row>
    <row r="298" spans="2:54">
      <c r="B298" s="1"/>
      <c r="C298" s="58" t="s">
        <v>6</v>
      </c>
      <c r="F298" s="7" t="s">
        <v>39</v>
      </c>
      <c r="G298" s="13"/>
      <c r="H298" s="13"/>
      <c r="I298" s="13"/>
      <c r="J298" s="13"/>
      <c r="K298" s="13"/>
      <c r="L298" s="13"/>
      <c r="M298" s="8"/>
      <c r="P298" s="2" t="s">
        <v>14</v>
      </c>
      <c r="U298" s="53">
        <f>+Q294</f>
        <v>3.76</v>
      </c>
      <c r="V298" s="53"/>
      <c r="W298" s="53"/>
      <c r="X298" s="15" t="s">
        <v>15</v>
      </c>
      <c r="Y298" s="53">
        <f>+R296</f>
        <v>2.1</v>
      </c>
      <c r="Z298" s="53"/>
      <c r="AA298" s="15" t="s">
        <v>15</v>
      </c>
      <c r="AB298" s="53">
        <f>+R295</f>
        <v>2.0499999999999998</v>
      </c>
      <c r="AC298" s="53"/>
      <c r="AD298" s="15" t="s">
        <v>10</v>
      </c>
      <c r="AE298" s="53">
        <f>+U298*Y298*AB298</f>
        <v>16.186799999999998</v>
      </c>
      <c r="AF298" s="53"/>
      <c r="AG298" s="53"/>
      <c r="AH298" s="2" t="s">
        <v>16</v>
      </c>
      <c r="AJ298" s="16"/>
      <c r="AL298" s="17" t="s">
        <v>43</v>
      </c>
      <c r="AM298" s="17"/>
      <c r="AN298" s="17"/>
      <c r="AO298" s="53">
        <f>INDEX(F306:AG306,0,MATCH(Z297,F305:AG305,1))+((Z297-INDEX(F305:AG305,0,MATCH(Z297,F305:AG305,1)))*(INDEX(F306:AG306,0,(MATCH(Z297,F305:AG305,1)+2))-INDEX(F306:AG306,0,MATCH(Z297,F305:AG305,1)))/(INDEX(F305:AG305,0,(MATCH(Z297,F305:AG305,1)+2))-INDEX(F305:AG305,0,MATCH(Z297,F305:AG305,1))))</f>
        <v>11.423809523809524</v>
      </c>
      <c r="AP298" s="53"/>
      <c r="AQ298" s="2" t="s">
        <v>66</v>
      </c>
      <c r="BB298" s="3"/>
    </row>
    <row r="299" spans="2:54">
      <c r="B299" s="1"/>
      <c r="C299" s="58"/>
      <c r="F299" s="7"/>
      <c r="G299" s="13"/>
      <c r="H299" s="13"/>
      <c r="I299" s="13"/>
      <c r="J299" s="28" t="s">
        <v>12</v>
      </c>
      <c r="K299" s="13"/>
      <c r="L299" s="13"/>
      <c r="M299" s="8"/>
      <c r="P299" s="2" t="s">
        <v>17</v>
      </c>
      <c r="AL299" s="17" t="s">
        <v>3</v>
      </c>
      <c r="AM299" s="17"/>
      <c r="AO299" s="53">
        <f>INDEX(F307:AG307,0,MATCH(Z297,F305:AG305,1))+((Z297-INDEX(F305:AG305,0,MATCH(Z297,F305:AG305,1)))*(INDEX(F307:AG307,0,(MATCH(Z297,F305:AG305,1)+2))-INDEX(F307:AG307,0,MATCH(Z297,F305:AG305,1)))/(INDEX(F305:AG305,0,(MATCH(Z297,F305:AG305,1)+2))-INDEX(F305:AG305,0,MATCH(Z297,F305:AG305,1))))</f>
        <v>20.009523809523809</v>
      </c>
      <c r="AP299" s="53"/>
      <c r="AQ299" s="2" t="s">
        <v>66</v>
      </c>
      <c r="BB299" s="3"/>
    </row>
    <row r="300" spans="2:54">
      <c r="B300" s="1"/>
      <c r="F300" s="7"/>
      <c r="G300" s="13"/>
      <c r="H300" s="13"/>
      <c r="I300" s="13"/>
      <c r="J300" s="13"/>
      <c r="K300" s="13"/>
      <c r="L300" s="13"/>
      <c r="M300" s="8"/>
      <c r="P300" s="2" t="s">
        <v>46</v>
      </c>
      <c r="S300" s="53">
        <f>+AE298</f>
        <v>16.186799999999998</v>
      </c>
      <c r="T300" s="53"/>
      <c r="U300" s="53"/>
      <c r="V300" s="2" t="s">
        <v>9</v>
      </c>
      <c r="W300" s="53">
        <f t="shared" ref="W300:W302" si="26">+AO298</f>
        <v>11.423809523809524</v>
      </c>
      <c r="X300" s="53"/>
      <c r="Y300" s="15" t="s">
        <v>10</v>
      </c>
      <c r="Z300" s="54">
        <f t="shared" ref="Z300:Z302" si="27">+S300/W300</f>
        <v>1.4169353897457271</v>
      </c>
      <c r="AA300" s="54"/>
      <c r="AB300" s="54"/>
      <c r="AC300" s="2" t="s">
        <v>64</v>
      </c>
      <c r="AL300" s="18" t="s">
        <v>11</v>
      </c>
      <c r="AM300" s="18"/>
      <c r="AN300" s="18"/>
      <c r="AO300" s="53">
        <f>INDEX(F308:AG308,0,MATCH(Z297,F305:AG305,1))+((Z297-INDEX(F305:AG305,0,MATCH(Z297,F305:AG305,1)))*(INDEX(F308:AG308,0,(MATCH(Z297,F305:AG305,1)+2))-INDEX(F308:AG308,0,MATCH(Z297,F305:AG305,1)))/(INDEX(F305:AG305,0,(MATCH(Z297,F305:AG305,1)+2))-INDEX(F305:AG305,0,MATCH(Z297,F305:AG305,1))))</f>
        <v>53.828571428571422</v>
      </c>
      <c r="AP300" s="53"/>
      <c r="AQ300" s="2" t="s">
        <v>66</v>
      </c>
      <c r="AT300" s="2" t="s">
        <v>72</v>
      </c>
      <c r="BB300" s="3"/>
    </row>
    <row r="301" spans="2:54" ht="12" thickBot="1">
      <c r="B301" s="1"/>
      <c r="F301" s="9"/>
      <c r="G301" s="10"/>
      <c r="H301" s="10"/>
      <c r="I301" s="10"/>
      <c r="J301" s="10" t="s">
        <v>39</v>
      </c>
      <c r="K301" s="10"/>
      <c r="L301" s="10"/>
      <c r="M301" s="11"/>
      <c r="P301" s="2" t="s">
        <v>20</v>
      </c>
      <c r="Q301" s="17"/>
      <c r="R301" s="15"/>
      <c r="S301" s="53">
        <f>+S300</f>
        <v>16.186799999999998</v>
      </c>
      <c r="T301" s="53"/>
      <c r="U301" s="53"/>
      <c r="V301" s="2" t="s">
        <v>9</v>
      </c>
      <c r="W301" s="53">
        <f t="shared" si="26"/>
        <v>20.009523809523809</v>
      </c>
      <c r="X301" s="53"/>
      <c r="Y301" s="15" t="s">
        <v>10</v>
      </c>
      <c r="Z301" s="54">
        <f t="shared" si="27"/>
        <v>0.80895478343645877</v>
      </c>
      <c r="AA301" s="54"/>
      <c r="AB301" s="54"/>
      <c r="AC301" s="2" t="s">
        <v>64</v>
      </c>
      <c r="AL301" s="17" t="s">
        <v>45</v>
      </c>
      <c r="AM301" s="17"/>
      <c r="AN301" s="17"/>
      <c r="AO301" s="53">
        <f>INDEX(F309:AG309,0,MATCH(Z297,F305:AG305,1))+((Z297-INDEX(F305:AG305,0,MATCH(Z297,F305:AG305,1)))*(INDEX(F309:AG309,0,(MATCH(Z297,F305:AG305,1)+2))-INDEX(F309:AG309,0,MATCH(Z297,F305:AG305,1)))/(INDEX(F305:AG305,0,(MATCH(Z297,F305:AG305,1)+2))-INDEX(F305:AG305,0,MATCH(Z297,F305:AG305,1))))</f>
        <v>8.3790476190476184</v>
      </c>
      <c r="AP301" s="53"/>
      <c r="AQ301" s="2" t="s">
        <v>66</v>
      </c>
      <c r="BB301" s="3"/>
    </row>
    <row r="302" spans="2:54">
      <c r="B302" s="1"/>
      <c r="F302" s="12"/>
      <c r="G302" s="12"/>
      <c r="H302" s="12"/>
      <c r="I302" s="12"/>
      <c r="J302" s="12"/>
      <c r="K302" s="12"/>
      <c r="L302" s="12"/>
      <c r="M302" s="12"/>
      <c r="P302" s="2" t="s">
        <v>22</v>
      </c>
      <c r="Q302" s="17"/>
      <c r="R302" s="15"/>
      <c r="S302" s="53">
        <f>+S301</f>
        <v>16.186799999999998</v>
      </c>
      <c r="T302" s="53"/>
      <c r="U302" s="53"/>
      <c r="V302" s="2" t="s">
        <v>9</v>
      </c>
      <c r="W302" s="53">
        <f t="shared" si="26"/>
        <v>53.828571428571422</v>
      </c>
      <c r="X302" s="53"/>
      <c r="Y302" s="15" t="s">
        <v>10</v>
      </c>
      <c r="Z302" s="54">
        <f t="shared" si="27"/>
        <v>0.30071019108280256</v>
      </c>
      <c r="AA302" s="54"/>
      <c r="AB302" s="54"/>
      <c r="AC302" s="2" t="s">
        <v>64</v>
      </c>
      <c r="BB302" s="3"/>
    </row>
    <row r="303" spans="2:54">
      <c r="B303" s="1"/>
      <c r="I303" s="2" t="s">
        <v>18</v>
      </c>
      <c r="P303" s="2" t="s">
        <v>47</v>
      </c>
      <c r="Q303" s="17"/>
      <c r="R303" s="15"/>
      <c r="S303" s="53">
        <f>+S302</f>
        <v>16.186799999999998</v>
      </c>
      <c r="T303" s="53"/>
      <c r="U303" s="53"/>
      <c r="V303" s="2" t="s">
        <v>9</v>
      </c>
      <c r="W303" s="53">
        <f>+AO301</f>
        <v>8.3790476190476184</v>
      </c>
      <c r="X303" s="53"/>
      <c r="Y303" s="15" t="s">
        <v>10</v>
      </c>
      <c r="Z303" s="54">
        <f>+S303/W303</f>
        <v>1.931818595135258</v>
      </c>
      <c r="AA303" s="54"/>
      <c r="AB303" s="54"/>
      <c r="AC303" s="2" t="s">
        <v>64</v>
      </c>
      <c r="AK303" s="17"/>
      <c r="AL303" s="17"/>
      <c r="AM303" s="17"/>
      <c r="AN303" s="17"/>
      <c r="AO303" s="15"/>
      <c r="AP303" s="15"/>
      <c r="AS303" s="15"/>
      <c r="BB303" s="3"/>
    </row>
    <row r="304" spans="2:54">
      <c r="B304" s="1"/>
      <c r="AK304" s="17"/>
      <c r="AL304" s="17"/>
      <c r="AM304" s="17"/>
      <c r="AN304" s="17"/>
      <c r="AO304" s="15"/>
      <c r="AP304" s="15"/>
      <c r="AS304" s="15"/>
      <c r="BB304" s="3"/>
    </row>
    <row r="305" spans="2:54" ht="12" thickBot="1">
      <c r="B305" s="1"/>
      <c r="C305" s="55" t="s">
        <v>23</v>
      </c>
      <c r="D305" s="55"/>
      <c r="E305" s="55"/>
      <c r="F305" s="56">
        <v>0.25</v>
      </c>
      <c r="G305" s="56"/>
      <c r="H305" s="56">
        <v>0.3</v>
      </c>
      <c r="I305" s="56"/>
      <c r="J305" s="56">
        <v>0.4</v>
      </c>
      <c r="K305" s="56"/>
      <c r="L305" s="56">
        <v>0.5</v>
      </c>
      <c r="M305" s="56"/>
      <c r="N305" s="56">
        <v>0.6</v>
      </c>
      <c r="O305" s="56"/>
      <c r="P305" s="56">
        <v>0.7</v>
      </c>
      <c r="Q305" s="56"/>
      <c r="R305" s="56">
        <v>0.8</v>
      </c>
      <c r="S305" s="56"/>
      <c r="T305" s="56">
        <v>0.9</v>
      </c>
      <c r="U305" s="56"/>
      <c r="V305" s="56">
        <v>1</v>
      </c>
      <c r="W305" s="56"/>
      <c r="X305" s="56">
        <v>1.1000000000000001</v>
      </c>
      <c r="Y305" s="56"/>
      <c r="Z305" s="56">
        <v>1.2</v>
      </c>
      <c r="AA305" s="56"/>
      <c r="AB305" s="56">
        <v>1.3</v>
      </c>
      <c r="AC305" s="56"/>
      <c r="AD305" s="56">
        <v>1.4</v>
      </c>
      <c r="AE305" s="56"/>
      <c r="AF305" s="56">
        <v>1.5</v>
      </c>
      <c r="AG305" s="56"/>
      <c r="AK305" s="17"/>
      <c r="AL305" s="15"/>
      <c r="AS305" s="15"/>
      <c r="BB305" s="3"/>
    </row>
    <row r="306" spans="2:54" ht="12" thickTop="1">
      <c r="B306" s="1"/>
      <c r="C306" s="50" t="s">
        <v>40</v>
      </c>
      <c r="D306" s="50"/>
      <c r="E306" s="50"/>
      <c r="F306" s="51">
        <v>57.2</v>
      </c>
      <c r="G306" s="51"/>
      <c r="H306" s="51">
        <v>44.4</v>
      </c>
      <c r="I306" s="51"/>
      <c r="J306" s="51">
        <v>28.4</v>
      </c>
      <c r="K306" s="51"/>
      <c r="L306" s="51">
        <v>19.399999999999999</v>
      </c>
      <c r="M306" s="51"/>
      <c r="N306" s="51">
        <v>15.1</v>
      </c>
      <c r="O306" s="51"/>
      <c r="P306" s="51">
        <v>13</v>
      </c>
      <c r="Q306" s="51"/>
      <c r="R306" s="51">
        <v>12</v>
      </c>
      <c r="S306" s="51"/>
      <c r="T306" s="51">
        <v>11.5</v>
      </c>
      <c r="U306" s="51"/>
      <c r="V306" s="51">
        <v>11.4</v>
      </c>
      <c r="W306" s="51"/>
      <c r="X306" s="51">
        <v>11.5</v>
      </c>
      <c r="Y306" s="51"/>
      <c r="Z306" s="51">
        <v>11.7</v>
      </c>
      <c r="AA306" s="51"/>
      <c r="AB306" s="51">
        <v>12.1</v>
      </c>
      <c r="AC306" s="51"/>
      <c r="AD306" s="51">
        <v>12.5</v>
      </c>
      <c r="AE306" s="51"/>
      <c r="AF306" s="51">
        <v>13.1</v>
      </c>
      <c r="AG306" s="51"/>
      <c r="AK306" s="17"/>
      <c r="AL306" s="15"/>
      <c r="AS306" s="15"/>
      <c r="BB306" s="3"/>
    </row>
    <row r="307" spans="2:54">
      <c r="B307" s="1"/>
      <c r="C307" s="46" t="s">
        <v>25</v>
      </c>
      <c r="D307" s="46"/>
      <c r="E307" s="46"/>
      <c r="F307" s="47">
        <v>290</v>
      </c>
      <c r="G307" s="47"/>
      <c r="H307" s="47">
        <v>175</v>
      </c>
      <c r="I307" s="47"/>
      <c r="J307" s="47">
        <v>79.3</v>
      </c>
      <c r="K307" s="47"/>
      <c r="L307" s="47">
        <v>48</v>
      </c>
      <c r="M307" s="47"/>
      <c r="N307" s="47">
        <v>34.200000000000003</v>
      </c>
      <c r="O307" s="47"/>
      <c r="P307" s="47">
        <v>27</v>
      </c>
      <c r="Q307" s="47"/>
      <c r="R307" s="47">
        <v>23.4</v>
      </c>
      <c r="S307" s="47"/>
      <c r="T307" s="47">
        <v>21</v>
      </c>
      <c r="U307" s="47"/>
      <c r="V307" s="47">
        <v>19.7</v>
      </c>
      <c r="W307" s="47"/>
      <c r="X307" s="47">
        <v>18.8</v>
      </c>
      <c r="Y307" s="47"/>
      <c r="Z307" s="47">
        <v>18.3</v>
      </c>
      <c r="AA307" s="47"/>
      <c r="AB307" s="47">
        <v>18.100000000000001</v>
      </c>
      <c r="AC307" s="47"/>
      <c r="AD307" s="47">
        <v>18.100000000000001</v>
      </c>
      <c r="AE307" s="47"/>
      <c r="AF307" s="47">
        <v>18.100000000000001</v>
      </c>
      <c r="AG307" s="47"/>
      <c r="AK307" s="17"/>
      <c r="AL307" s="15"/>
      <c r="AS307" s="15"/>
      <c r="BB307" s="3"/>
    </row>
    <row r="308" spans="2:54">
      <c r="B308" s="1"/>
      <c r="C308" s="46" t="s">
        <v>27</v>
      </c>
      <c r="D308" s="46"/>
      <c r="E308" s="46"/>
      <c r="F308" s="47">
        <v>680</v>
      </c>
      <c r="G308" s="47"/>
      <c r="H308" s="47">
        <v>300</v>
      </c>
      <c r="I308" s="47"/>
      <c r="J308" s="47">
        <v>117</v>
      </c>
      <c r="K308" s="47"/>
      <c r="L308" s="47">
        <v>71.400000000000006</v>
      </c>
      <c r="M308" s="47"/>
      <c r="N308" s="47">
        <v>55.5</v>
      </c>
      <c r="O308" s="47"/>
      <c r="P308" s="47">
        <v>50.5</v>
      </c>
      <c r="Q308" s="47"/>
      <c r="R308" s="47">
        <v>49.6</v>
      </c>
      <c r="S308" s="47"/>
      <c r="T308" s="47">
        <v>50.4</v>
      </c>
      <c r="U308" s="47"/>
      <c r="V308" s="47">
        <v>54.9</v>
      </c>
      <c r="W308" s="47"/>
      <c r="X308" s="47">
        <v>60.4</v>
      </c>
      <c r="Y308" s="47"/>
      <c r="Z308" s="47">
        <v>66.400000000000006</v>
      </c>
      <c r="AA308" s="47"/>
      <c r="AB308" s="47">
        <v>72.099999999999994</v>
      </c>
      <c r="AC308" s="47"/>
      <c r="AD308" s="47">
        <v>78.900000000000006</v>
      </c>
      <c r="AE308" s="47"/>
      <c r="AF308" s="47">
        <v>84.4</v>
      </c>
      <c r="AG308" s="47"/>
      <c r="AK308" s="17"/>
      <c r="AL308" s="15"/>
      <c r="AS308" s="15"/>
      <c r="BB308" s="3"/>
    </row>
    <row r="309" spans="2:54">
      <c r="B309" s="1"/>
      <c r="C309" s="48" t="s">
        <v>42</v>
      </c>
      <c r="D309" s="48"/>
      <c r="E309" s="48"/>
      <c r="F309" s="49">
        <v>9.0500000000000007</v>
      </c>
      <c r="G309" s="49"/>
      <c r="H309" s="49">
        <v>8.08</v>
      </c>
      <c r="I309" s="49"/>
      <c r="J309" s="49">
        <v>7.12</v>
      </c>
      <c r="K309" s="49"/>
      <c r="L309" s="49">
        <v>6.82</v>
      </c>
      <c r="M309" s="49"/>
      <c r="N309" s="49">
        <v>6.85</v>
      </c>
      <c r="O309" s="49"/>
      <c r="P309" s="49">
        <v>7.05</v>
      </c>
      <c r="Q309" s="49"/>
      <c r="R309" s="49">
        <v>7.45</v>
      </c>
      <c r="S309" s="49"/>
      <c r="T309" s="49">
        <v>7.96</v>
      </c>
      <c r="U309" s="49"/>
      <c r="V309" s="49">
        <v>8.51</v>
      </c>
      <c r="W309" s="49"/>
      <c r="X309" s="49">
        <v>9.64</v>
      </c>
      <c r="Y309" s="49"/>
      <c r="Z309" s="49">
        <v>9.83</v>
      </c>
      <c r="AA309" s="49"/>
      <c r="AB309" s="49">
        <v>10.6</v>
      </c>
      <c r="AC309" s="49"/>
      <c r="AD309" s="49">
        <v>11.3</v>
      </c>
      <c r="AE309" s="49"/>
      <c r="AF309" s="49">
        <v>12.1</v>
      </c>
      <c r="AG309" s="49"/>
      <c r="AK309" s="17"/>
      <c r="AL309" s="15"/>
      <c r="AS309" s="15"/>
      <c r="BB309" s="3"/>
    </row>
    <row r="310" spans="2:54">
      <c r="B310" s="1"/>
      <c r="AK310" s="17"/>
      <c r="AL310" s="15"/>
      <c r="AS310" s="15"/>
      <c r="BB310" s="3"/>
    </row>
    <row r="311" spans="2:54">
      <c r="B311" s="1"/>
      <c r="AK311" s="17"/>
      <c r="AL311" s="15"/>
      <c r="AS311" s="15"/>
      <c r="BB311" s="3"/>
    </row>
    <row r="312" spans="2:54" ht="15.75">
      <c r="B312" s="1"/>
      <c r="C312" s="23" t="s">
        <v>109</v>
      </c>
      <c r="BB312" s="3"/>
    </row>
    <row r="313" spans="2:54">
      <c r="B313" s="1"/>
      <c r="D313" s="38"/>
      <c r="E313" s="2" t="s">
        <v>92</v>
      </c>
      <c r="K313" s="2" t="s">
        <v>52</v>
      </c>
      <c r="N313" s="2" t="s">
        <v>92</v>
      </c>
      <c r="P313" s="2" t="s">
        <v>13</v>
      </c>
      <c r="Q313" s="57">
        <v>3.76</v>
      </c>
      <c r="R313" s="57"/>
      <c r="S313" s="2" t="s">
        <v>67</v>
      </c>
      <c r="W313" s="2" t="s">
        <v>53</v>
      </c>
      <c r="BB313" s="3"/>
    </row>
    <row r="314" spans="2:54" ht="12" thickBot="1">
      <c r="B314" s="1"/>
      <c r="F314" s="29"/>
      <c r="G314" s="29"/>
      <c r="H314" s="29"/>
      <c r="I314" s="29"/>
      <c r="J314" s="29"/>
      <c r="K314" s="29"/>
      <c r="L314" s="29"/>
      <c r="M314" s="29"/>
      <c r="P314" s="2" t="s">
        <v>2</v>
      </c>
      <c r="R314" s="57">
        <v>2.0499999999999998</v>
      </c>
      <c r="S314" s="57"/>
      <c r="T314" s="2" t="s">
        <v>12</v>
      </c>
      <c r="V314" s="21"/>
      <c r="W314" s="27"/>
      <c r="BB314" s="3"/>
    </row>
    <row r="315" spans="2:54">
      <c r="B315" s="1"/>
      <c r="F315" s="7" t="s">
        <v>7</v>
      </c>
      <c r="G315" s="13"/>
      <c r="H315" s="13"/>
      <c r="I315" s="13"/>
      <c r="J315" s="13" t="s">
        <v>0</v>
      </c>
      <c r="K315" s="13"/>
      <c r="L315" s="13"/>
      <c r="M315" s="8"/>
      <c r="P315" s="2" t="s">
        <v>4</v>
      </c>
      <c r="R315" s="57">
        <v>2.1</v>
      </c>
      <c r="S315" s="57"/>
      <c r="T315" s="2" t="s">
        <v>12</v>
      </c>
      <c r="V315" s="21" t="str">
        <f>IF(OR(1.5&lt;Z316,0.25&gt;Z316),"değiştir.","")</f>
        <v/>
      </c>
      <c r="AL315" s="2" t="s">
        <v>114</v>
      </c>
      <c r="BB315" s="3"/>
    </row>
    <row r="316" spans="2:54">
      <c r="B316" s="1"/>
      <c r="F316" s="7"/>
      <c r="G316" s="13"/>
      <c r="H316" s="13"/>
      <c r="I316" s="13"/>
      <c r="J316" s="13"/>
      <c r="K316" s="13"/>
      <c r="L316" s="13"/>
      <c r="M316" s="8"/>
      <c r="P316" s="14" t="s">
        <v>8</v>
      </c>
      <c r="T316" s="53">
        <f>+R314</f>
        <v>2.0499999999999998</v>
      </c>
      <c r="U316" s="53"/>
      <c r="V316" s="15" t="s">
        <v>9</v>
      </c>
      <c r="W316" s="53">
        <f>+R315</f>
        <v>2.1</v>
      </c>
      <c r="X316" s="53"/>
      <c r="Y316" s="15" t="s">
        <v>10</v>
      </c>
      <c r="Z316" s="53">
        <f>+T316/W316</f>
        <v>0.97619047619047605</v>
      </c>
      <c r="AA316" s="53"/>
      <c r="BB316" s="3"/>
    </row>
    <row r="317" spans="2:54">
      <c r="B317" s="1"/>
      <c r="C317" s="58" t="s">
        <v>6</v>
      </c>
      <c r="F317" s="7" t="s">
        <v>39</v>
      </c>
      <c r="G317" s="13"/>
      <c r="H317" s="13"/>
      <c r="I317" s="13"/>
      <c r="J317" s="13"/>
      <c r="K317" s="13"/>
      <c r="L317" s="13"/>
      <c r="M317" s="8"/>
      <c r="P317" s="2" t="s">
        <v>55</v>
      </c>
      <c r="T317" s="53">
        <f>+Q313</f>
        <v>3.76</v>
      </c>
      <c r="U317" s="53"/>
      <c r="V317" s="53"/>
      <c r="W317" s="15" t="s">
        <v>15</v>
      </c>
      <c r="X317" s="53">
        <f>+R315</f>
        <v>2.1</v>
      </c>
      <c r="Y317" s="53"/>
      <c r="Z317" s="15" t="s">
        <v>10</v>
      </c>
      <c r="AA317" s="53">
        <f>+T317*X317</f>
        <v>7.8959999999999999</v>
      </c>
      <c r="AB317" s="53"/>
      <c r="AC317" s="53"/>
      <c r="AD317" s="2" t="s">
        <v>16</v>
      </c>
      <c r="AJ317" s="16"/>
      <c r="AL317" s="17" t="s">
        <v>43</v>
      </c>
      <c r="AM317" s="17"/>
      <c r="AN317" s="17"/>
      <c r="AO317" s="53">
        <f>INDEX(F325:AG325,0,MATCH(Z316,F324:AG324,1))+((Z316-INDEX(F324:AG324,0,MATCH(Z316,F324:AG324,1)))*(INDEX(F325:AG325,0,(MATCH(Z316,F324:AG324,1)+2))-INDEX(F325:AG325,0,MATCH(Z316,F324:AG324,1)))/(INDEX(F324:AG324,0,(MATCH(Z316,F324:AG324,1)+2))-INDEX(F324:AG324,0,MATCH(Z316,F324:AG324,1))))</f>
        <v>4.3504761904761908</v>
      </c>
      <c r="AP317" s="53"/>
      <c r="AQ317" s="2" t="s">
        <v>66</v>
      </c>
      <c r="BB317" s="3"/>
    </row>
    <row r="318" spans="2:54">
      <c r="B318" s="1"/>
      <c r="C318" s="58"/>
      <c r="F318" s="7"/>
      <c r="G318" s="13"/>
      <c r="H318" s="13"/>
      <c r="I318" s="13"/>
      <c r="J318" s="28" t="s">
        <v>12</v>
      </c>
      <c r="K318" s="13"/>
      <c r="L318" s="13"/>
      <c r="M318" s="8"/>
      <c r="P318" s="2" t="s">
        <v>17</v>
      </c>
      <c r="AL318" s="17" t="s">
        <v>3</v>
      </c>
      <c r="AM318" s="17"/>
      <c r="AO318" s="53">
        <f>INDEX(F326:AG326,0,MATCH(Z316,F324:AG324,1))+((Z316-INDEX(F324:AG324,0,MATCH(Z316,F324:AG324,1)))*(INDEX(F326:AG326,0,(MATCH(Z316,F324:AG324,1)+2))-INDEX(F326:AG326,0,MATCH(Z316,F324:AG324,1)))/(INDEX(F324:AG324,0,(MATCH(Z316,F324:AG324,1)+2))-INDEX(F324:AG324,0,MATCH(Z316,F324:AG324,1))))</f>
        <v>13.552380952380952</v>
      </c>
      <c r="AP318" s="53"/>
      <c r="AQ318" s="2" t="s">
        <v>66</v>
      </c>
      <c r="BB318" s="3"/>
    </row>
    <row r="319" spans="2:54">
      <c r="B319" s="1"/>
      <c r="F319" s="7"/>
      <c r="G319" s="13"/>
      <c r="H319" s="13"/>
      <c r="I319" s="13"/>
      <c r="J319" s="13"/>
      <c r="K319" s="13"/>
      <c r="L319" s="13"/>
      <c r="M319" s="8"/>
      <c r="P319" s="2" t="s">
        <v>46</v>
      </c>
      <c r="S319" s="53">
        <f>+AA317</f>
        <v>7.8959999999999999</v>
      </c>
      <c r="T319" s="53"/>
      <c r="U319" s="53"/>
      <c r="V319" s="2" t="s">
        <v>9</v>
      </c>
      <c r="W319" s="53">
        <f t="shared" ref="W319:W321" si="28">+AO317</f>
        <v>4.3504761904761908</v>
      </c>
      <c r="X319" s="53"/>
      <c r="Y319" s="15" t="s">
        <v>10</v>
      </c>
      <c r="Z319" s="54">
        <f t="shared" ref="Z319:Z321" si="29">+S319/W319</f>
        <v>1.8149737302977231</v>
      </c>
      <c r="AA319" s="54"/>
      <c r="AB319" s="54"/>
      <c r="AC319" s="2" t="s">
        <v>64</v>
      </c>
      <c r="AL319" s="18" t="s">
        <v>51</v>
      </c>
      <c r="AM319" s="18"/>
      <c r="AN319" s="18"/>
      <c r="AO319" s="53">
        <f>INDEX(F327:AG327,0,MATCH(Z316,F324:AG324,1))+((Z316-INDEX(F324:AG324,0,MATCH(Z316,F324:AG324,1)))*(INDEX(F327:AG327,0,(MATCH(Z316,F324:AG324,1)+2))-INDEX(F327:AG327,0,MATCH(Z316,F324:AG324,1)))/(INDEX(F324:AG324,0,(MATCH(Z316,F324:AG324,1)+2))-INDEX(F324:AG324,0,MATCH(Z316,F324:AG324,1))))</f>
        <v>12.380952380952378</v>
      </c>
      <c r="AP319" s="53"/>
      <c r="AQ319" s="2" t="s">
        <v>66</v>
      </c>
      <c r="AT319" s="2" t="s">
        <v>72</v>
      </c>
      <c r="BB319" s="3"/>
    </row>
    <row r="320" spans="2:54" ht="12" thickBot="1">
      <c r="B320" s="1"/>
      <c r="F320" s="9"/>
      <c r="G320" s="10"/>
      <c r="H320" s="10"/>
      <c r="I320" s="10"/>
      <c r="J320" s="10" t="s">
        <v>39</v>
      </c>
      <c r="K320" s="10"/>
      <c r="L320" s="10"/>
      <c r="M320" s="11"/>
      <c r="P320" s="2" t="s">
        <v>20</v>
      </c>
      <c r="Q320" s="17"/>
      <c r="R320" s="15"/>
      <c r="S320" s="53">
        <f>+S319</f>
        <v>7.8959999999999999</v>
      </c>
      <c r="T320" s="53"/>
      <c r="U320" s="53"/>
      <c r="V320" s="2" t="s">
        <v>9</v>
      </c>
      <c r="W320" s="53">
        <f t="shared" si="28"/>
        <v>13.552380952380952</v>
      </c>
      <c r="X320" s="53"/>
      <c r="Y320" s="15" t="s">
        <v>10</v>
      </c>
      <c r="Z320" s="54">
        <f t="shared" si="29"/>
        <v>0.5826282501756852</v>
      </c>
      <c r="AA320" s="54"/>
      <c r="AB320" s="54"/>
      <c r="AC320" s="2" t="s">
        <v>64</v>
      </c>
      <c r="AL320" s="17" t="s">
        <v>45</v>
      </c>
      <c r="AM320" s="17"/>
      <c r="AN320" s="17"/>
      <c r="AO320" s="53">
        <f>INDEX(F328:AG328,0,MATCH(Z316,F324:AG324,1))+((Z316-INDEX(F324:AG324,0,MATCH(Z316,F324:AG324,1)))*(INDEX(F328:AG328,0,(MATCH(Z316,F324:AG324,1)+2))-INDEX(F328:AG328,0,MATCH(Z316,F324:AG324,1)))/(INDEX(F324:AG324,0,(MATCH(Z316,F324:AG324,1)+2))-INDEX(F324:AG324,0,MATCH(Z316,F324:AG324,1))))</f>
        <v>10.019047619047615</v>
      </c>
      <c r="AP320" s="53"/>
      <c r="AQ320" s="2" t="s">
        <v>66</v>
      </c>
      <c r="BB320" s="3"/>
    </row>
    <row r="321" spans="2:54">
      <c r="B321" s="1"/>
      <c r="F321" s="12"/>
      <c r="G321" s="12"/>
      <c r="H321" s="12"/>
      <c r="I321" s="12"/>
      <c r="J321" s="12"/>
      <c r="K321" s="12"/>
      <c r="L321" s="12"/>
      <c r="M321" s="12"/>
      <c r="P321" s="2" t="s">
        <v>29</v>
      </c>
      <c r="Q321" s="17"/>
      <c r="R321" s="15"/>
      <c r="S321" s="53">
        <f>+S320</f>
        <v>7.8959999999999999</v>
      </c>
      <c r="T321" s="53"/>
      <c r="U321" s="53"/>
      <c r="V321" s="2" t="s">
        <v>9</v>
      </c>
      <c r="W321" s="53">
        <f t="shared" si="28"/>
        <v>12.380952380952378</v>
      </c>
      <c r="X321" s="53"/>
      <c r="Y321" s="15" t="s">
        <v>10</v>
      </c>
      <c r="Z321" s="54">
        <f t="shared" si="29"/>
        <v>0.63775384615384634</v>
      </c>
      <c r="AA321" s="54"/>
      <c r="AB321" s="54"/>
      <c r="AC321" s="2" t="s">
        <v>64</v>
      </c>
      <c r="BB321" s="3"/>
    </row>
    <row r="322" spans="2:54">
      <c r="B322" s="1"/>
      <c r="I322" s="2" t="s">
        <v>18</v>
      </c>
      <c r="P322" s="2" t="s">
        <v>47</v>
      </c>
      <c r="Q322" s="17"/>
      <c r="R322" s="15"/>
      <c r="S322" s="53">
        <f>+S321</f>
        <v>7.8959999999999999</v>
      </c>
      <c r="T322" s="53"/>
      <c r="U322" s="53"/>
      <c r="V322" s="2" t="s">
        <v>9</v>
      </c>
      <c r="W322" s="53">
        <f>+AO320</f>
        <v>10.019047619047615</v>
      </c>
      <c r="X322" s="53"/>
      <c r="Y322" s="15" t="s">
        <v>10</v>
      </c>
      <c r="Z322" s="54">
        <f>+S322/W322</f>
        <v>0.78809885931558965</v>
      </c>
      <c r="AA322" s="54"/>
      <c r="AB322" s="54"/>
      <c r="AC322" s="2" t="s">
        <v>64</v>
      </c>
      <c r="AK322" s="17"/>
      <c r="AL322" s="17"/>
      <c r="AM322" s="17"/>
      <c r="AN322" s="17"/>
      <c r="AO322" s="15"/>
      <c r="AP322" s="15"/>
      <c r="AS322" s="15"/>
      <c r="BB322" s="3"/>
    </row>
    <row r="323" spans="2:54">
      <c r="B323" s="1"/>
      <c r="AK323" s="17"/>
      <c r="AL323" s="17"/>
      <c r="AM323" s="17"/>
      <c r="AN323" s="17"/>
      <c r="AO323" s="15"/>
      <c r="AP323" s="15"/>
      <c r="AS323" s="15"/>
      <c r="BB323" s="3"/>
    </row>
    <row r="324" spans="2:54" ht="12" thickBot="1">
      <c r="B324" s="1"/>
      <c r="C324" s="55" t="s">
        <v>23</v>
      </c>
      <c r="D324" s="55"/>
      <c r="E324" s="55"/>
      <c r="F324" s="56">
        <v>0.25</v>
      </c>
      <c r="G324" s="56"/>
      <c r="H324" s="56">
        <v>0.3</v>
      </c>
      <c r="I324" s="56"/>
      <c r="J324" s="56">
        <v>0.4</v>
      </c>
      <c r="K324" s="56"/>
      <c r="L324" s="56">
        <v>0.5</v>
      </c>
      <c r="M324" s="56"/>
      <c r="N324" s="56">
        <v>0.6</v>
      </c>
      <c r="O324" s="56"/>
      <c r="P324" s="56">
        <v>0.7</v>
      </c>
      <c r="Q324" s="56"/>
      <c r="R324" s="56">
        <v>0.8</v>
      </c>
      <c r="S324" s="56"/>
      <c r="T324" s="56">
        <v>0.9</v>
      </c>
      <c r="U324" s="56"/>
      <c r="V324" s="56">
        <v>1</v>
      </c>
      <c r="W324" s="56"/>
      <c r="X324" s="56">
        <v>1.1000000000000001</v>
      </c>
      <c r="Y324" s="56"/>
      <c r="Z324" s="56">
        <v>1.2</v>
      </c>
      <c r="AA324" s="56"/>
      <c r="AB324" s="56">
        <v>1.3</v>
      </c>
      <c r="AC324" s="56"/>
      <c r="AD324" s="56">
        <v>1.4</v>
      </c>
      <c r="AE324" s="56"/>
      <c r="AF324" s="56">
        <v>1.5</v>
      </c>
      <c r="AG324" s="56"/>
      <c r="AK324" s="17"/>
      <c r="AL324" s="15"/>
      <c r="AS324" s="15"/>
      <c r="BB324" s="3"/>
    </row>
    <row r="325" spans="2:54" ht="12" thickTop="1">
      <c r="B325" s="1"/>
      <c r="C325" s="50" t="s">
        <v>40</v>
      </c>
      <c r="D325" s="50"/>
      <c r="E325" s="50"/>
      <c r="F325" s="51">
        <v>21.8</v>
      </c>
      <c r="G325" s="51"/>
      <c r="H325" s="51">
        <v>17.100000000000001</v>
      </c>
      <c r="I325" s="51"/>
      <c r="J325" s="51">
        <v>11</v>
      </c>
      <c r="K325" s="51"/>
      <c r="L325" s="51">
        <v>7.71</v>
      </c>
      <c r="M325" s="51"/>
      <c r="N325" s="51">
        <v>6.06</v>
      </c>
      <c r="O325" s="51"/>
      <c r="P325" s="51">
        <v>5.21</v>
      </c>
      <c r="Q325" s="51"/>
      <c r="R325" s="51">
        <v>4.75</v>
      </c>
      <c r="S325" s="51"/>
      <c r="T325" s="51">
        <v>4.4800000000000004</v>
      </c>
      <c r="U325" s="51"/>
      <c r="V325" s="51">
        <v>4.3099999999999996</v>
      </c>
      <c r="W325" s="51"/>
      <c r="X325" s="51">
        <v>4.22</v>
      </c>
      <c r="Y325" s="51"/>
      <c r="Z325" s="51">
        <v>4.16</v>
      </c>
      <c r="AA325" s="51"/>
      <c r="AB325" s="51">
        <v>4.13</v>
      </c>
      <c r="AC325" s="51"/>
      <c r="AD325" s="51">
        <v>4.12</v>
      </c>
      <c r="AE325" s="51"/>
      <c r="AF325" s="51">
        <v>4.1100000000000003</v>
      </c>
      <c r="AG325" s="51"/>
      <c r="AK325" s="17"/>
      <c r="AL325" s="15"/>
      <c r="AS325" s="15"/>
      <c r="BB325" s="3"/>
    </row>
    <row r="326" spans="2:54">
      <c r="B326" s="1"/>
      <c r="C326" s="46" t="s">
        <v>25</v>
      </c>
      <c r="D326" s="46"/>
      <c r="E326" s="46"/>
      <c r="F326" s="47">
        <v>67.5</v>
      </c>
      <c r="G326" s="47"/>
      <c r="H326" s="47">
        <v>51.3</v>
      </c>
      <c r="I326" s="47"/>
      <c r="J326" s="47">
        <v>33.1</v>
      </c>
      <c r="K326" s="47"/>
      <c r="L326" s="47">
        <v>22.1</v>
      </c>
      <c r="M326" s="47"/>
      <c r="N326" s="47">
        <v>17.100000000000001</v>
      </c>
      <c r="O326" s="47"/>
      <c r="P326" s="47">
        <v>14.8</v>
      </c>
      <c r="Q326" s="47"/>
      <c r="R326" s="47">
        <v>13.7</v>
      </c>
      <c r="S326" s="47"/>
      <c r="T326" s="47">
        <v>13.4</v>
      </c>
      <c r="U326" s="47"/>
      <c r="V326" s="47">
        <v>13.6</v>
      </c>
      <c r="W326" s="47"/>
      <c r="X326" s="47">
        <v>14.2</v>
      </c>
      <c r="Y326" s="47"/>
      <c r="Z326" s="47">
        <v>15.1</v>
      </c>
      <c r="AA326" s="47"/>
      <c r="AB326" s="47">
        <v>16.2</v>
      </c>
      <c r="AC326" s="47"/>
      <c r="AD326" s="47">
        <v>17.600000000000001</v>
      </c>
      <c r="AE326" s="47"/>
      <c r="AF326" s="47">
        <v>19.399999999999999</v>
      </c>
      <c r="AG326" s="47"/>
      <c r="AK326" s="17"/>
      <c r="AL326" s="15"/>
      <c r="AS326" s="15"/>
      <c r="BB326" s="3"/>
    </row>
    <row r="327" spans="2:54">
      <c r="B327" s="1"/>
      <c r="C327" s="46" t="s">
        <v>50</v>
      </c>
      <c r="D327" s="46"/>
      <c r="E327" s="46"/>
      <c r="F327" s="47">
        <v>5.31</v>
      </c>
      <c r="G327" s="47"/>
      <c r="H327" s="47">
        <v>5.0199999999999996</v>
      </c>
      <c r="I327" s="47"/>
      <c r="J327" s="47">
        <v>4.97</v>
      </c>
      <c r="K327" s="47"/>
      <c r="L327" s="47">
        <v>5.32</v>
      </c>
      <c r="M327" s="47"/>
      <c r="N327" s="47">
        <v>6</v>
      </c>
      <c r="O327" s="47"/>
      <c r="P327" s="47">
        <v>7</v>
      </c>
      <c r="Q327" s="47"/>
      <c r="R327" s="47">
        <v>8.4600000000000009</v>
      </c>
      <c r="S327" s="47"/>
      <c r="T327" s="47">
        <v>10.4</v>
      </c>
      <c r="U327" s="47"/>
      <c r="V327" s="47">
        <v>13</v>
      </c>
      <c r="W327" s="47"/>
      <c r="X327" s="47">
        <v>16.399999999999999</v>
      </c>
      <c r="Y327" s="47"/>
      <c r="Z327" s="47">
        <v>20.8</v>
      </c>
      <c r="AA327" s="47"/>
      <c r="AB327" s="47">
        <v>26.4</v>
      </c>
      <c r="AC327" s="47"/>
      <c r="AD327" s="47">
        <v>32.6</v>
      </c>
      <c r="AE327" s="47"/>
      <c r="AF327" s="47">
        <v>35.6</v>
      </c>
      <c r="AG327" s="47"/>
      <c r="AK327" s="17"/>
      <c r="AL327" s="15"/>
      <c r="AS327" s="15"/>
      <c r="BB327" s="3"/>
    </row>
    <row r="328" spans="2:54">
      <c r="B328" s="1"/>
      <c r="C328" s="48" t="s">
        <v>42</v>
      </c>
      <c r="D328" s="48"/>
      <c r="E328" s="48"/>
      <c r="F328" s="49">
        <v>4.7</v>
      </c>
      <c r="G328" s="49"/>
      <c r="H328" s="49">
        <v>4.34</v>
      </c>
      <c r="I328" s="49"/>
      <c r="J328" s="49">
        <v>4.16</v>
      </c>
      <c r="K328" s="49"/>
      <c r="L328" s="49">
        <v>4.38</v>
      </c>
      <c r="M328" s="49"/>
      <c r="N328" s="49">
        <v>4.9000000000000004</v>
      </c>
      <c r="O328" s="49"/>
      <c r="P328" s="49">
        <v>5.76</v>
      </c>
      <c r="Q328" s="49"/>
      <c r="R328" s="49">
        <v>6.95</v>
      </c>
      <c r="S328" s="49"/>
      <c r="T328" s="49">
        <v>8.48</v>
      </c>
      <c r="U328" s="49"/>
      <c r="V328" s="49">
        <v>10.5</v>
      </c>
      <c r="W328" s="49"/>
      <c r="X328" s="49">
        <v>13.1</v>
      </c>
      <c r="Y328" s="49"/>
      <c r="Z328" s="49">
        <v>16.8</v>
      </c>
      <c r="AA328" s="49"/>
      <c r="AB328" s="49">
        <v>21.7</v>
      </c>
      <c r="AC328" s="49"/>
      <c r="AD328" s="49">
        <v>28.3</v>
      </c>
      <c r="AE328" s="49"/>
      <c r="AF328" s="49">
        <v>36.200000000000003</v>
      </c>
      <c r="AG328" s="49"/>
      <c r="AK328" s="17"/>
      <c r="AL328" s="15"/>
      <c r="AS328" s="15"/>
      <c r="BB328" s="3"/>
    </row>
    <row r="329" spans="2:54">
      <c r="B329" s="1"/>
      <c r="C329" s="45"/>
      <c r="D329" s="45"/>
      <c r="E329" s="4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K329" s="17"/>
      <c r="AL329" s="15"/>
      <c r="AS329" s="15"/>
      <c r="BB329" s="3"/>
    </row>
    <row r="330" spans="2:54">
      <c r="B330" s="1"/>
      <c r="C330" s="45"/>
      <c r="D330" s="45"/>
      <c r="E330" s="4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K330" s="17"/>
      <c r="AL330" s="15"/>
      <c r="AS330" s="15"/>
      <c r="BB330" s="3"/>
    </row>
    <row r="331" spans="2:54" ht="15.75">
      <c r="B331" s="1"/>
      <c r="C331" s="23" t="s">
        <v>109</v>
      </c>
      <c r="BB331" s="3"/>
    </row>
    <row r="332" spans="2:54">
      <c r="B332" s="1"/>
      <c r="D332" s="38"/>
      <c r="E332" s="2" t="s">
        <v>92</v>
      </c>
      <c r="J332" s="2" t="s">
        <v>57</v>
      </c>
      <c r="N332" s="2" t="s">
        <v>92</v>
      </c>
      <c r="P332" s="2" t="s">
        <v>58</v>
      </c>
      <c r="R332" s="57">
        <v>3.76</v>
      </c>
      <c r="S332" s="57"/>
      <c r="T332" s="2" t="s">
        <v>71</v>
      </c>
      <c r="W332" s="2" t="s">
        <v>53</v>
      </c>
      <c r="BB332" s="3"/>
    </row>
    <row r="333" spans="2:54" ht="12" thickBot="1">
      <c r="B333" s="1"/>
      <c r="F333" s="29"/>
      <c r="G333" s="29"/>
      <c r="H333" s="29"/>
      <c r="I333" s="29"/>
      <c r="J333" s="29"/>
      <c r="K333" s="29"/>
      <c r="L333" s="29"/>
      <c r="M333" s="29"/>
      <c r="P333" s="2" t="s">
        <v>2</v>
      </c>
      <c r="R333" s="57">
        <v>2.0499999999999998</v>
      </c>
      <c r="S333" s="57"/>
      <c r="T333" s="2" t="s">
        <v>12</v>
      </c>
      <c r="V333" s="21"/>
      <c r="W333" s="27"/>
      <c r="BB333" s="3"/>
    </row>
    <row r="334" spans="2:54">
      <c r="B334" s="1"/>
      <c r="F334" s="7" t="s">
        <v>7</v>
      </c>
      <c r="G334" s="13"/>
      <c r="H334" s="13"/>
      <c r="I334" s="13"/>
      <c r="J334" s="13" t="s">
        <v>0</v>
      </c>
      <c r="K334" s="13"/>
      <c r="L334" s="13"/>
      <c r="M334" s="8"/>
      <c r="P334" s="2" t="s">
        <v>4</v>
      </c>
      <c r="R334" s="57">
        <v>2.1</v>
      </c>
      <c r="S334" s="57"/>
      <c r="T334" s="2" t="s">
        <v>12</v>
      </c>
      <c r="V334" s="21" t="str">
        <f>IF(OR(1.5&lt;Z335,0.25&gt;Z335),"değiştir.","")</f>
        <v/>
      </c>
      <c r="AL334" s="2" t="s">
        <v>127</v>
      </c>
      <c r="BB334" s="3"/>
    </row>
    <row r="335" spans="2:54">
      <c r="B335" s="1"/>
      <c r="F335" s="7"/>
      <c r="G335" s="13"/>
      <c r="H335" s="13"/>
      <c r="I335" s="13"/>
      <c r="J335" s="13"/>
      <c r="K335" s="13"/>
      <c r="L335" s="13"/>
      <c r="M335" s="8"/>
      <c r="P335" s="14" t="s">
        <v>8</v>
      </c>
      <c r="T335" s="53">
        <f>+R333</f>
        <v>2.0499999999999998</v>
      </c>
      <c r="U335" s="53"/>
      <c r="V335" s="15" t="s">
        <v>9</v>
      </c>
      <c r="W335" s="53">
        <f>+R334</f>
        <v>2.1</v>
      </c>
      <c r="X335" s="53"/>
      <c r="Y335" s="15" t="s">
        <v>10</v>
      </c>
      <c r="Z335" s="53">
        <f>+T335/W335</f>
        <v>0.97619047619047605</v>
      </c>
      <c r="AA335" s="53"/>
      <c r="BB335" s="3"/>
    </row>
    <row r="336" spans="2:54">
      <c r="B336" s="1"/>
      <c r="C336" s="58" t="s">
        <v>6</v>
      </c>
      <c r="F336" s="7" t="s">
        <v>39</v>
      </c>
      <c r="G336" s="13"/>
      <c r="H336" s="13"/>
      <c r="I336" s="13"/>
      <c r="J336" s="13"/>
      <c r="K336" s="13"/>
      <c r="L336" s="13"/>
      <c r="M336" s="8"/>
      <c r="P336" s="2" t="s">
        <v>56</v>
      </c>
      <c r="S336" s="53">
        <f>+R332</f>
        <v>3.76</v>
      </c>
      <c r="T336" s="53"/>
      <c r="U336" s="53"/>
      <c r="V336" s="2" t="s">
        <v>71</v>
      </c>
      <c r="W336" s="15"/>
      <c r="Z336" s="15"/>
      <c r="AJ336" s="16"/>
      <c r="AL336" s="17" t="s">
        <v>43</v>
      </c>
      <c r="AM336" s="17"/>
      <c r="AN336" s="17"/>
      <c r="AO336" s="53">
        <f>INDEX(F344:AG344,0,MATCH(Z335,F343:AG343,1))+((Z335-INDEX(F343:AG343,0,MATCH(Z335,F343:AG343,1)))*(INDEX(F344:AG344,0,(MATCH(Z335,F343:AG343,1)+2))-INDEX(F344:AG344,0,MATCH(Z335,F343:AG343,1)))/(INDEX(F343:AG343,0,(MATCH(Z335,F343:AG343,1)+2))-INDEX(F343:AG343,0,MATCH(Z335,F343:AG343,1))))</f>
        <v>2.848095238095238</v>
      </c>
      <c r="AP336" s="53"/>
      <c r="AQ336" s="2" t="s">
        <v>66</v>
      </c>
      <c r="BB336" s="3"/>
    </row>
    <row r="337" spans="2:54">
      <c r="B337" s="1"/>
      <c r="C337" s="58"/>
      <c r="F337" s="7"/>
      <c r="G337" s="13"/>
      <c r="H337" s="13"/>
      <c r="I337" s="13"/>
      <c r="J337" s="28" t="s">
        <v>12</v>
      </c>
      <c r="K337" s="13"/>
      <c r="L337" s="13"/>
      <c r="M337" s="8"/>
      <c r="P337" s="2" t="s">
        <v>17</v>
      </c>
      <c r="AL337" s="17" t="s">
        <v>3</v>
      </c>
      <c r="AM337" s="17"/>
      <c r="AO337" s="53">
        <f>INDEX(F345:AG345,0,MATCH(Z335,F343:AG343,1))+((Z335-INDEX(F343:AG343,0,MATCH(Z335,F343:AG343,1)))*(INDEX(F345:AG345,0,(MATCH(Z335,F343:AG343,1)+2))-INDEX(F345:AG345,0,MATCH(Z335,F343:AG343,1)))/(INDEX(F343:AG343,0,(MATCH(Z335,F343:AG343,1)+2))-INDEX(F343:AG343,0,MATCH(Z335,F343:AG343,1))))</f>
        <v>-32.495238095237923</v>
      </c>
      <c r="AP337" s="53"/>
      <c r="AQ337" s="2" t="s">
        <v>66</v>
      </c>
      <c r="BB337" s="3"/>
    </row>
    <row r="338" spans="2:54">
      <c r="B338" s="1"/>
      <c r="F338" s="7"/>
      <c r="G338" s="13"/>
      <c r="H338" s="13"/>
      <c r="I338" s="13"/>
      <c r="J338" s="13"/>
      <c r="K338" s="13"/>
      <c r="L338" s="13"/>
      <c r="M338" s="8"/>
      <c r="P338" s="2" t="s">
        <v>46</v>
      </c>
      <c r="S338" s="53">
        <f>+S336</f>
        <v>3.76</v>
      </c>
      <c r="T338" s="53"/>
      <c r="U338" s="53"/>
      <c r="V338" s="2" t="s">
        <v>9</v>
      </c>
      <c r="W338" s="53">
        <f t="shared" ref="W338:W340" si="30">+AO336</f>
        <v>2.848095238095238</v>
      </c>
      <c r="X338" s="53"/>
      <c r="Y338" s="15" t="s">
        <v>10</v>
      </c>
      <c r="Z338" s="54">
        <f t="shared" ref="Z338:Z340" si="31">+S338/W338</f>
        <v>1.320180571810734</v>
      </c>
      <c r="AA338" s="54"/>
      <c r="AB338" s="54"/>
      <c r="AC338" s="2" t="s">
        <v>64</v>
      </c>
      <c r="AL338" s="18" t="s">
        <v>51</v>
      </c>
      <c r="AM338" s="18"/>
      <c r="AN338" s="18"/>
      <c r="AO338" s="53">
        <f>INDEX(F346:AG346,0,MATCH(Z335,F343:AG343,1))+((Z335-INDEX(F343:AG343,0,MATCH(Z335,F343:AG343,1)))*(INDEX(F346:AG346,0,(MATCH(Z335,F343:AG343,1)+2))-INDEX(F346:AG346,0,MATCH(Z335,F343:AG343,1)))/(INDEX(F343:AG343,0,(MATCH(Z335,F343:AG343,1)+2))-INDEX(F343:AG343,0,MATCH(Z335,F343:AG343,1))))</f>
        <v>7.0719047619047597</v>
      </c>
      <c r="AP338" s="53"/>
      <c r="AQ338" s="2" t="s">
        <v>66</v>
      </c>
      <c r="AT338" s="2" t="s">
        <v>72</v>
      </c>
      <c r="BB338" s="3"/>
    </row>
    <row r="339" spans="2:54" ht="12" thickBot="1">
      <c r="B339" s="1"/>
      <c r="F339" s="9"/>
      <c r="G339" s="10"/>
      <c r="H339" s="10"/>
      <c r="I339" s="10"/>
      <c r="J339" s="10" t="s">
        <v>39</v>
      </c>
      <c r="K339" s="10"/>
      <c r="L339" s="10"/>
      <c r="M339" s="11"/>
      <c r="P339" s="2" t="s">
        <v>20</v>
      </c>
      <c r="Q339" s="17"/>
      <c r="R339" s="15"/>
      <c r="S339" s="53">
        <f>+S338</f>
        <v>3.76</v>
      </c>
      <c r="T339" s="53"/>
      <c r="U339" s="53"/>
      <c r="V339" s="2" t="s">
        <v>9</v>
      </c>
      <c r="W339" s="53">
        <f t="shared" si="30"/>
        <v>-32.495238095237923</v>
      </c>
      <c r="X339" s="53"/>
      <c r="Y339" s="15" t="s">
        <v>10</v>
      </c>
      <c r="Z339" s="54">
        <f t="shared" si="31"/>
        <v>-0.11570926143024679</v>
      </c>
      <c r="AA339" s="54"/>
      <c r="AB339" s="54"/>
      <c r="AC339" s="2" t="s">
        <v>64</v>
      </c>
      <c r="AL339" s="17" t="s">
        <v>62</v>
      </c>
      <c r="AM339" s="17"/>
      <c r="AN339" s="17"/>
      <c r="AO339" s="53">
        <f>INDEX(F347:AG347,0,MATCH(Z335,F343:AG343,1))+((Z335-INDEX(F343:AG343,0,MATCH(Z335,F343:AG343,1)))*(INDEX(F347:AG347,0,(MATCH(Z335,F343:AG343,1)+2))-INDEX(F347:AG347,0,MATCH(Z335,F343:AG343,1)))/(INDEX(F343:AG343,0,(MATCH(Z335,F343:AG343,1)+2))-INDEX(F343:AG343,0,MATCH(Z335,F343:AG343,1))))</f>
        <v>12.214285714285715</v>
      </c>
      <c r="AP339" s="53"/>
      <c r="AQ339" s="2" t="s">
        <v>66</v>
      </c>
      <c r="BB339" s="3"/>
    </row>
    <row r="340" spans="2:54">
      <c r="B340" s="1"/>
      <c r="F340" s="12"/>
      <c r="G340" s="12"/>
      <c r="H340" s="12"/>
      <c r="I340" s="12"/>
      <c r="J340" s="12"/>
      <c r="K340" s="12"/>
      <c r="L340" s="12"/>
      <c r="M340" s="12"/>
      <c r="P340" s="2" t="s">
        <v>29</v>
      </c>
      <c r="Q340" s="17"/>
      <c r="R340" s="15"/>
      <c r="S340" s="53">
        <f>+S339</f>
        <v>3.76</v>
      </c>
      <c r="T340" s="53"/>
      <c r="U340" s="53"/>
      <c r="V340" s="2" t="s">
        <v>9</v>
      </c>
      <c r="W340" s="53">
        <f t="shared" si="30"/>
        <v>7.0719047619047597</v>
      </c>
      <c r="X340" s="53"/>
      <c r="Y340" s="15" t="s">
        <v>10</v>
      </c>
      <c r="Z340" s="54">
        <f t="shared" si="31"/>
        <v>0.53168136825802992</v>
      </c>
      <c r="AA340" s="54"/>
      <c r="AB340" s="54"/>
      <c r="AC340" s="2" t="s">
        <v>64</v>
      </c>
      <c r="BB340" s="3"/>
    </row>
    <row r="341" spans="2:54">
      <c r="B341" s="1"/>
      <c r="I341" s="2" t="s">
        <v>18</v>
      </c>
      <c r="P341" s="2" t="s">
        <v>47</v>
      </c>
      <c r="Q341" s="17"/>
      <c r="R341" s="15"/>
      <c r="S341" s="53">
        <f>+S340</f>
        <v>3.76</v>
      </c>
      <c r="T341" s="53"/>
      <c r="U341" s="53"/>
      <c r="V341" s="2" t="s">
        <v>9</v>
      </c>
      <c r="W341" s="53">
        <f>+AO339</f>
        <v>12.214285714285715</v>
      </c>
      <c r="X341" s="53"/>
      <c r="Y341" s="15" t="s">
        <v>10</v>
      </c>
      <c r="Z341" s="54">
        <f>+S341/W341</f>
        <v>0.30783625730994146</v>
      </c>
      <c r="AA341" s="54"/>
      <c r="AB341" s="54"/>
      <c r="AC341" s="2" t="s">
        <v>64</v>
      </c>
      <c r="AK341" s="17"/>
      <c r="AL341" s="17"/>
      <c r="AM341" s="17"/>
      <c r="AN341" s="17"/>
      <c r="AO341" s="15"/>
      <c r="AP341" s="15"/>
      <c r="AS341" s="15"/>
      <c r="BB341" s="3"/>
    </row>
    <row r="342" spans="2:54">
      <c r="B342" s="1"/>
      <c r="AK342" s="17"/>
      <c r="AL342" s="17"/>
      <c r="AM342" s="17"/>
      <c r="AN342" s="17"/>
      <c r="AO342" s="15"/>
      <c r="AP342" s="15"/>
      <c r="AS342" s="15"/>
      <c r="BB342" s="3"/>
    </row>
    <row r="343" spans="2:54" ht="12" thickBot="1">
      <c r="B343" s="1"/>
      <c r="C343" s="55" t="s">
        <v>23</v>
      </c>
      <c r="D343" s="55"/>
      <c r="E343" s="55"/>
      <c r="F343" s="56">
        <v>0.25</v>
      </c>
      <c r="G343" s="56"/>
      <c r="H343" s="56">
        <v>0.3</v>
      </c>
      <c r="I343" s="56"/>
      <c r="J343" s="56">
        <v>0.4</v>
      </c>
      <c r="K343" s="56"/>
      <c r="L343" s="56">
        <v>0.5</v>
      </c>
      <c r="M343" s="56"/>
      <c r="N343" s="56">
        <v>0.6</v>
      </c>
      <c r="O343" s="56"/>
      <c r="P343" s="56">
        <v>0.7</v>
      </c>
      <c r="Q343" s="56"/>
      <c r="R343" s="56">
        <v>0.8</v>
      </c>
      <c r="S343" s="56"/>
      <c r="T343" s="56">
        <v>0.9</v>
      </c>
      <c r="U343" s="56"/>
      <c r="V343" s="56">
        <v>1</v>
      </c>
      <c r="W343" s="56"/>
      <c r="X343" s="56">
        <v>1.1000000000000001</v>
      </c>
      <c r="Y343" s="56"/>
      <c r="Z343" s="56">
        <v>1.2</v>
      </c>
      <c r="AA343" s="56"/>
      <c r="AB343" s="56">
        <v>1.3</v>
      </c>
      <c r="AC343" s="56"/>
      <c r="AD343" s="56">
        <v>1.4</v>
      </c>
      <c r="AE343" s="56"/>
      <c r="AF343" s="56">
        <v>1.5</v>
      </c>
      <c r="AG343" s="56"/>
      <c r="AK343" s="17"/>
      <c r="AL343" s="15"/>
      <c r="AS343" s="15"/>
      <c r="BB343" s="3"/>
    </row>
    <row r="344" spans="2:54" ht="12" thickTop="1">
      <c r="B344" s="1"/>
      <c r="C344" s="50" t="s">
        <v>40</v>
      </c>
      <c r="D344" s="50"/>
      <c r="E344" s="50"/>
      <c r="F344" s="51">
        <v>3.51</v>
      </c>
      <c r="G344" s="51"/>
      <c r="H344" s="51">
        <v>3.34</v>
      </c>
      <c r="I344" s="51"/>
      <c r="J344" s="51">
        <v>3.11</v>
      </c>
      <c r="K344" s="51"/>
      <c r="L344" s="51">
        <v>2.86</v>
      </c>
      <c r="M344" s="51"/>
      <c r="N344" s="51">
        <v>2.73</v>
      </c>
      <c r="O344" s="51"/>
      <c r="P344" s="51">
        <v>2.73</v>
      </c>
      <c r="Q344" s="51"/>
      <c r="R344" s="51">
        <v>2.76</v>
      </c>
      <c r="S344" s="51"/>
      <c r="T344" s="51">
        <v>2.81</v>
      </c>
      <c r="U344" s="51"/>
      <c r="V344" s="51">
        <v>2.86</v>
      </c>
      <c r="W344" s="51"/>
      <c r="X344" s="51">
        <v>2.9</v>
      </c>
      <c r="Y344" s="51"/>
      <c r="Z344" s="51">
        <v>2.94</v>
      </c>
      <c r="AA344" s="51"/>
      <c r="AB344" s="51">
        <v>2.97</v>
      </c>
      <c r="AC344" s="51"/>
      <c r="AD344" s="51">
        <v>2.99</v>
      </c>
      <c r="AE344" s="51"/>
      <c r="AF344" s="51">
        <v>3</v>
      </c>
      <c r="AG344" s="51"/>
      <c r="AK344" s="17"/>
      <c r="AL344" s="15"/>
      <c r="AS344" s="15"/>
      <c r="BB344" s="3"/>
    </row>
    <row r="345" spans="2:54">
      <c r="B345" s="1"/>
      <c r="C345" s="46" t="s">
        <v>25</v>
      </c>
      <c r="D345" s="46"/>
      <c r="E345" s="46"/>
      <c r="F345" s="47">
        <v>21.9</v>
      </c>
      <c r="G345" s="47"/>
      <c r="H345" s="47">
        <v>15.8</v>
      </c>
      <c r="I345" s="47"/>
      <c r="J345" s="47">
        <v>12</v>
      </c>
      <c r="K345" s="47"/>
      <c r="L345" s="47">
        <v>12.3</v>
      </c>
      <c r="M345" s="47"/>
      <c r="N345" s="47">
        <v>15.2</v>
      </c>
      <c r="O345" s="47"/>
      <c r="P345" s="47">
        <v>23.2</v>
      </c>
      <c r="Q345" s="47"/>
      <c r="R345" s="47">
        <v>48.8</v>
      </c>
      <c r="S345" s="47"/>
      <c r="T345" s="52">
        <v>60</v>
      </c>
      <c r="U345" s="47"/>
      <c r="V345" s="47">
        <v>-61.4</v>
      </c>
      <c r="W345" s="47"/>
      <c r="X345" s="47">
        <v>-35.5</v>
      </c>
      <c r="Y345" s="47"/>
      <c r="Z345" s="47">
        <v>-29.5</v>
      </c>
      <c r="AA345" s="47"/>
      <c r="AB345" s="47">
        <v>-22.9</v>
      </c>
      <c r="AC345" s="47"/>
      <c r="AD345" s="47">
        <v>-21</v>
      </c>
      <c r="AE345" s="47"/>
      <c r="AF345" s="47">
        <v>-20.6</v>
      </c>
      <c r="AG345" s="47"/>
      <c r="AK345" s="17"/>
      <c r="AL345" s="15"/>
      <c r="AS345" s="15"/>
      <c r="BB345" s="3"/>
    </row>
    <row r="346" spans="2:54">
      <c r="B346" s="1"/>
      <c r="C346" s="46" t="s">
        <v>50</v>
      </c>
      <c r="D346" s="46"/>
      <c r="E346" s="46"/>
      <c r="F346" s="47">
        <v>1.25</v>
      </c>
      <c r="G346" s="47"/>
      <c r="H346" s="47">
        <v>1.41</v>
      </c>
      <c r="I346" s="47"/>
      <c r="J346" s="47">
        <v>1.81</v>
      </c>
      <c r="K346" s="47"/>
      <c r="L346" s="47">
        <v>2.31</v>
      </c>
      <c r="M346" s="47"/>
      <c r="N346" s="47">
        <v>2.93</v>
      </c>
      <c r="O346" s="47"/>
      <c r="P346" s="47">
        <v>3.64</v>
      </c>
      <c r="Q346" s="47"/>
      <c r="R346" s="47">
        <v>4.6399999999999997</v>
      </c>
      <c r="S346" s="47"/>
      <c r="T346" s="47">
        <v>5.83</v>
      </c>
      <c r="U346" s="47"/>
      <c r="V346" s="47">
        <v>7.46</v>
      </c>
      <c r="W346" s="47"/>
      <c r="X346" s="47">
        <v>9.58</v>
      </c>
      <c r="Y346" s="47"/>
      <c r="Z346" s="47">
        <v>12.5</v>
      </c>
      <c r="AA346" s="47"/>
      <c r="AB346" s="47">
        <v>16.399999999999999</v>
      </c>
      <c r="AC346" s="47"/>
      <c r="AD346" s="47">
        <v>22.2</v>
      </c>
      <c r="AE346" s="47"/>
      <c r="AF346" s="47">
        <v>31.8</v>
      </c>
      <c r="AG346" s="47"/>
      <c r="AK346" s="17"/>
      <c r="AL346" s="15"/>
      <c r="AS346" s="15"/>
      <c r="BB346" s="3"/>
    </row>
    <row r="347" spans="2:54">
      <c r="B347" s="1"/>
      <c r="C347" s="48" t="s">
        <v>60</v>
      </c>
      <c r="D347" s="48"/>
      <c r="E347" s="48"/>
      <c r="F347" s="49">
        <v>-1.38</v>
      </c>
      <c r="G347" s="49"/>
      <c r="H347" s="49">
        <v>-1.68</v>
      </c>
      <c r="I347" s="49"/>
      <c r="J347" s="49">
        <v>-2.83</v>
      </c>
      <c r="K347" s="49"/>
      <c r="L347" s="49">
        <v>-5.9</v>
      </c>
      <c r="M347" s="49"/>
      <c r="N347" s="49">
        <v>-20.7</v>
      </c>
      <c r="O347" s="49"/>
      <c r="P347" s="49">
        <v>33.9</v>
      </c>
      <c r="Q347" s="49"/>
      <c r="R347" s="49">
        <v>15.7</v>
      </c>
      <c r="S347" s="49"/>
      <c r="T347" s="49">
        <v>12.9</v>
      </c>
      <c r="U347" s="49"/>
      <c r="V347" s="49">
        <v>12</v>
      </c>
      <c r="W347" s="49"/>
      <c r="X347" s="49">
        <v>12.5</v>
      </c>
      <c r="Y347" s="49"/>
      <c r="Z347" s="49">
        <v>13.5</v>
      </c>
      <c r="AA347" s="49"/>
      <c r="AB347" s="49">
        <v>15.4</v>
      </c>
      <c r="AC347" s="49"/>
      <c r="AD347" s="49">
        <v>18.2</v>
      </c>
      <c r="AE347" s="49"/>
      <c r="AF347" s="49">
        <v>23.5</v>
      </c>
      <c r="AG347" s="49"/>
      <c r="AK347" s="17"/>
      <c r="AL347" s="15"/>
      <c r="AS347" s="15"/>
      <c r="BB347" s="3"/>
    </row>
    <row r="348" spans="2:54">
      <c r="B348" s="1"/>
      <c r="C348" s="45"/>
      <c r="D348" s="45"/>
      <c r="E348" s="4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K348" s="17"/>
      <c r="AL348" s="15"/>
      <c r="AS348" s="15"/>
      <c r="BB348" s="3"/>
    </row>
    <row r="349" spans="2:54">
      <c r="B349" s="1"/>
      <c r="C349" s="45"/>
      <c r="D349" s="45"/>
      <c r="E349" s="4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K349" s="17"/>
      <c r="AL349" s="15"/>
      <c r="AS349" s="15"/>
      <c r="BB349" s="3"/>
    </row>
    <row r="350" spans="2:54" ht="15.75">
      <c r="B350" s="1"/>
      <c r="C350" s="23" t="s">
        <v>94</v>
      </c>
      <c r="BB350" s="3"/>
    </row>
    <row r="351" spans="2:54">
      <c r="B351" s="1"/>
      <c r="D351" s="38"/>
      <c r="E351" s="38"/>
      <c r="P351" s="2" t="s">
        <v>13</v>
      </c>
      <c r="Q351" s="57">
        <v>3.76</v>
      </c>
      <c r="R351" s="57"/>
      <c r="S351" s="2" t="s">
        <v>65</v>
      </c>
      <c r="W351" s="2" t="s">
        <v>33</v>
      </c>
      <c r="BB351" s="3"/>
    </row>
    <row r="352" spans="2:54" ht="12" thickBot="1">
      <c r="B352" s="1"/>
      <c r="F352" s="29"/>
      <c r="G352" s="29"/>
      <c r="H352" s="29"/>
      <c r="I352" s="29"/>
      <c r="J352" s="29"/>
      <c r="K352" s="29"/>
      <c r="L352" s="29"/>
      <c r="M352" s="29"/>
      <c r="P352" s="2" t="s">
        <v>2</v>
      </c>
      <c r="R352" s="57">
        <v>2.0499999999999998</v>
      </c>
      <c r="S352" s="57"/>
      <c r="T352" s="2" t="s">
        <v>12</v>
      </c>
      <c r="V352" s="21"/>
      <c r="W352" s="27"/>
      <c r="BB352" s="3"/>
    </row>
    <row r="353" spans="2:54">
      <c r="B353" s="1"/>
      <c r="E353" s="12"/>
      <c r="F353" s="7" t="s">
        <v>7</v>
      </c>
      <c r="G353" s="13"/>
      <c r="H353" s="13"/>
      <c r="I353" s="13"/>
      <c r="J353" s="13" t="s">
        <v>0</v>
      </c>
      <c r="K353" s="13"/>
      <c r="L353" s="13"/>
      <c r="M353" s="8"/>
      <c r="N353" s="12"/>
      <c r="P353" s="2" t="s">
        <v>4</v>
      </c>
      <c r="R353" s="57">
        <v>2.1</v>
      </c>
      <c r="S353" s="57"/>
      <c r="T353" s="2" t="s">
        <v>12</v>
      </c>
      <c r="V353" s="21" t="str">
        <f>IF(OR(1.5&lt;Z354,0.25&gt;Z354),"değiştir.","")</f>
        <v/>
      </c>
      <c r="AL353" s="2" t="s">
        <v>95</v>
      </c>
      <c r="BB353" s="3"/>
    </row>
    <row r="354" spans="2:54">
      <c r="B354" s="1"/>
      <c r="E354" s="12"/>
      <c r="F354" s="7"/>
      <c r="G354" s="13"/>
      <c r="H354" s="13"/>
      <c r="I354" s="13"/>
      <c r="J354" s="13"/>
      <c r="K354" s="13"/>
      <c r="L354" s="13"/>
      <c r="M354" s="8"/>
      <c r="N354" s="12"/>
      <c r="P354" s="14" t="s">
        <v>8</v>
      </c>
      <c r="T354" s="53">
        <f>+R352</f>
        <v>2.0499999999999998</v>
      </c>
      <c r="U354" s="53"/>
      <c r="V354" s="15" t="s">
        <v>9</v>
      </c>
      <c r="W354" s="53">
        <f>+R353</f>
        <v>2.1</v>
      </c>
      <c r="X354" s="53"/>
      <c r="Y354" s="15" t="s">
        <v>10</v>
      </c>
      <c r="Z354" s="53">
        <f>+T354/W354</f>
        <v>0.97619047619047605</v>
      </c>
      <c r="AA354" s="53"/>
      <c r="BB354" s="3"/>
    </row>
    <row r="355" spans="2:54">
      <c r="B355" s="1"/>
      <c r="C355" s="58" t="s">
        <v>6</v>
      </c>
      <c r="E355" s="12"/>
      <c r="F355" s="7" t="s">
        <v>39</v>
      </c>
      <c r="G355" s="13"/>
      <c r="H355" s="13"/>
      <c r="I355" s="13"/>
      <c r="J355" s="13"/>
      <c r="K355" s="13"/>
      <c r="L355" s="13"/>
      <c r="M355" s="8"/>
      <c r="N355" s="12"/>
      <c r="P355" s="2" t="s">
        <v>14</v>
      </c>
      <c r="U355" s="53">
        <f>+Q351</f>
        <v>3.76</v>
      </c>
      <c r="V355" s="53"/>
      <c r="W355" s="53"/>
      <c r="X355" s="15" t="s">
        <v>15</v>
      </c>
      <c r="Y355" s="53">
        <f>+R353</f>
        <v>2.1</v>
      </c>
      <c r="Z355" s="53"/>
      <c r="AA355" s="15" t="s">
        <v>15</v>
      </c>
      <c r="AB355" s="53">
        <f>+R352</f>
        <v>2.0499999999999998</v>
      </c>
      <c r="AC355" s="53"/>
      <c r="AD355" s="15" t="s">
        <v>10</v>
      </c>
      <c r="AE355" s="53">
        <f>+U355*Y355*AB355</f>
        <v>16.186799999999998</v>
      </c>
      <c r="AF355" s="53"/>
      <c r="AG355" s="53"/>
      <c r="AH355" s="2" t="s">
        <v>16</v>
      </c>
      <c r="AJ355" s="16"/>
      <c r="AL355" s="17" t="s">
        <v>43</v>
      </c>
      <c r="AM355" s="17"/>
      <c r="AN355" s="17"/>
      <c r="AO355" s="53">
        <f>INDEX(F363:AG363,0,MATCH(Z354,F362:AG362,1))+((Z354-INDEX(F362:AG362,0,MATCH(Z354,F362:AG362,1)))*(INDEX(F363:AG363,0,(MATCH(Z354,F362:AG362,1)+2))-INDEX(F363:AG363,0,MATCH(Z354,F362:AG362,1)))/(INDEX(F362:AG362,0,(MATCH(Z354,F362:AG362,1)+2))-INDEX(F362:AG362,0,MATCH(Z354,F362:AG362,1))))</f>
        <v>22.876190476190473</v>
      </c>
      <c r="AP355" s="53"/>
      <c r="AQ355" s="2" t="s">
        <v>66</v>
      </c>
      <c r="BB355" s="3"/>
    </row>
    <row r="356" spans="2:54">
      <c r="B356" s="1"/>
      <c r="C356" s="58"/>
      <c r="E356" s="12"/>
      <c r="F356" s="7"/>
      <c r="G356" s="13"/>
      <c r="H356" s="13"/>
      <c r="I356" s="13"/>
      <c r="J356" s="28" t="s">
        <v>12</v>
      </c>
      <c r="K356" s="13"/>
      <c r="L356" s="13"/>
      <c r="M356" s="8"/>
      <c r="N356" s="12"/>
      <c r="P356" s="2" t="s">
        <v>17</v>
      </c>
      <c r="AL356" s="17" t="s">
        <v>3</v>
      </c>
      <c r="AM356" s="17"/>
      <c r="AO356" s="53">
        <f>INDEX(F364:AG364,0,MATCH(Z354,F362:AG362,1))+((Z354-INDEX(F362:AG362,0,MATCH(Z354,F362:AG362,1)))*(INDEX(F364:AG364,0,(MATCH(Z354,F362:AG362,1)+2))-INDEX(F364:AG364,0,MATCH(Z354,F362:AG362,1)))/(INDEX(F362:AG362,0,(MATCH(Z354,F362:AG362,1)+2))-INDEX(F362:AG362,0,MATCH(Z354,F362:AG362,1))))</f>
        <v>27.842857142857142</v>
      </c>
      <c r="AP356" s="53"/>
      <c r="AQ356" s="2" t="s">
        <v>66</v>
      </c>
      <c r="BB356" s="3"/>
    </row>
    <row r="357" spans="2:54">
      <c r="B357" s="1"/>
      <c r="E357" s="12"/>
      <c r="F357" s="7"/>
      <c r="G357" s="13"/>
      <c r="H357" s="13"/>
      <c r="I357" s="13"/>
      <c r="J357" s="13"/>
      <c r="K357" s="13"/>
      <c r="L357" s="13"/>
      <c r="M357" s="8"/>
      <c r="N357" s="12"/>
      <c r="P357" s="2" t="s">
        <v>46</v>
      </c>
      <c r="S357" s="53">
        <f>+AE355</f>
        <v>16.186799999999998</v>
      </c>
      <c r="T357" s="53"/>
      <c r="U357" s="53"/>
      <c r="V357" s="2" t="s">
        <v>9</v>
      </c>
      <c r="W357" s="53">
        <f t="shared" ref="W357:W361" si="32">+AO355</f>
        <v>22.876190476190473</v>
      </c>
      <c r="X357" s="53"/>
      <c r="Y357" s="15" t="s">
        <v>10</v>
      </c>
      <c r="Z357" s="54">
        <f t="shared" ref="Z357:Z361" si="33">+S357/W357</f>
        <v>0.70758284762697754</v>
      </c>
      <c r="AA357" s="54"/>
      <c r="AB357" s="54"/>
      <c r="AC357" s="2" t="s">
        <v>64</v>
      </c>
      <c r="AL357" s="18" t="s">
        <v>11</v>
      </c>
      <c r="AM357" s="18"/>
      <c r="AN357" s="18"/>
      <c r="AO357" s="53">
        <f>INDEX(F365:AG365,0,MATCH(Z354,F362:AG362,1))+((Z354-INDEX(F362:AG362,0,MATCH(Z354,F362:AG362,1)))*(INDEX(F365:AG365,0,(MATCH(Z354,F362:AG362,1)+2))-INDEX(F365:AG365,0,MATCH(Z354,F362:AG362,1)))/(INDEX(F362:AG362,0,(MATCH(Z354,F362:AG362,1)+2))-INDEX(F362:AG362,0,MATCH(Z354,F362:AG362,1))))</f>
        <v>73.942857142857136</v>
      </c>
      <c r="AP357" s="53"/>
      <c r="AQ357" s="2" t="s">
        <v>66</v>
      </c>
      <c r="AT357" s="2" t="s">
        <v>72</v>
      </c>
      <c r="BB357" s="3"/>
    </row>
    <row r="358" spans="2:54" ht="12" thickBot="1">
      <c r="B358" s="1"/>
      <c r="E358" s="12"/>
      <c r="F358" s="9"/>
      <c r="G358" s="10"/>
      <c r="H358" s="10"/>
      <c r="I358" s="10"/>
      <c r="J358" s="10" t="s">
        <v>39</v>
      </c>
      <c r="K358" s="10"/>
      <c r="L358" s="10"/>
      <c r="M358" s="11"/>
      <c r="N358" s="12"/>
      <c r="P358" s="2" t="s">
        <v>20</v>
      </c>
      <c r="Q358" s="17"/>
      <c r="R358" s="15"/>
      <c r="S358" s="53">
        <f>+S357</f>
        <v>16.186799999999998</v>
      </c>
      <c r="T358" s="53"/>
      <c r="U358" s="53"/>
      <c r="V358" s="2" t="s">
        <v>9</v>
      </c>
      <c r="W358" s="53">
        <f t="shared" si="32"/>
        <v>27.842857142857142</v>
      </c>
      <c r="X358" s="53"/>
      <c r="Y358" s="15" t="s">
        <v>10</v>
      </c>
      <c r="Z358" s="54">
        <f t="shared" si="33"/>
        <v>0.58136275012827088</v>
      </c>
      <c r="AA358" s="54"/>
      <c r="AB358" s="54"/>
      <c r="AC358" s="2" t="s">
        <v>64</v>
      </c>
      <c r="AL358" s="17" t="s">
        <v>1</v>
      </c>
      <c r="AM358" s="17"/>
      <c r="AN358" s="17"/>
      <c r="AO358" s="53">
        <f>INDEX(F366:AG366,0,MATCH(Z354,F362:AG362,1))+((Z354-INDEX(F362:AG362,0,MATCH(Z354,F362:AG362,1)))*(INDEX(F366:AG366,0,(MATCH(Z354,F362:AG362,1)+2))-INDEX(F366:AG366,0,MATCH(Z354,F362:AG362,1)))/(INDEX(F362:AG362,0,(MATCH(Z354,F362:AG362,1)+2))-INDEX(F362:AG362,0,MATCH(Z354,F362:AG362,1))))</f>
        <v>10.519047619047617</v>
      </c>
      <c r="AP358" s="53"/>
      <c r="AQ358" s="2" t="s">
        <v>66</v>
      </c>
      <c r="BB358" s="3"/>
    </row>
    <row r="359" spans="2:54">
      <c r="B359" s="1"/>
      <c r="P359" s="2" t="s">
        <v>22</v>
      </c>
      <c r="Q359" s="17"/>
      <c r="R359" s="15"/>
      <c r="S359" s="53">
        <f>+S358</f>
        <v>16.186799999999998</v>
      </c>
      <c r="T359" s="53"/>
      <c r="U359" s="53"/>
      <c r="V359" s="2" t="s">
        <v>9</v>
      </c>
      <c r="W359" s="53">
        <f t="shared" si="32"/>
        <v>73.942857142857136</v>
      </c>
      <c r="X359" s="53"/>
      <c r="Y359" s="15" t="s">
        <v>10</v>
      </c>
      <c r="Z359" s="54">
        <f t="shared" si="33"/>
        <v>0.21890958268933539</v>
      </c>
      <c r="AA359" s="54"/>
      <c r="AB359" s="54"/>
      <c r="AC359" s="2" t="s">
        <v>64</v>
      </c>
      <c r="AL359" s="17" t="s">
        <v>44</v>
      </c>
      <c r="AM359" s="17"/>
      <c r="AN359" s="17"/>
      <c r="AO359" s="53">
        <f>INDEX(F367:AG367,0,MATCH(Z354,F362:AG362,1))+((Z354-INDEX(F362:AG362,0,MATCH(Z354,F362:AG362,1)))*(INDEX(F367:AG367,0,(MATCH(Z354,F362:AG362,1)+2))-INDEX(F367:AG367,0,MATCH(Z354,F362:AG362,1)))/(INDEX(F362:AG362,0,(MATCH(Z354,F362:AG362,1)+2))-INDEX(F362:AG362,0,MATCH(Z354,F362:AG362,1))))</f>
        <v>12.009523809523808</v>
      </c>
      <c r="AP359" s="53"/>
      <c r="AQ359" s="2" t="s">
        <v>66</v>
      </c>
      <c r="BB359" s="3"/>
    </row>
    <row r="360" spans="2:54">
      <c r="B360" s="1"/>
      <c r="I360" s="2" t="s">
        <v>18</v>
      </c>
      <c r="P360" s="2" t="s">
        <v>19</v>
      </c>
      <c r="Q360" s="17"/>
      <c r="R360" s="15"/>
      <c r="S360" s="53">
        <f>+S359</f>
        <v>16.186799999999998</v>
      </c>
      <c r="T360" s="53"/>
      <c r="U360" s="53"/>
      <c r="V360" s="2" t="s">
        <v>9</v>
      </c>
      <c r="W360" s="53">
        <f t="shared" si="32"/>
        <v>10.519047619047617</v>
      </c>
      <c r="X360" s="53"/>
      <c r="Y360" s="15" t="s">
        <v>10</v>
      </c>
      <c r="Z360" s="54">
        <f t="shared" si="33"/>
        <v>1.538808510638298</v>
      </c>
      <c r="AA360" s="54"/>
      <c r="AB360" s="54"/>
      <c r="AC360" s="2" t="s">
        <v>64</v>
      </c>
      <c r="AK360" s="17"/>
      <c r="AL360" s="17"/>
      <c r="AM360" s="17"/>
      <c r="AN360" s="17"/>
      <c r="AO360" s="15"/>
      <c r="AP360" s="15"/>
      <c r="AS360" s="15"/>
      <c r="BB360" s="3"/>
    </row>
    <row r="361" spans="2:54">
      <c r="B361" s="1"/>
      <c r="P361" s="2" t="s">
        <v>48</v>
      </c>
      <c r="Q361" s="17"/>
      <c r="R361" s="15"/>
      <c r="S361" s="53">
        <f>+S360</f>
        <v>16.186799999999998</v>
      </c>
      <c r="T361" s="53"/>
      <c r="U361" s="53"/>
      <c r="V361" s="2" t="s">
        <v>9</v>
      </c>
      <c r="W361" s="53">
        <f t="shared" si="32"/>
        <v>12.009523809523808</v>
      </c>
      <c r="X361" s="53"/>
      <c r="Y361" s="15" t="s">
        <v>10</v>
      </c>
      <c r="Z361" s="54">
        <f t="shared" si="33"/>
        <v>1.3478302934179223</v>
      </c>
      <c r="AA361" s="54"/>
      <c r="AB361" s="54"/>
      <c r="AC361" s="2" t="s">
        <v>64</v>
      </c>
      <c r="AK361" s="17"/>
      <c r="AL361" s="17"/>
      <c r="AM361" s="17"/>
      <c r="AN361" s="17"/>
      <c r="AO361" s="15"/>
      <c r="AP361" s="15"/>
      <c r="AS361" s="15"/>
      <c r="BB361" s="3"/>
    </row>
    <row r="362" spans="2:54" ht="12" thickBot="1">
      <c r="B362" s="1"/>
      <c r="C362" s="55" t="s">
        <v>23</v>
      </c>
      <c r="D362" s="55"/>
      <c r="E362" s="55"/>
      <c r="F362" s="56">
        <v>0.25</v>
      </c>
      <c r="G362" s="56"/>
      <c r="H362" s="56">
        <v>0.3</v>
      </c>
      <c r="I362" s="56"/>
      <c r="J362" s="56">
        <v>0.4</v>
      </c>
      <c r="K362" s="56"/>
      <c r="L362" s="56">
        <v>0.5</v>
      </c>
      <c r="M362" s="56"/>
      <c r="N362" s="56">
        <v>0.6</v>
      </c>
      <c r="O362" s="56"/>
      <c r="P362" s="56">
        <v>0.7</v>
      </c>
      <c r="Q362" s="56"/>
      <c r="R362" s="56">
        <v>0.8</v>
      </c>
      <c r="S362" s="56"/>
      <c r="T362" s="56">
        <v>0.9</v>
      </c>
      <c r="U362" s="56"/>
      <c r="V362" s="56">
        <v>1</v>
      </c>
      <c r="W362" s="56"/>
      <c r="X362" s="56">
        <v>1.1000000000000001</v>
      </c>
      <c r="Y362" s="56"/>
      <c r="Z362" s="56">
        <v>1.2</v>
      </c>
      <c r="AA362" s="56"/>
      <c r="AB362" s="56">
        <v>1.3</v>
      </c>
      <c r="AC362" s="56"/>
      <c r="AD362" s="56">
        <v>1.4</v>
      </c>
      <c r="AE362" s="56"/>
      <c r="AF362" s="56">
        <v>1.5</v>
      </c>
      <c r="AG362" s="56"/>
      <c r="AK362" s="17"/>
      <c r="AL362" s="15"/>
      <c r="AS362" s="15"/>
      <c r="BB362" s="3"/>
    </row>
    <row r="363" spans="2:54" ht="12" thickTop="1">
      <c r="B363" s="1"/>
      <c r="C363" s="50" t="s">
        <v>40</v>
      </c>
      <c r="D363" s="50"/>
      <c r="E363" s="50"/>
      <c r="F363" s="51">
        <v>17.5</v>
      </c>
      <c r="G363" s="51"/>
      <c r="H363" s="51">
        <v>15.2</v>
      </c>
      <c r="I363" s="51"/>
      <c r="J363" s="51">
        <v>14.6</v>
      </c>
      <c r="K363" s="51"/>
      <c r="L363" s="51">
        <v>14.8</v>
      </c>
      <c r="M363" s="51"/>
      <c r="N363" s="51">
        <v>15.9</v>
      </c>
      <c r="O363" s="51"/>
      <c r="P363" s="51">
        <v>17.399999999999999</v>
      </c>
      <c r="Q363" s="51"/>
      <c r="R363" s="51">
        <v>19.2</v>
      </c>
      <c r="S363" s="51"/>
      <c r="T363" s="51">
        <v>21.2</v>
      </c>
      <c r="U363" s="51"/>
      <c r="V363" s="51">
        <v>23.4</v>
      </c>
      <c r="W363" s="51"/>
      <c r="X363" s="51">
        <v>25.6</v>
      </c>
      <c r="Y363" s="51"/>
      <c r="Z363" s="51">
        <v>27.9</v>
      </c>
      <c r="AA363" s="51"/>
      <c r="AB363" s="51">
        <v>30.3</v>
      </c>
      <c r="AC363" s="51"/>
      <c r="AD363" s="51">
        <v>32.700000000000003</v>
      </c>
      <c r="AE363" s="51"/>
      <c r="AF363" s="51">
        <v>35.1</v>
      </c>
      <c r="AG363" s="51"/>
      <c r="AK363" s="17"/>
      <c r="AL363" s="15"/>
      <c r="AS363" s="15"/>
      <c r="BB363" s="3"/>
    </row>
    <row r="364" spans="2:54">
      <c r="B364" s="1"/>
      <c r="C364" s="46" t="s">
        <v>25</v>
      </c>
      <c r="D364" s="46"/>
      <c r="E364" s="46"/>
      <c r="F364" s="47">
        <v>32.200000000000003</v>
      </c>
      <c r="G364" s="47"/>
      <c r="H364" s="47">
        <v>28</v>
      </c>
      <c r="I364" s="47"/>
      <c r="J364" s="47">
        <v>24.8</v>
      </c>
      <c r="K364" s="47"/>
      <c r="L364" s="47">
        <v>23.8</v>
      </c>
      <c r="M364" s="47"/>
      <c r="N364" s="47">
        <v>23.9</v>
      </c>
      <c r="O364" s="47"/>
      <c r="P364" s="47">
        <v>24.7</v>
      </c>
      <c r="Q364" s="47"/>
      <c r="R364" s="47">
        <v>25.6</v>
      </c>
      <c r="S364" s="47"/>
      <c r="T364" s="47">
        <v>26.7</v>
      </c>
      <c r="U364" s="47"/>
      <c r="V364" s="47">
        <v>28.2</v>
      </c>
      <c r="W364" s="47"/>
      <c r="X364" s="47">
        <v>29.8</v>
      </c>
      <c r="Y364" s="47"/>
      <c r="Z364" s="47">
        <v>31.3</v>
      </c>
      <c r="AA364" s="47"/>
      <c r="AB364" s="47">
        <v>33.1</v>
      </c>
      <c r="AC364" s="47"/>
      <c r="AD364" s="47">
        <v>34.9</v>
      </c>
      <c r="AE364" s="47"/>
      <c r="AF364" s="47">
        <v>36.9</v>
      </c>
      <c r="AG364" s="47"/>
      <c r="AK364" s="17"/>
      <c r="AL364" s="15"/>
      <c r="AS364" s="15"/>
      <c r="BB364" s="3"/>
    </row>
    <row r="365" spans="2:54">
      <c r="B365" s="1"/>
      <c r="C365" s="46" t="s">
        <v>27</v>
      </c>
      <c r="D365" s="46"/>
      <c r="E365" s="46"/>
      <c r="F365" s="47">
        <v>38.5</v>
      </c>
      <c r="G365" s="47"/>
      <c r="H365" s="47">
        <v>37.700000000000003</v>
      </c>
      <c r="I365" s="47"/>
      <c r="J365" s="47">
        <v>37.9</v>
      </c>
      <c r="K365" s="47"/>
      <c r="L365" s="47">
        <v>42</v>
      </c>
      <c r="M365" s="47"/>
      <c r="N365" s="47">
        <v>47.2</v>
      </c>
      <c r="O365" s="47"/>
      <c r="P365" s="47">
        <v>52.3</v>
      </c>
      <c r="Q365" s="47"/>
      <c r="R365" s="47">
        <v>60.2</v>
      </c>
      <c r="S365" s="47"/>
      <c r="T365" s="47">
        <v>68</v>
      </c>
      <c r="U365" s="47"/>
      <c r="V365" s="47">
        <v>75.8</v>
      </c>
      <c r="W365" s="47"/>
      <c r="X365" s="47">
        <v>82.6</v>
      </c>
      <c r="Y365" s="47"/>
      <c r="Z365" s="47">
        <v>87</v>
      </c>
      <c r="AA365" s="47"/>
      <c r="AB365" s="47">
        <v>91</v>
      </c>
      <c r="AC365" s="47"/>
      <c r="AD365" s="47">
        <v>95.3</v>
      </c>
      <c r="AE365" s="47"/>
      <c r="AF365" s="47">
        <v>100</v>
      </c>
      <c r="AG365" s="47"/>
      <c r="AK365" s="17"/>
      <c r="AL365" s="15"/>
      <c r="AS365" s="15"/>
      <c r="BB365" s="3"/>
    </row>
    <row r="366" spans="2:54">
      <c r="B366" s="1"/>
      <c r="C366" s="46" t="s">
        <v>24</v>
      </c>
      <c r="D366" s="46"/>
      <c r="E366" s="46"/>
      <c r="F366" s="47">
        <v>4.17</v>
      </c>
      <c r="G366" s="47"/>
      <c r="H366" s="47">
        <v>4.33</v>
      </c>
      <c r="I366" s="47"/>
      <c r="J366" s="47">
        <v>4.8099999999999996</v>
      </c>
      <c r="K366" s="47"/>
      <c r="L366" s="47">
        <v>5.53</v>
      </c>
      <c r="M366" s="47"/>
      <c r="N366" s="47">
        <v>6.41</v>
      </c>
      <c r="O366" s="47"/>
      <c r="P366" s="47">
        <v>7.35</v>
      </c>
      <c r="Q366" s="47"/>
      <c r="R366" s="47">
        <v>8.5</v>
      </c>
      <c r="S366" s="47"/>
      <c r="T366" s="47">
        <v>9.6199999999999992</v>
      </c>
      <c r="U366" s="47"/>
      <c r="V366" s="47">
        <v>10.8</v>
      </c>
      <c r="W366" s="47"/>
      <c r="X366" s="47">
        <v>12</v>
      </c>
      <c r="Y366" s="47"/>
      <c r="Z366" s="47">
        <v>13.1</v>
      </c>
      <c r="AA366" s="47"/>
      <c r="AB366" s="47">
        <v>14.3</v>
      </c>
      <c r="AC366" s="47"/>
      <c r="AD366" s="47">
        <v>15.4</v>
      </c>
      <c r="AE366" s="47"/>
      <c r="AF366" s="47">
        <v>16.600000000000001</v>
      </c>
      <c r="AG366" s="47"/>
      <c r="AK366" s="17"/>
      <c r="AL366" s="15"/>
      <c r="AS366" s="15"/>
      <c r="BB366" s="3"/>
    </row>
    <row r="367" spans="2:54">
      <c r="B367" s="1"/>
      <c r="C367" s="48" t="s">
        <v>41</v>
      </c>
      <c r="D367" s="48"/>
      <c r="E367" s="48"/>
      <c r="F367" s="49">
        <v>8.1300000000000008</v>
      </c>
      <c r="G367" s="49"/>
      <c r="H367" s="49">
        <v>8.2100000000000009</v>
      </c>
      <c r="I367" s="49"/>
      <c r="J367" s="49">
        <v>8.4600000000000009</v>
      </c>
      <c r="K367" s="49"/>
      <c r="L367" s="49">
        <v>8.85</v>
      </c>
      <c r="M367" s="49"/>
      <c r="N367" s="49">
        <v>9.35</v>
      </c>
      <c r="O367" s="49"/>
      <c r="P367" s="49">
        <v>9.9499999999999993</v>
      </c>
      <c r="Q367" s="49"/>
      <c r="R367" s="49">
        <v>10.7</v>
      </c>
      <c r="S367" s="49"/>
      <c r="T367" s="49">
        <v>11.4</v>
      </c>
      <c r="U367" s="49"/>
      <c r="V367" s="49">
        <v>12.2</v>
      </c>
      <c r="W367" s="49"/>
      <c r="X367" s="49">
        <v>13.1</v>
      </c>
      <c r="Y367" s="49"/>
      <c r="Z367" s="49">
        <v>14</v>
      </c>
      <c r="AA367" s="49"/>
      <c r="AB367" s="49">
        <v>14.9</v>
      </c>
      <c r="AC367" s="49"/>
      <c r="AD367" s="49">
        <v>15.9</v>
      </c>
      <c r="AE367" s="49"/>
      <c r="AF367" s="49">
        <v>16.899999999999999</v>
      </c>
      <c r="AG367" s="49"/>
      <c r="AK367" s="17"/>
      <c r="AL367" s="15"/>
      <c r="AS367" s="15"/>
      <c r="BB367" s="3"/>
    </row>
    <row r="368" spans="2:54">
      <c r="B368" s="1"/>
      <c r="AK368" s="17"/>
      <c r="AL368" s="15"/>
      <c r="AS368" s="15"/>
      <c r="BB368" s="3"/>
    </row>
    <row r="369" spans="2:54">
      <c r="B369" s="1"/>
      <c r="AK369" s="17"/>
      <c r="AL369" s="15"/>
      <c r="AS369" s="15"/>
      <c r="BB369" s="3"/>
    </row>
    <row r="370" spans="2:54" ht="15.75">
      <c r="B370" s="1"/>
      <c r="C370" s="23" t="s">
        <v>94</v>
      </c>
      <c r="D370" s="38"/>
      <c r="E370" s="38"/>
      <c r="BB370" s="3"/>
    </row>
    <row r="371" spans="2:54" ht="15.75">
      <c r="B371" s="1"/>
      <c r="C371" s="23"/>
      <c r="J371" s="2" t="s">
        <v>52</v>
      </c>
      <c r="P371" s="2" t="s">
        <v>13</v>
      </c>
      <c r="Q371" s="57">
        <v>3.76</v>
      </c>
      <c r="R371" s="57"/>
      <c r="S371" s="2" t="s">
        <v>67</v>
      </c>
      <c r="W371" s="2" t="s">
        <v>53</v>
      </c>
      <c r="BB371" s="3"/>
    </row>
    <row r="372" spans="2:54" ht="12" thickBot="1">
      <c r="B372" s="1"/>
      <c r="F372" s="29"/>
      <c r="G372" s="29"/>
      <c r="H372" s="29"/>
      <c r="I372" s="29"/>
      <c r="J372" s="29"/>
      <c r="K372" s="29"/>
      <c r="L372" s="29"/>
      <c r="M372" s="29"/>
      <c r="P372" s="2" t="s">
        <v>2</v>
      </c>
      <c r="R372" s="57">
        <v>2.0499999999999998</v>
      </c>
      <c r="S372" s="57"/>
      <c r="T372" s="2" t="s">
        <v>12</v>
      </c>
      <c r="V372" s="21"/>
      <c r="W372" s="21"/>
      <c r="BB372" s="3"/>
    </row>
    <row r="373" spans="2:54">
      <c r="B373" s="1"/>
      <c r="E373" s="12"/>
      <c r="F373" s="7" t="s">
        <v>7</v>
      </c>
      <c r="G373" s="13"/>
      <c r="H373" s="13"/>
      <c r="I373" s="13"/>
      <c r="J373" s="13" t="s">
        <v>0</v>
      </c>
      <c r="K373" s="13"/>
      <c r="L373" s="13"/>
      <c r="M373" s="8"/>
      <c r="N373" s="12"/>
      <c r="P373" s="2" t="s">
        <v>4</v>
      </c>
      <c r="R373" s="57">
        <v>2.1</v>
      </c>
      <c r="S373" s="57"/>
      <c r="T373" s="2" t="s">
        <v>12</v>
      </c>
      <c r="V373" s="21" t="str">
        <f>IF(OR(1.5&lt;Z374,0.25&gt;Z374),"değiştir.","")</f>
        <v/>
      </c>
      <c r="AL373" s="2" t="s">
        <v>96</v>
      </c>
      <c r="BB373" s="3"/>
    </row>
    <row r="374" spans="2:54">
      <c r="B374" s="1"/>
      <c r="E374" s="12"/>
      <c r="F374" s="7"/>
      <c r="G374" s="13"/>
      <c r="H374" s="13"/>
      <c r="I374" s="13"/>
      <c r="J374" s="13"/>
      <c r="K374" s="13"/>
      <c r="L374" s="13"/>
      <c r="M374" s="8"/>
      <c r="N374" s="12"/>
      <c r="P374" s="14" t="s">
        <v>8</v>
      </c>
      <c r="T374" s="53">
        <f>+R372</f>
        <v>2.0499999999999998</v>
      </c>
      <c r="U374" s="53"/>
      <c r="V374" s="15" t="s">
        <v>9</v>
      </c>
      <c r="W374" s="53">
        <f>+R373</f>
        <v>2.1</v>
      </c>
      <c r="X374" s="53"/>
      <c r="Y374" s="15" t="s">
        <v>10</v>
      </c>
      <c r="Z374" s="53">
        <f>+T374/W374</f>
        <v>0.97619047619047605</v>
      </c>
      <c r="AA374" s="53"/>
      <c r="BB374" s="3"/>
    </row>
    <row r="375" spans="2:54">
      <c r="B375" s="1"/>
      <c r="C375" s="58" t="s">
        <v>6</v>
      </c>
      <c r="E375" s="12"/>
      <c r="F375" s="7" t="s">
        <v>39</v>
      </c>
      <c r="G375" s="13"/>
      <c r="H375" s="13"/>
      <c r="I375" s="13"/>
      <c r="J375" s="13"/>
      <c r="K375" s="13"/>
      <c r="L375" s="13"/>
      <c r="M375" s="8"/>
      <c r="N375" s="12"/>
      <c r="P375" s="2" t="s">
        <v>55</v>
      </c>
      <c r="T375" s="53">
        <f>+Q371</f>
        <v>3.76</v>
      </c>
      <c r="U375" s="53"/>
      <c r="V375" s="53"/>
      <c r="W375" s="15" t="s">
        <v>15</v>
      </c>
      <c r="X375" s="53">
        <f>+R373</f>
        <v>2.1</v>
      </c>
      <c r="Y375" s="53"/>
      <c r="Z375" s="15" t="s">
        <v>10</v>
      </c>
      <c r="AA375" s="53">
        <f>+T375*X375</f>
        <v>7.8959999999999999</v>
      </c>
      <c r="AB375" s="53"/>
      <c r="AC375" s="53"/>
      <c r="AD375" s="2" t="s">
        <v>16</v>
      </c>
      <c r="AJ375" s="16"/>
      <c r="AL375" s="17" t="s">
        <v>43</v>
      </c>
      <c r="AM375" s="17"/>
      <c r="AN375" s="17"/>
      <c r="AO375" s="53">
        <f>INDEX(F384:AG384,0,MATCH(Z374,F383:AG383,1))+((Z374-INDEX(F383:AG383,0,MATCH(Z374,F383:AG383,1)))*(INDEX(F384:AG384,0,(MATCH(Z374,F383:AG383,1)+2))-INDEX(F384:AG384,0,MATCH(Z374,F383:AG383,1)))/(INDEX(F383:AG383,0,(MATCH(Z374,F383:AG383,1)+2))-INDEX(F383:AG383,0,MATCH(Z374,F383:AG383,1))))</f>
        <v>7.1776190476190473</v>
      </c>
      <c r="AP375" s="53"/>
      <c r="AQ375" s="2" t="s">
        <v>66</v>
      </c>
      <c r="BB375" s="3"/>
    </row>
    <row r="376" spans="2:54">
      <c r="B376" s="1"/>
      <c r="C376" s="58"/>
      <c r="E376" s="12"/>
      <c r="F376" s="7"/>
      <c r="G376" s="13"/>
      <c r="H376" s="13"/>
      <c r="I376" s="13"/>
      <c r="J376" s="28" t="s">
        <v>12</v>
      </c>
      <c r="K376" s="13"/>
      <c r="L376" s="13"/>
      <c r="M376" s="8"/>
      <c r="N376" s="12"/>
      <c r="P376" s="2" t="s">
        <v>17</v>
      </c>
      <c r="AL376" s="17" t="s">
        <v>3</v>
      </c>
      <c r="AM376" s="17"/>
      <c r="AO376" s="53">
        <f>INDEX(F385:AG385,0,MATCH(Z374,F383:AG383,1))+((Z374-INDEX(F383:AG383,0,MATCH(Z374,F383:AG383,1)))*(INDEX(F385:AG385,0,(MATCH(Z374,F383:AG383,1)+2))-INDEX(F385:AG385,0,MATCH(Z374,F383:AG383,1)))/(INDEX(F383:AG383,0,(MATCH(Z374,F383:AG383,1)+2))-INDEX(F383:AG383,0,MATCH(Z374,F383:AG383,1))))</f>
        <v>35.695238095238082</v>
      </c>
      <c r="AP376" s="53"/>
      <c r="AQ376" s="2" t="s">
        <v>66</v>
      </c>
      <c r="BB376" s="3"/>
    </row>
    <row r="377" spans="2:54">
      <c r="B377" s="1"/>
      <c r="E377" s="12"/>
      <c r="F377" s="7"/>
      <c r="G377" s="13"/>
      <c r="H377" s="13"/>
      <c r="I377" s="13"/>
      <c r="J377" s="13"/>
      <c r="K377" s="13"/>
      <c r="L377" s="13"/>
      <c r="M377" s="8"/>
      <c r="N377" s="12"/>
      <c r="P377" s="2" t="s">
        <v>46</v>
      </c>
      <c r="S377" s="53">
        <f>+AA375</f>
        <v>7.8959999999999999</v>
      </c>
      <c r="T377" s="53"/>
      <c r="U377" s="53"/>
      <c r="V377" s="2" t="s">
        <v>9</v>
      </c>
      <c r="W377" s="53">
        <f t="shared" ref="W377:W382" si="34">+AO375</f>
        <v>7.1776190476190473</v>
      </c>
      <c r="X377" s="53"/>
      <c r="Y377" s="15" t="s">
        <v>10</v>
      </c>
      <c r="Z377" s="54">
        <f t="shared" ref="Z377:Z382" si="35">+S377/W377</f>
        <v>1.1000862469315995</v>
      </c>
      <c r="AA377" s="54"/>
      <c r="AB377" s="54"/>
      <c r="AC377" s="2" t="s">
        <v>64</v>
      </c>
      <c r="AL377" s="18" t="s">
        <v>51</v>
      </c>
      <c r="AM377" s="18"/>
      <c r="AN377" s="18"/>
      <c r="AO377" s="53">
        <f>INDEX(F386:AG386,0,MATCH(Z374,F383:AG383,1))+((Z374-INDEX(F383:AG383,0,MATCH(Z374,F383:AG383,1)))*(INDEX(F386:AG386,0,(MATCH(Z374,F383:AG383,1)+2))-INDEX(F386:AG386,0,MATCH(Z374,F383:AG383,1)))/(INDEX(F383:AG383,0,(MATCH(Z374,F383:AG383,1)+2))-INDEX(F383:AG383,0,MATCH(Z374,F383:AG383,1))))</f>
        <v>29.647619047619045</v>
      </c>
      <c r="AP377" s="53"/>
      <c r="AQ377" s="2" t="s">
        <v>66</v>
      </c>
      <c r="AT377" s="2" t="s">
        <v>72</v>
      </c>
      <c r="BB377" s="3"/>
    </row>
    <row r="378" spans="2:54" ht="12" thickBot="1">
      <c r="B378" s="1"/>
      <c r="E378" s="12"/>
      <c r="F378" s="9"/>
      <c r="G378" s="10"/>
      <c r="H378" s="10"/>
      <c r="I378" s="10"/>
      <c r="J378" s="10"/>
      <c r="K378" s="10"/>
      <c r="L378" s="10"/>
      <c r="M378" s="11"/>
      <c r="N378" s="12"/>
      <c r="P378" s="2" t="s">
        <v>20</v>
      </c>
      <c r="Q378" s="17"/>
      <c r="R378" s="15"/>
      <c r="S378" s="53">
        <f>+S377</f>
        <v>7.8959999999999999</v>
      </c>
      <c r="T378" s="53"/>
      <c r="U378" s="53"/>
      <c r="V378" s="2" t="s">
        <v>9</v>
      </c>
      <c r="W378" s="53">
        <f t="shared" si="34"/>
        <v>35.695238095238082</v>
      </c>
      <c r="X378" s="53"/>
      <c r="Y378" s="15" t="s">
        <v>10</v>
      </c>
      <c r="Z378" s="54">
        <f t="shared" si="35"/>
        <v>0.22120597652081117</v>
      </c>
      <c r="AA378" s="54"/>
      <c r="AB378" s="54"/>
      <c r="AC378" s="2" t="s">
        <v>64</v>
      </c>
      <c r="AL378" s="17" t="s">
        <v>1</v>
      </c>
      <c r="AM378" s="17"/>
      <c r="AN378" s="17"/>
      <c r="AO378" s="53">
        <f>INDEX(F387:AG387,0,MATCH(Z374,F383:AG383,1))+((Z374-INDEX(F383:AG383,0,MATCH(Z374,F383:AG383,1)))*(INDEX(F387:AG387,0,(MATCH(Z374,F383:AG383,1)+2))-INDEX(F387:AG387,0,MATCH(Z374,F383:AG383,1)))/(INDEX(F383:AG383,0,(MATCH(Z374,F383:AG383,1)+2))-INDEX(F383:AG383,0,MATCH(Z374,F383:AG383,1))))</f>
        <v>2.1828571428571428</v>
      </c>
      <c r="AP378" s="53"/>
      <c r="AQ378" s="2" t="s">
        <v>66</v>
      </c>
      <c r="BB378" s="3"/>
    </row>
    <row r="379" spans="2:54">
      <c r="B379" s="1"/>
      <c r="P379" s="2" t="s">
        <v>29</v>
      </c>
      <c r="Q379" s="17"/>
      <c r="R379" s="15"/>
      <c r="S379" s="53">
        <f>+S378</f>
        <v>7.8959999999999999</v>
      </c>
      <c r="T379" s="53"/>
      <c r="U379" s="53"/>
      <c r="V379" s="2" t="s">
        <v>9</v>
      </c>
      <c r="W379" s="53">
        <f t="shared" si="34"/>
        <v>29.647619047619045</v>
      </c>
      <c r="X379" s="53"/>
      <c r="Y379" s="15" t="s">
        <v>10</v>
      </c>
      <c r="Z379" s="54">
        <f t="shared" si="35"/>
        <v>0.26632830067459046</v>
      </c>
      <c r="AA379" s="54"/>
      <c r="AB379" s="54"/>
      <c r="AC379" s="2" t="s">
        <v>64</v>
      </c>
      <c r="AL379" s="17" t="s">
        <v>44</v>
      </c>
      <c r="AM379" s="17"/>
      <c r="AN379" s="17"/>
      <c r="AO379" s="53">
        <f>INDEX(F388:AG388,0,MATCH(Z374,F383:AG383,1))+((Z374-INDEX(F383:AG383,0,MATCH(Z374,F383:AG383,1)))*(INDEX(F388:AG388,0,(MATCH(Z374,F383:AG383,1)+2))-INDEX(F388:AG388,0,MATCH(Z374,F383:AG383,1)))/(INDEX(F383:AG383,0,(MATCH(Z374,F383:AG383,1)+2))-INDEX(F383:AG383,0,MATCH(Z374,F383:AG383,1))))</f>
        <v>29.98095238095237</v>
      </c>
      <c r="AP379" s="53"/>
      <c r="AQ379" s="2" t="s">
        <v>66</v>
      </c>
      <c r="BB379" s="3"/>
    </row>
    <row r="380" spans="2:54">
      <c r="B380" s="1"/>
      <c r="I380" s="2" t="s">
        <v>18</v>
      </c>
      <c r="P380" s="2" t="s">
        <v>19</v>
      </c>
      <c r="Q380" s="17"/>
      <c r="R380" s="15"/>
      <c r="S380" s="53">
        <f>+S379</f>
        <v>7.8959999999999999</v>
      </c>
      <c r="T380" s="53"/>
      <c r="U380" s="53"/>
      <c r="V380" s="2" t="s">
        <v>9</v>
      </c>
      <c r="W380" s="53">
        <f t="shared" si="34"/>
        <v>2.1828571428571428</v>
      </c>
      <c r="X380" s="53"/>
      <c r="Y380" s="15" t="s">
        <v>10</v>
      </c>
      <c r="Z380" s="54">
        <f t="shared" si="35"/>
        <v>3.6172774869109947</v>
      </c>
      <c r="AA380" s="54"/>
      <c r="AB380" s="54"/>
      <c r="AC380" s="2" t="s">
        <v>64</v>
      </c>
      <c r="AK380" s="17"/>
      <c r="AL380" s="17" t="s">
        <v>97</v>
      </c>
      <c r="AM380" s="17"/>
      <c r="AN380" s="17"/>
      <c r="AO380" s="53">
        <f>INDEX(F389:AG389,0,MATCH(Z374,F383:AG383,1))+((Z374-INDEX(F383:AG383,0,MATCH(Z374,F383:AG383,1)))*(INDEX(F389:AG389,0,(MATCH(Z374,F383:AG383,1)+2))-INDEX(F389:AG389,0,MATCH(Z374,F383:AG383,1)))/(INDEX(F383:AG383,0,(MATCH(Z374,F383:AG383,1)+2))-INDEX(F383:AG383,0,MATCH(Z374,F383:AG383,1))))</f>
        <v>19.7</v>
      </c>
      <c r="AP380" s="53"/>
      <c r="AQ380" s="2" t="s">
        <v>66</v>
      </c>
      <c r="AS380" s="15"/>
      <c r="BB380" s="3"/>
    </row>
    <row r="381" spans="2:54">
      <c r="B381" s="1"/>
      <c r="P381" s="2" t="s">
        <v>48</v>
      </c>
      <c r="Q381" s="17"/>
      <c r="R381" s="15"/>
      <c r="S381" s="53">
        <f>+S380</f>
        <v>7.8959999999999999</v>
      </c>
      <c r="T381" s="53"/>
      <c r="U381" s="53"/>
      <c r="V381" s="2" t="s">
        <v>9</v>
      </c>
      <c r="W381" s="53">
        <f t="shared" si="34"/>
        <v>29.98095238095237</v>
      </c>
      <c r="X381" s="53"/>
      <c r="Y381" s="15" t="s">
        <v>10</v>
      </c>
      <c r="Z381" s="54">
        <f t="shared" si="35"/>
        <v>0.2633672172808133</v>
      </c>
      <c r="AA381" s="54"/>
      <c r="AB381" s="54"/>
      <c r="AC381" s="2" t="s">
        <v>64</v>
      </c>
      <c r="AK381" s="17"/>
      <c r="AL381" s="17"/>
      <c r="AM381" s="17"/>
      <c r="AN381" s="17"/>
      <c r="AO381" s="15"/>
      <c r="AP381" s="15"/>
      <c r="AS381" s="15"/>
      <c r="BB381" s="3"/>
    </row>
    <row r="382" spans="2:54">
      <c r="B382" s="1"/>
      <c r="P382" s="2" t="s">
        <v>98</v>
      </c>
      <c r="Q382" s="17"/>
      <c r="R382" s="15"/>
      <c r="S382" s="53">
        <f>+S381</f>
        <v>7.8959999999999999</v>
      </c>
      <c r="T382" s="53"/>
      <c r="U382" s="53"/>
      <c r="V382" s="2" t="s">
        <v>9</v>
      </c>
      <c r="W382" s="53">
        <f t="shared" si="34"/>
        <v>19.7</v>
      </c>
      <c r="X382" s="53"/>
      <c r="Y382" s="15" t="s">
        <v>10</v>
      </c>
      <c r="Z382" s="54">
        <f t="shared" si="35"/>
        <v>0.40081218274111674</v>
      </c>
      <c r="AA382" s="54"/>
      <c r="AB382" s="54"/>
      <c r="AC382" s="2" t="s">
        <v>64</v>
      </c>
      <c r="AK382" s="17"/>
      <c r="AL382" s="17"/>
      <c r="AM382" s="17"/>
      <c r="AN382" s="17"/>
      <c r="AO382" s="15"/>
      <c r="AP382" s="15"/>
      <c r="AS382" s="15"/>
      <c r="BB382" s="3"/>
    </row>
    <row r="383" spans="2:54" ht="12" thickBot="1">
      <c r="B383" s="1"/>
      <c r="C383" s="55" t="s">
        <v>23</v>
      </c>
      <c r="D383" s="55"/>
      <c r="E383" s="55"/>
      <c r="F383" s="56">
        <v>0.25</v>
      </c>
      <c r="G383" s="56"/>
      <c r="H383" s="56">
        <v>0.3</v>
      </c>
      <c r="I383" s="56"/>
      <c r="J383" s="56">
        <v>0.4</v>
      </c>
      <c r="K383" s="56"/>
      <c r="L383" s="56">
        <v>0.5</v>
      </c>
      <c r="M383" s="56"/>
      <c r="N383" s="56">
        <v>0.6</v>
      </c>
      <c r="O383" s="56"/>
      <c r="P383" s="56">
        <v>0.7</v>
      </c>
      <c r="Q383" s="56"/>
      <c r="R383" s="56">
        <v>0.8</v>
      </c>
      <c r="S383" s="56"/>
      <c r="T383" s="56">
        <v>0.9</v>
      </c>
      <c r="U383" s="56"/>
      <c r="V383" s="56">
        <v>1</v>
      </c>
      <c r="W383" s="56"/>
      <c r="X383" s="56">
        <v>1.1000000000000001</v>
      </c>
      <c r="Y383" s="56"/>
      <c r="Z383" s="56">
        <v>1.2</v>
      </c>
      <c r="AA383" s="56"/>
      <c r="AB383" s="56">
        <v>1.3</v>
      </c>
      <c r="AC383" s="56"/>
      <c r="AD383" s="56">
        <v>1.4</v>
      </c>
      <c r="AE383" s="56"/>
      <c r="AF383" s="56">
        <v>1.5</v>
      </c>
      <c r="AG383" s="56"/>
      <c r="AK383" s="17"/>
      <c r="AL383" s="15"/>
      <c r="AS383" s="15"/>
      <c r="BB383" s="3"/>
    </row>
    <row r="384" spans="2:54" ht="12" thickTop="1">
      <c r="B384" s="1"/>
      <c r="C384" s="50" t="s">
        <v>40</v>
      </c>
      <c r="D384" s="50"/>
      <c r="E384" s="50"/>
      <c r="F384" s="51">
        <v>8.7799999999999994</v>
      </c>
      <c r="G384" s="51"/>
      <c r="H384" s="51">
        <v>7.87</v>
      </c>
      <c r="I384" s="51"/>
      <c r="J384" s="51">
        <v>7.19</v>
      </c>
      <c r="K384" s="51"/>
      <c r="L384" s="51">
        <v>7.05</v>
      </c>
      <c r="M384" s="51"/>
      <c r="N384" s="51">
        <v>7.05</v>
      </c>
      <c r="O384" s="51"/>
      <c r="P384" s="51">
        <v>7.1</v>
      </c>
      <c r="Q384" s="51"/>
      <c r="R384" s="51">
        <v>7.14</v>
      </c>
      <c r="S384" s="51"/>
      <c r="T384" s="51">
        <v>7.17</v>
      </c>
      <c r="U384" s="51"/>
      <c r="V384" s="51">
        <v>7.18</v>
      </c>
      <c r="W384" s="51"/>
      <c r="X384" s="51">
        <v>7.19</v>
      </c>
      <c r="Y384" s="51"/>
      <c r="Z384" s="51">
        <v>7.2</v>
      </c>
      <c r="AA384" s="51"/>
      <c r="AB384" s="51">
        <v>7.21</v>
      </c>
      <c r="AC384" s="51"/>
      <c r="AD384" s="51">
        <v>7.23</v>
      </c>
      <c r="AE384" s="51"/>
      <c r="AF384" s="51">
        <v>7.25</v>
      </c>
      <c r="AG384" s="51"/>
      <c r="AK384" s="17"/>
      <c r="AL384" s="15"/>
      <c r="AS384" s="15"/>
      <c r="BB384" s="3"/>
    </row>
    <row r="385" spans="2:54">
      <c r="B385" s="1"/>
      <c r="C385" s="46" t="s">
        <v>25</v>
      </c>
      <c r="D385" s="46"/>
      <c r="E385" s="46"/>
      <c r="F385" s="47">
        <v>16.7</v>
      </c>
      <c r="G385" s="47"/>
      <c r="H385" s="47">
        <v>14.1</v>
      </c>
      <c r="I385" s="47"/>
      <c r="J385" s="47">
        <v>13.9</v>
      </c>
      <c r="K385" s="47"/>
      <c r="L385" s="47">
        <v>14.6</v>
      </c>
      <c r="M385" s="47"/>
      <c r="N385" s="47">
        <v>16.5</v>
      </c>
      <c r="O385" s="47"/>
      <c r="P385" s="47">
        <v>19.600000000000001</v>
      </c>
      <c r="Q385" s="47"/>
      <c r="R385" s="47">
        <v>23.8</v>
      </c>
      <c r="S385" s="47"/>
      <c r="T385" s="47">
        <v>29.6</v>
      </c>
      <c r="U385" s="47"/>
      <c r="V385" s="47">
        <v>37.6</v>
      </c>
      <c r="W385" s="47"/>
      <c r="X385" s="47">
        <v>48.3</v>
      </c>
      <c r="Y385" s="47"/>
      <c r="Z385" s="47">
        <v>63</v>
      </c>
      <c r="AA385" s="47"/>
      <c r="AB385" s="47">
        <v>83.4</v>
      </c>
      <c r="AC385" s="47"/>
      <c r="AD385" s="47">
        <v>111</v>
      </c>
      <c r="AE385" s="47"/>
      <c r="AF385" s="47">
        <v>150</v>
      </c>
      <c r="AG385" s="47"/>
      <c r="AK385" s="17"/>
      <c r="AL385" s="15"/>
      <c r="AS385" s="15"/>
      <c r="BB385" s="3"/>
    </row>
    <row r="386" spans="2:54">
      <c r="B386" s="1"/>
      <c r="C386" s="46" t="s">
        <v>50</v>
      </c>
      <c r="D386" s="46"/>
      <c r="E386" s="46"/>
      <c r="F386" s="47">
        <v>110</v>
      </c>
      <c r="G386" s="47"/>
      <c r="H386" s="47">
        <v>60.2</v>
      </c>
      <c r="I386" s="47"/>
      <c r="J386" s="47">
        <v>33.1</v>
      </c>
      <c r="K386" s="47"/>
      <c r="L386" s="47">
        <v>25</v>
      </c>
      <c r="M386" s="47"/>
      <c r="N386" s="47">
        <v>22.6</v>
      </c>
      <c r="O386" s="47"/>
      <c r="P386" s="47">
        <v>22.6</v>
      </c>
      <c r="Q386" s="47"/>
      <c r="R386" s="47">
        <v>24</v>
      </c>
      <c r="S386" s="47"/>
      <c r="T386" s="47">
        <v>26.6</v>
      </c>
      <c r="U386" s="47"/>
      <c r="V386" s="47">
        <v>30.6</v>
      </c>
      <c r="W386" s="47"/>
      <c r="X386" s="47">
        <v>35.799999999999997</v>
      </c>
      <c r="Y386" s="47"/>
      <c r="Z386" s="47">
        <v>42.4</v>
      </c>
      <c r="AA386" s="47"/>
      <c r="AB386" s="47">
        <v>51</v>
      </c>
      <c r="AC386" s="47"/>
      <c r="AD386" s="47">
        <v>62.1</v>
      </c>
      <c r="AE386" s="47"/>
      <c r="AF386" s="47">
        <v>76.3</v>
      </c>
      <c r="AG386" s="47"/>
      <c r="AK386" s="17"/>
      <c r="AL386" s="15"/>
      <c r="AS386" s="15"/>
      <c r="BB386" s="3"/>
    </row>
    <row r="387" spans="2:54">
      <c r="B387" s="1"/>
      <c r="C387" s="46" t="s">
        <v>24</v>
      </c>
      <c r="D387" s="46"/>
      <c r="E387" s="46"/>
      <c r="F387" s="47">
        <v>1.96</v>
      </c>
      <c r="G387" s="47"/>
      <c r="H387" s="47">
        <v>1.96</v>
      </c>
      <c r="I387" s="47"/>
      <c r="J387" s="47">
        <v>1.98</v>
      </c>
      <c r="K387" s="47"/>
      <c r="L387" s="47">
        <v>2.0299999999999998</v>
      </c>
      <c r="M387" s="47"/>
      <c r="N387" s="47">
        <v>2.0699999999999998</v>
      </c>
      <c r="O387" s="47"/>
      <c r="P387" s="47">
        <v>2.11</v>
      </c>
      <c r="Q387" s="47"/>
      <c r="R387" s="47">
        <v>2.14</v>
      </c>
      <c r="S387" s="47"/>
      <c r="T387" s="47">
        <v>2.16</v>
      </c>
      <c r="U387" s="47"/>
      <c r="V387" s="47">
        <v>2.19</v>
      </c>
      <c r="W387" s="47"/>
      <c r="X387" s="47">
        <v>2.21</v>
      </c>
      <c r="Y387" s="47"/>
      <c r="Z387" s="47">
        <v>2.2400000000000002</v>
      </c>
      <c r="AA387" s="47"/>
      <c r="AB387" s="47">
        <v>2.27</v>
      </c>
      <c r="AC387" s="47"/>
      <c r="AD387" s="47">
        <v>2.31</v>
      </c>
      <c r="AE387" s="47"/>
      <c r="AF387" s="47">
        <v>2.34</v>
      </c>
      <c r="AG387" s="47"/>
      <c r="AK387" s="17"/>
      <c r="AL387" s="15"/>
      <c r="AS387" s="15"/>
      <c r="BB387" s="3"/>
    </row>
    <row r="388" spans="2:54">
      <c r="B388" s="1"/>
      <c r="C388" s="46" t="s">
        <v>41</v>
      </c>
      <c r="D388" s="46"/>
      <c r="E388" s="46"/>
      <c r="F388" s="47">
        <v>4.67</v>
      </c>
      <c r="G388" s="47"/>
      <c r="H388" s="47">
        <v>5.05</v>
      </c>
      <c r="I388" s="47"/>
      <c r="J388" s="47">
        <v>5.99</v>
      </c>
      <c r="K388" s="47"/>
      <c r="L388" s="47">
        <v>7.46</v>
      </c>
      <c r="M388" s="47"/>
      <c r="N388" s="47">
        <v>9.61</v>
      </c>
      <c r="O388" s="47"/>
      <c r="P388" s="47">
        <v>12.6</v>
      </c>
      <c r="Q388" s="47"/>
      <c r="R388" s="47">
        <v>16.899999999999999</v>
      </c>
      <c r="S388" s="47"/>
      <c r="T388" s="47">
        <v>23.2</v>
      </c>
      <c r="U388" s="47"/>
      <c r="V388" s="47">
        <v>32.1</v>
      </c>
      <c r="W388" s="47"/>
      <c r="X388" s="47">
        <v>43.5</v>
      </c>
      <c r="Y388" s="47"/>
      <c r="Z388" s="47">
        <v>66.7</v>
      </c>
      <c r="AA388" s="47"/>
      <c r="AB388" s="47">
        <v>100</v>
      </c>
      <c r="AC388" s="47"/>
      <c r="AD388" s="47">
        <v>165</v>
      </c>
      <c r="AE388" s="47"/>
      <c r="AF388" s="47">
        <v>200</v>
      </c>
      <c r="AG388" s="47"/>
      <c r="AK388" s="17"/>
      <c r="AL388" s="15"/>
      <c r="AS388" s="15"/>
      <c r="BB388" s="3"/>
    </row>
    <row r="389" spans="2:54">
      <c r="B389" s="1"/>
      <c r="C389" s="48" t="s">
        <v>99</v>
      </c>
      <c r="D389" s="48"/>
      <c r="E389" s="48"/>
      <c r="F389" s="49">
        <v>105</v>
      </c>
      <c r="G389" s="49"/>
      <c r="H389" s="49">
        <v>59.2</v>
      </c>
      <c r="I389" s="49"/>
      <c r="J389" s="49">
        <v>32.5</v>
      </c>
      <c r="K389" s="49"/>
      <c r="L389" s="49">
        <v>24.1</v>
      </c>
      <c r="M389" s="49"/>
      <c r="N389" s="49">
        <v>21</v>
      </c>
      <c r="O389" s="49"/>
      <c r="P389" s="49">
        <v>20.100000000000001</v>
      </c>
      <c r="Q389" s="49"/>
      <c r="R389" s="49">
        <v>19.5</v>
      </c>
      <c r="S389" s="49"/>
      <c r="T389" s="49">
        <v>19.7</v>
      </c>
      <c r="U389" s="49"/>
      <c r="V389" s="49">
        <v>19.7</v>
      </c>
      <c r="W389" s="49"/>
      <c r="X389" s="49">
        <v>20</v>
      </c>
      <c r="Y389" s="49"/>
      <c r="Z389" s="60">
        <v>20.3</v>
      </c>
      <c r="AA389" s="49"/>
      <c r="AB389" s="60">
        <v>20.6</v>
      </c>
      <c r="AC389" s="49"/>
      <c r="AD389" s="60">
        <v>20.8</v>
      </c>
      <c r="AE389" s="49"/>
      <c r="AF389" s="60">
        <v>20.9</v>
      </c>
      <c r="AG389" s="49"/>
      <c r="AK389" s="17"/>
      <c r="AL389" s="15"/>
      <c r="AS389" s="15"/>
      <c r="BB389" s="3"/>
    </row>
    <row r="390" spans="2:54">
      <c r="B390" s="1"/>
      <c r="BB390" s="3"/>
    </row>
    <row r="391" spans="2:54">
      <c r="B391" s="1"/>
      <c r="BB391" s="3"/>
    </row>
    <row r="392" spans="2:54" ht="15.75">
      <c r="B392" s="1"/>
      <c r="C392" s="23" t="s">
        <v>94</v>
      </c>
      <c r="D392" s="38"/>
      <c r="E392" s="38"/>
      <c r="BB392" s="3"/>
    </row>
    <row r="393" spans="2:54" ht="15.75">
      <c r="B393" s="1"/>
      <c r="C393" s="23"/>
      <c r="I393" s="2" t="s">
        <v>57</v>
      </c>
      <c r="P393" s="2" t="s">
        <v>58</v>
      </c>
      <c r="R393" s="57">
        <v>3.76</v>
      </c>
      <c r="S393" s="57"/>
      <c r="T393" s="2" t="s">
        <v>71</v>
      </c>
      <c r="W393" s="2" t="s">
        <v>53</v>
      </c>
      <c r="BB393" s="3"/>
    </row>
    <row r="394" spans="2:54" ht="12" thickBot="1">
      <c r="B394" s="1"/>
      <c r="F394" s="29"/>
      <c r="G394" s="29"/>
      <c r="H394" s="29"/>
      <c r="I394" s="29"/>
      <c r="J394" s="29"/>
      <c r="K394" s="29"/>
      <c r="L394" s="29"/>
      <c r="M394" s="29"/>
      <c r="P394" s="2" t="s">
        <v>2</v>
      </c>
      <c r="R394" s="57">
        <v>2.0499999999999998</v>
      </c>
      <c r="S394" s="57"/>
      <c r="T394" s="2" t="s">
        <v>12</v>
      </c>
      <c r="V394" s="21"/>
      <c r="W394" s="21"/>
      <c r="BB394" s="3"/>
    </row>
    <row r="395" spans="2:54">
      <c r="B395" s="1"/>
      <c r="E395" s="12"/>
      <c r="F395" s="7" t="s">
        <v>7</v>
      </c>
      <c r="G395" s="13"/>
      <c r="H395" s="13"/>
      <c r="I395" s="13"/>
      <c r="J395" s="13" t="s">
        <v>0</v>
      </c>
      <c r="K395" s="13"/>
      <c r="L395" s="13"/>
      <c r="M395" s="8"/>
      <c r="N395" s="12"/>
      <c r="P395" s="2" t="s">
        <v>4</v>
      </c>
      <c r="R395" s="57">
        <v>2.1</v>
      </c>
      <c r="S395" s="57"/>
      <c r="T395" s="2" t="s">
        <v>12</v>
      </c>
      <c r="V395" s="21" t="str">
        <f>IF(OR(1.5&lt;Z396,0.25&gt;Z396),"değiştir.","")</f>
        <v/>
      </c>
      <c r="AL395" s="2" t="s">
        <v>122</v>
      </c>
      <c r="BB395" s="3"/>
    </row>
    <row r="396" spans="2:54">
      <c r="B396" s="1"/>
      <c r="E396" s="12"/>
      <c r="F396" s="7"/>
      <c r="G396" s="13"/>
      <c r="H396" s="13"/>
      <c r="I396" s="13"/>
      <c r="J396" s="13"/>
      <c r="K396" s="13"/>
      <c r="L396" s="13"/>
      <c r="M396" s="8"/>
      <c r="N396" s="12"/>
      <c r="P396" s="14" t="s">
        <v>8</v>
      </c>
      <c r="T396" s="53">
        <f>+R394</f>
        <v>2.0499999999999998</v>
      </c>
      <c r="U396" s="53"/>
      <c r="V396" s="15" t="s">
        <v>9</v>
      </c>
      <c r="W396" s="53">
        <f>+R395</f>
        <v>2.1</v>
      </c>
      <c r="X396" s="53"/>
      <c r="Y396" s="15" t="s">
        <v>10</v>
      </c>
      <c r="Z396" s="53">
        <f>+T396/W396</f>
        <v>0.97619047619047605</v>
      </c>
      <c r="AA396" s="53"/>
      <c r="BB396" s="3"/>
    </row>
    <row r="397" spans="2:54">
      <c r="B397" s="1"/>
      <c r="C397" s="58" t="s">
        <v>6</v>
      </c>
      <c r="E397" s="12"/>
      <c r="F397" s="7" t="s">
        <v>39</v>
      </c>
      <c r="G397" s="13"/>
      <c r="H397" s="13"/>
      <c r="I397" s="13"/>
      <c r="J397" s="13"/>
      <c r="K397" s="13"/>
      <c r="L397" s="13"/>
      <c r="M397" s="8"/>
      <c r="N397" s="12"/>
      <c r="P397" s="2" t="s">
        <v>56</v>
      </c>
      <c r="S397" s="53">
        <f>+R393</f>
        <v>3.76</v>
      </c>
      <c r="T397" s="53"/>
      <c r="U397" s="53"/>
      <c r="V397" s="2" t="s">
        <v>71</v>
      </c>
      <c r="W397" s="15"/>
      <c r="Z397" s="15"/>
      <c r="AJ397" s="16"/>
      <c r="AL397" s="17" t="s">
        <v>43</v>
      </c>
      <c r="AM397" s="17"/>
      <c r="AN397" s="17"/>
      <c r="AO397" s="53">
        <f>INDEX(F406:AG406,0,MATCH(Z396,F405:AG405,1))+((Z396-INDEX(F405:AG405,0,MATCH(Z396,F405:AG405,1)))*(INDEX(F406:AG406,0,(MATCH(Z396,F405:AG405,1)+2))-INDEX(F406:AG406,0,MATCH(Z396,F405:AG405,1)))/(INDEX(F405:AG405,0,(MATCH(Z396,F405:AG405,1)+2))-INDEX(F405:AG405,0,MATCH(Z396,F405:AG405,1))))</f>
        <v>3.4976190476190476</v>
      </c>
      <c r="AP397" s="53"/>
      <c r="AQ397" s="2" t="s">
        <v>66</v>
      </c>
      <c r="BB397" s="3"/>
    </row>
    <row r="398" spans="2:54">
      <c r="B398" s="1"/>
      <c r="C398" s="58"/>
      <c r="E398" s="12"/>
      <c r="F398" s="7"/>
      <c r="G398" s="13"/>
      <c r="H398" s="13"/>
      <c r="I398" s="13"/>
      <c r="J398" s="28" t="s">
        <v>12</v>
      </c>
      <c r="K398" s="13"/>
      <c r="L398" s="13"/>
      <c r="M398" s="8"/>
      <c r="N398" s="12"/>
      <c r="P398" s="2" t="s">
        <v>17</v>
      </c>
      <c r="AL398" s="17" t="s">
        <v>3</v>
      </c>
      <c r="AM398" s="17"/>
      <c r="AO398" s="53">
        <f>INDEX(F407:AG407,0,MATCH(Z396,F405:AG405,1))+((Z396-INDEX(F405:AG405,0,MATCH(Z396,F405:AG405,1)))*(INDEX(F407:AG407,0,(MATCH(Z396,F405:AG405,1)+2))-INDEX(F407:AG407,0,MATCH(Z396,F405:AG405,1)))/(INDEX(F405:AG405,0,(MATCH(Z396,F405:AG405,1)+2))-INDEX(F405:AG405,0,MATCH(Z396,F405:AG405,1))))</f>
        <v>-16.657142857142858</v>
      </c>
      <c r="AP398" s="53"/>
      <c r="AQ398" s="2" t="s">
        <v>66</v>
      </c>
      <c r="BB398" s="3"/>
    </row>
    <row r="399" spans="2:54">
      <c r="B399" s="1"/>
      <c r="E399" s="12"/>
      <c r="F399" s="7"/>
      <c r="G399" s="13"/>
      <c r="H399" s="13"/>
      <c r="I399" s="13"/>
      <c r="J399" s="13"/>
      <c r="K399" s="13"/>
      <c r="L399" s="13"/>
      <c r="M399" s="8"/>
      <c r="N399" s="12"/>
      <c r="P399" s="2" t="s">
        <v>46</v>
      </c>
      <c r="S399" s="53">
        <f>+S397</f>
        <v>3.76</v>
      </c>
      <c r="T399" s="53"/>
      <c r="U399" s="53"/>
      <c r="V399" s="2" t="s">
        <v>9</v>
      </c>
      <c r="W399" s="53">
        <f t="shared" ref="W399:W404" si="36">+AO397</f>
        <v>3.4976190476190476</v>
      </c>
      <c r="X399" s="53"/>
      <c r="Y399" s="15" t="s">
        <v>10</v>
      </c>
      <c r="Z399" s="54">
        <f t="shared" ref="Z399:Z404" si="37">+S399/W399</f>
        <v>1.0750170183798502</v>
      </c>
      <c r="AA399" s="54"/>
      <c r="AB399" s="54"/>
      <c r="AC399" s="2" t="s">
        <v>64</v>
      </c>
      <c r="AL399" s="18" t="s">
        <v>51</v>
      </c>
      <c r="AM399" s="18"/>
      <c r="AN399" s="18"/>
      <c r="AO399" s="53">
        <f>INDEX(F408:AG408,0,MATCH(Z396,F405:AG405,1))+((Z396-INDEX(F405:AG405,0,MATCH(Z396,F405:AG405,1)))*(INDEX(F408:AG408,0,(MATCH(Z396,F405:AG405,1)+2))-INDEX(F408:AG408,0,MATCH(Z396,F405:AG405,1)))/(INDEX(F405:AG405,0,(MATCH(Z396,F405:AG405,1)+2))-INDEX(F405:AG405,0,MATCH(Z396,F405:AG405,1))))</f>
        <v>12.18571428571428</v>
      </c>
      <c r="AP399" s="53"/>
      <c r="AQ399" s="2" t="s">
        <v>66</v>
      </c>
      <c r="AT399" s="2" t="s">
        <v>72</v>
      </c>
      <c r="BB399" s="3"/>
    </row>
    <row r="400" spans="2:54" ht="12" thickBot="1">
      <c r="B400" s="1"/>
      <c r="E400" s="12"/>
      <c r="F400" s="9"/>
      <c r="G400" s="10"/>
      <c r="H400" s="10"/>
      <c r="I400" s="10"/>
      <c r="J400" s="10"/>
      <c r="K400" s="10"/>
      <c r="L400" s="10"/>
      <c r="M400" s="11"/>
      <c r="N400" s="12"/>
      <c r="P400" s="2" t="s">
        <v>20</v>
      </c>
      <c r="Q400" s="17"/>
      <c r="R400" s="15"/>
      <c r="S400" s="53">
        <f>+S399</f>
        <v>3.76</v>
      </c>
      <c r="T400" s="53"/>
      <c r="U400" s="53"/>
      <c r="V400" s="2" t="s">
        <v>9</v>
      </c>
      <c r="W400" s="53">
        <f t="shared" si="36"/>
        <v>-16.657142857142858</v>
      </c>
      <c r="X400" s="53"/>
      <c r="Y400" s="15" t="s">
        <v>10</v>
      </c>
      <c r="Z400" s="54">
        <f t="shared" si="37"/>
        <v>-0.2257289879931389</v>
      </c>
      <c r="AA400" s="54"/>
      <c r="AB400" s="54"/>
      <c r="AC400" s="2" t="s">
        <v>64</v>
      </c>
      <c r="AL400" s="17" t="s">
        <v>11</v>
      </c>
      <c r="AM400" s="17"/>
      <c r="AN400" s="17"/>
      <c r="AO400" s="53">
        <f>INDEX(F409:AG409,0,MATCH(Z396,F405:AG405,1))+((Z396-INDEX(F405:AG405,0,MATCH(Z396,F405:AG405,1)))*(INDEX(F409:AG409,0,(MATCH(Z396,F405:AG405,1)+2))-INDEX(F409:AG409,0,MATCH(Z396,F405:AG405,1)))/(INDEX(F405:AG405,0,(MATCH(Z396,F405:AG405,1)+2))-INDEX(F405:AG405,0,MATCH(Z396,F405:AG405,1))))</f>
        <v>159.99999999999969</v>
      </c>
      <c r="AP400" s="53"/>
      <c r="AQ400" s="2" t="s">
        <v>66</v>
      </c>
      <c r="BB400" s="3"/>
    </row>
    <row r="401" spans="2:54">
      <c r="B401" s="1"/>
      <c r="P401" s="2" t="s">
        <v>29</v>
      </c>
      <c r="Q401" s="17"/>
      <c r="R401" s="15"/>
      <c r="S401" s="53">
        <f>+S400</f>
        <v>3.76</v>
      </c>
      <c r="T401" s="53"/>
      <c r="U401" s="53"/>
      <c r="V401" s="2" t="s">
        <v>9</v>
      </c>
      <c r="W401" s="53">
        <f t="shared" si="36"/>
        <v>12.18571428571428</v>
      </c>
      <c r="X401" s="53"/>
      <c r="Y401" s="15" t="s">
        <v>10</v>
      </c>
      <c r="Z401" s="54">
        <f t="shared" si="37"/>
        <v>0.30855803048065666</v>
      </c>
      <c r="AA401" s="54"/>
      <c r="AB401" s="54"/>
      <c r="AC401" s="2" t="s">
        <v>64</v>
      </c>
      <c r="AL401" s="17" t="s">
        <v>1</v>
      </c>
      <c r="AM401" s="17"/>
      <c r="AN401" s="17"/>
      <c r="AO401" s="53">
        <f>INDEX(F410:AG410,0,MATCH(Z396,F405:AG405,1))+((Z396-INDEX(F405:AG405,0,MATCH(Z396,F405:AG405,1)))*(INDEX(F410:AG410,0,(MATCH(Z396,F405:AG405,1)+2))-INDEX(F410:AG410,0,MATCH(Z396,F405:AG405,1)))/(INDEX(F405:AG405,0,(MATCH(Z396,F405:AG405,1)+2))-INDEX(F405:AG405,0,MATCH(Z396,F405:AG405,1))))</f>
        <v>0.63523809523809527</v>
      </c>
      <c r="AP401" s="53"/>
      <c r="AQ401" s="2" t="s">
        <v>66</v>
      </c>
      <c r="BB401" s="3"/>
    </row>
    <row r="402" spans="2:54">
      <c r="B402" s="1"/>
      <c r="I402" s="2" t="s">
        <v>18</v>
      </c>
      <c r="P402" s="2" t="s">
        <v>22</v>
      </c>
      <c r="Q402" s="17"/>
      <c r="R402" s="15"/>
      <c r="S402" s="53">
        <f>+S401</f>
        <v>3.76</v>
      </c>
      <c r="T402" s="53"/>
      <c r="U402" s="53"/>
      <c r="V402" s="2" t="s">
        <v>9</v>
      </c>
      <c r="W402" s="53">
        <f t="shared" si="36"/>
        <v>159.99999999999969</v>
      </c>
      <c r="X402" s="53"/>
      <c r="Y402" s="15" t="s">
        <v>10</v>
      </c>
      <c r="Z402" s="54">
        <f t="shared" si="37"/>
        <v>2.3500000000000045E-2</v>
      </c>
      <c r="AA402" s="54"/>
      <c r="AB402" s="54"/>
      <c r="AC402" s="2" t="s">
        <v>64</v>
      </c>
      <c r="AK402" s="17"/>
      <c r="AL402" s="17" t="s">
        <v>44</v>
      </c>
      <c r="AM402" s="17"/>
      <c r="AN402" s="17"/>
      <c r="AO402" s="53">
        <f>INDEX(F411:AG411,0,MATCH(Z396,F405:AG405,1))+((Z396-INDEX(F405:AG405,0,MATCH(Z396,F405:AG405,1)))*(INDEX(F411:AG411,0,(MATCH(Z396,F405:AG405,1)+2))-INDEX(F411:AG411,0,MATCH(Z396,F405:AG405,1)))/(INDEX(F405:AG405,0,(MATCH(Z396,F405:AG405,1)+2))-INDEX(F405:AG405,0,MATCH(Z396,F405:AG405,1))))</f>
        <v>5.3809523809523805</v>
      </c>
      <c r="AP402" s="53"/>
      <c r="AQ402" s="2" t="s">
        <v>66</v>
      </c>
      <c r="AS402" s="15"/>
      <c r="BB402" s="3"/>
    </row>
    <row r="403" spans="2:54">
      <c r="B403" s="1"/>
      <c r="P403" s="2" t="s">
        <v>19</v>
      </c>
      <c r="Q403" s="17"/>
      <c r="R403" s="15"/>
      <c r="S403" s="53">
        <f>+S402</f>
        <v>3.76</v>
      </c>
      <c r="T403" s="53"/>
      <c r="U403" s="53"/>
      <c r="V403" s="2" t="s">
        <v>9</v>
      </c>
      <c r="W403" s="53">
        <f t="shared" si="36"/>
        <v>0.63523809523809527</v>
      </c>
      <c r="X403" s="53"/>
      <c r="Y403" s="15" t="s">
        <v>10</v>
      </c>
      <c r="Z403" s="54">
        <f t="shared" si="37"/>
        <v>5.9190404797601195</v>
      </c>
      <c r="AA403" s="54"/>
      <c r="AB403" s="54"/>
      <c r="AC403" s="2" t="s">
        <v>64</v>
      </c>
      <c r="AK403" s="17"/>
      <c r="AL403" s="17"/>
      <c r="AM403" s="17"/>
      <c r="AN403" s="17"/>
      <c r="AO403" s="15"/>
      <c r="AP403" s="15"/>
      <c r="AS403" s="15"/>
      <c r="BB403" s="3"/>
    </row>
    <row r="404" spans="2:54">
      <c r="B404" s="1"/>
      <c r="P404" s="2" t="s">
        <v>48</v>
      </c>
      <c r="Q404" s="17"/>
      <c r="R404" s="15"/>
      <c r="S404" s="53">
        <f>+S403</f>
        <v>3.76</v>
      </c>
      <c r="T404" s="53"/>
      <c r="U404" s="53"/>
      <c r="V404" s="2" t="s">
        <v>9</v>
      </c>
      <c r="W404" s="53">
        <f t="shared" si="36"/>
        <v>5.3809523809523805</v>
      </c>
      <c r="X404" s="53"/>
      <c r="Y404" s="15" t="s">
        <v>10</v>
      </c>
      <c r="Z404" s="54">
        <f t="shared" si="37"/>
        <v>0.69876106194690268</v>
      </c>
      <c r="AA404" s="54"/>
      <c r="AB404" s="54"/>
      <c r="AC404" s="2" t="s">
        <v>64</v>
      </c>
      <c r="AK404" s="17"/>
      <c r="AL404" s="17"/>
      <c r="AM404" s="17"/>
      <c r="AN404" s="17"/>
      <c r="AO404" s="15"/>
      <c r="AP404" s="15"/>
      <c r="AS404" s="15"/>
      <c r="BB404" s="3"/>
    </row>
    <row r="405" spans="2:54" ht="12" thickBot="1">
      <c r="B405" s="1"/>
      <c r="C405" s="55" t="s">
        <v>23</v>
      </c>
      <c r="D405" s="55"/>
      <c r="E405" s="55"/>
      <c r="F405" s="56">
        <v>0.25</v>
      </c>
      <c r="G405" s="56"/>
      <c r="H405" s="56">
        <v>0.3</v>
      </c>
      <c r="I405" s="56"/>
      <c r="J405" s="56">
        <v>0.4</v>
      </c>
      <c r="K405" s="56"/>
      <c r="L405" s="56">
        <v>0.5</v>
      </c>
      <c r="M405" s="56"/>
      <c r="N405" s="56">
        <v>0.6</v>
      </c>
      <c r="O405" s="56"/>
      <c r="P405" s="56">
        <v>0.7</v>
      </c>
      <c r="Q405" s="56"/>
      <c r="R405" s="56">
        <v>0.8</v>
      </c>
      <c r="S405" s="56"/>
      <c r="T405" s="56">
        <v>0.9</v>
      </c>
      <c r="U405" s="56"/>
      <c r="V405" s="56">
        <v>1</v>
      </c>
      <c r="W405" s="56"/>
      <c r="X405" s="56">
        <v>1.1000000000000001</v>
      </c>
      <c r="Y405" s="56"/>
      <c r="Z405" s="56">
        <v>1.2</v>
      </c>
      <c r="AA405" s="56"/>
      <c r="AB405" s="56">
        <v>1.3</v>
      </c>
      <c r="AC405" s="56"/>
      <c r="AD405" s="56">
        <v>1.4</v>
      </c>
      <c r="AE405" s="56"/>
      <c r="AF405" s="56">
        <v>1.5</v>
      </c>
      <c r="AG405" s="56"/>
      <c r="AK405" s="17"/>
      <c r="AL405" s="15"/>
      <c r="AS405" s="15"/>
      <c r="BB405" s="3"/>
    </row>
    <row r="406" spans="2:54" ht="12" thickTop="1">
      <c r="B406" s="1"/>
      <c r="C406" s="50" t="s">
        <v>40</v>
      </c>
      <c r="D406" s="50"/>
      <c r="E406" s="50"/>
      <c r="F406" s="51">
        <v>2.21</v>
      </c>
      <c r="G406" s="51"/>
      <c r="H406" s="51">
        <v>2.41</v>
      </c>
      <c r="I406" s="51"/>
      <c r="J406" s="51">
        <v>2.82</v>
      </c>
      <c r="K406" s="51"/>
      <c r="L406" s="51">
        <v>3.16</v>
      </c>
      <c r="M406" s="51"/>
      <c r="N406" s="51">
        <v>3.37</v>
      </c>
      <c r="O406" s="51"/>
      <c r="P406" s="51">
        <v>3.46</v>
      </c>
      <c r="Q406" s="51"/>
      <c r="R406" s="51">
        <v>3.49</v>
      </c>
      <c r="S406" s="51"/>
      <c r="T406" s="51">
        <v>3.49</v>
      </c>
      <c r="U406" s="51"/>
      <c r="V406" s="51">
        <v>3.5</v>
      </c>
      <c r="W406" s="51"/>
      <c r="X406" s="51">
        <v>3.5</v>
      </c>
      <c r="Y406" s="51"/>
      <c r="Z406" s="51">
        <v>3.51</v>
      </c>
      <c r="AA406" s="51"/>
      <c r="AB406" s="51">
        <v>3.51</v>
      </c>
      <c r="AC406" s="51"/>
      <c r="AD406" s="51">
        <v>3.52</v>
      </c>
      <c r="AE406" s="51"/>
      <c r="AF406" s="51">
        <v>3.54</v>
      </c>
      <c r="AG406" s="51"/>
      <c r="AK406" s="17"/>
      <c r="AL406" s="15"/>
      <c r="AS406" s="15"/>
      <c r="BB406" s="3"/>
    </row>
    <row r="407" spans="2:54">
      <c r="B407" s="1"/>
      <c r="C407" s="46" t="s">
        <v>25</v>
      </c>
      <c r="D407" s="46"/>
      <c r="E407" s="46"/>
      <c r="F407" s="47">
        <v>4.4400000000000004</v>
      </c>
      <c r="G407" s="47"/>
      <c r="H407" s="47">
        <v>5.15</v>
      </c>
      <c r="I407" s="47"/>
      <c r="J407" s="47">
        <v>7.74</v>
      </c>
      <c r="K407" s="47"/>
      <c r="L407" s="47">
        <v>15.6</v>
      </c>
      <c r="M407" s="47"/>
      <c r="N407" s="47">
        <v>75.7</v>
      </c>
      <c r="O407" s="47"/>
      <c r="P407" s="47">
        <v>-45.5</v>
      </c>
      <c r="Q407" s="47"/>
      <c r="R407" s="47">
        <v>-22.5</v>
      </c>
      <c r="S407" s="47"/>
      <c r="T407" s="47">
        <v>-17.8</v>
      </c>
      <c r="U407" s="47"/>
      <c r="V407" s="47">
        <v>-16.3</v>
      </c>
      <c r="W407" s="47"/>
      <c r="X407" s="47">
        <v>-16.3</v>
      </c>
      <c r="Y407" s="47"/>
      <c r="Z407" s="47">
        <v>-16.899999999999999</v>
      </c>
      <c r="AA407" s="47"/>
      <c r="AB407" s="47">
        <v>-18.3</v>
      </c>
      <c r="AC407" s="47"/>
      <c r="AD407" s="47">
        <v>-20.399999999999999</v>
      </c>
      <c r="AE407" s="47"/>
      <c r="AF407" s="47">
        <v>-23.2</v>
      </c>
      <c r="AG407" s="47"/>
      <c r="AK407" s="17"/>
      <c r="AL407" s="15"/>
      <c r="AS407" s="15"/>
      <c r="BB407" s="3"/>
    </row>
    <row r="408" spans="2:54">
      <c r="B408" s="1"/>
      <c r="C408" s="46" t="s">
        <v>50</v>
      </c>
      <c r="D408" s="46"/>
      <c r="E408" s="46"/>
      <c r="F408" s="47">
        <v>1.93</v>
      </c>
      <c r="G408" s="47"/>
      <c r="H408" s="47">
        <v>1.96</v>
      </c>
      <c r="I408" s="47"/>
      <c r="J408" s="47">
        <v>2.13</v>
      </c>
      <c r="K408" s="47"/>
      <c r="L408" s="47">
        <v>2.5299999999999998</v>
      </c>
      <c r="M408" s="47"/>
      <c r="N408" s="47">
        <v>3.21</v>
      </c>
      <c r="O408" s="47"/>
      <c r="P408" s="47">
        <v>4.22</v>
      </c>
      <c r="Q408" s="47"/>
      <c r="R408" s="47">
        <v>5.95</v>
      </c>
      <c r="S408" s="47"/>
      <c r="T408" s="47">
        <v>8.6199999999999992</v>
      </c>
      <c r="U408" s="47"/>
      <c r="V408" s="47">
        <v>13.3</v>
      </c>
      <c r="W408" s="47"/>
      <c r="X408" s="47">
        <v>22.2</v>
      </c>
      <c r="Y408" s="47"/>
      <c r="Z408" s="47">
        <v>41.7</v>
      </c>
      <c r="AA408" s="47"/>
      <c r="AB408" s="47">
        <v>125</v>
      </c>
      <c r="AC408" s="47"/>
      <c r="AD408" s="47">
        <v>-400</v>
      </c>
      <c r="AE408" s="47"/>
      <c r="AF408" s="47">
        <v>-125</v>
      </c>
      <c r="AG408" s="47"/>
      <c r="AK408" s="17"/>
      <c r="AL408" s="15"/>
      <c r="AS408" s="15"/>
      <c r="BB408" s="3"/>
    </row>
    <row r="409" spans="2:54">
      <c r="B409" s="1"/>
      <c r="C409" s="46" t="s">
        <v>27</v>
      </c>
      <c r="D409" s="46"/>
      <c r="E409" s="46"/>
      <c r="F409" s="47">
        <v>0</v>
      </c>
      <c r="G409" s="47"/>
      <c r="H409" s="47">
        <v>0</v>
      </c>
      <c r="I409" s="47"/>
      <c r="J409" s="47">
        <v>0</v>
      </c>
      <c r="K409" s="47"/>
      <c r="L409" s="47">
        <v>0</v>
      </c>
      <c r="M409" s="47"/>
      <c r="N409" s="47">
        <v>0</v>
      </c>
      <c r="O409" s="47"/>
      <c r="P409" s="47">
        <v>0</v>
      </c>
      <c r="Q409" s="47"/>
      <c r="R409" s="47">
        <v>0</v>
      </c>
      <c r="S409" s="47"/>
      <c r="T409" s="47">
        <v>0</v>
      </c>
      <c r="U409" s="47"/>
      <c r="V409" s="47">
        <v>210</v>
      </c>
      <c r="W409" s="47"/>
      <c r="X409" s="47">
        <v>105</v>
      </c>
      <c r="Y409" s="47"/>
      <c r="Z409" s="47">
        <v>78</v>
      </c>
      <c r="AA409" s="47"/>
      <c r="AB409" s="47">
        <v>63.8</v>
      </c>
      <c r="AC409" s="47"/>
      <c r="AD409" s="47">
        <v>61.4</v>
      </c>
      <c r="AE409" s="47"/>
      <c r="AF409" s="47">
        <v>65.400000000000006</v>
      </c>
      <c r="AG409" s="47"/>
      <c r="AK409" s="17"/>
      <c r="AL409" s="15"/>
      <c r="AS409" s="15"/>
      <c r="BB409" s="3"/>
    </row>
    <row r="410" spans="2:54">
      <c r="B410" s="1"/>
      <c r="C410" s="46" t="s">
        <v>24</v>
      </c>
      <c r="D410" s="46"/>
      <c r="E410" s="46"/>
      <c r="F410" s="47">
        <v>0.42</v>
      </c>
      <c r="G410" s="47"/>
      <c r="H410" s="47">
        <v>0.46</v>
      </c>
      <c r="I410" s="47"/>
      <c r="J410" s="47">
        <v>0.52</v>
      </c>
      <c r="K410" s="47"/>
      <c r="L410" s="47">
        <v>0.55000000000000004</v>
      </c>
      <c r="M410" s="47"/>
      <c r="N410" s="47">
        <v>0.56999999999999995</v>
      </c>
      <c r="O410" s="47"/>
      <c r="P410" s="47">
        <v>0.59</v>
      </c>
      <c r="Q410" s="47"/>
      <c r="R410" s="47">
        <v>0.61</v>
      </c>
      <c r="S410" s="47"/>
      <c r="T410" s="47">
        <v>0.62</v>
      </c>
      <c r="U410" s="47"/>
      <c r="V410" s="47">
        <v>0.64</v>
      </c>
      <c r="W410" s="47"/>
      <c r="X410" s="47">
        <v>0.67</v>
      </c>
      <c r="Y410" s="47"/>
      <c r="Z410" s="47">
        <v>0.69</v>
      </c>
      <c r="AA410" s="47"/>
      <c r="AB410" s="47">
        <v>0.72</v>
      </c>
      <c r="AC410" s="47"/>
      <c r="AD410" s="47">
        <v>0.74</v>
      </c>
      <c r="AE410" s="47"/>
      <c r="AF410" s="47">
        <v>0.77</v>
      </c>
      <c r="AG410" s="47"/>
      <c r="AK410" s="17"/>
      <c r="AL410" s="15"/>
      <c r="AS410" s="15"/>
      <c r="BB410" s="3"/>
    </row>
    <row r="411" spans="2:54">
      <c r="B411" s="1"/>
      <c r="C411" s="48" t="s">
        <v>41</v>
      </c>
      <c r="D411" s="48"/>
      <c r="E411" s="48"/>
      <c r="F411" s="49">
        <v>-1.73</v>
      </c>
      <c r="G411" s="49"/>
      <c r="H411" s="49">
        <v>-3.05</v>
      </c>
      <c r="I411" s="49"/>
      <c r="J411" s="49">
        <v>-16.399999999999999</v>
      </c>
      <c r="K411" s="49"/>
      <c r="L411" s="49">
        <v>10.3</v>
      </c>
      <c r="M411" s="49"/>
      <c r="N411" s="49">
        <v>5.65</v>
      </c>
      <c r="O411" s="49"/>
      <c r="P411" s="49">
        <v>4.6500000000000004</v>
      </c>
      <c r="Q411" s="49"/>
      <c r="R411" s="49">
        <v>4.7</v>
      </c>
      <c r="S411" s="49"/>
      <c r="T411" s="49">
        <v>5</v>
      </c>
      <c r="U411" s="49"/>
      <c r="V411" s="49">
        <v>5.5</v>
      </c>
      <c r="W411" s="49"/>
      <c r="X411" s="49">
        <v>6.21</v>
      </c>
      <c r="Y411" s="49"/>
      <c r="Z411" s="60">
        <v>7.25</v>
      </c>
      <c r="AA411" s="49"/>
      <c r="AB411" s="60">
        <v>8.51</v>
      </c>
      <c r="AC411" s="49"/>
      <c r="AD411" s="60">
        <v>10.199999999999999</v>
      </c>
      <c r="AE411" s="49"/>
      <c r="AF411" s="60">
        <v>12.3</v>
      </c>
      <c r="AG411" s="49"/>
      <c r="AK411" s="17"/>
      <c r="AL411" s="15"/>
      <c r="AS411" s="15"/>
      <c r="BB411" s="3"/>
    </row>
    <row r="412" spans="2:54">
      <c r="B412" s="1"/>
      <c r="BB412" s="3"/>
    </row>
    <row r="413" spans="2:54">
      <c r="B413" s="1"/>
      <c r="BB413" s="3"/>
    </row>
    <row r="414" spans="2:54" ht="15.75">
      <c r="B414" s="1"/>
      <c r="C414" s="23" t="s">
        <v>109</v>
      </c>
      <c r="BB414" s="3"/>
    </row>
    <row r="415" spans="2:54">
      <c r="B415" s="1"/>
      <c r="D415" s="38"/>
      <c r="E415" s="2" t="s">
        <v>92</v>
      </c>
      <c r="P415" s="2" t="s">
        <v>58</v>
      </c>
      <c r="R415" s="57">
        <v>3.76</v>
      </c>
      <c r="S415" s="57"/>
      <c r="T415" s="2" t="s">
        <v>65</v>
      </c>
      <c r="X415" s="2" t="s">
        <v>33</v>
      </c>
      <c r="BB415" s="3"/>
    </row>
    <row r="416" spans="2:54" ht="12" thickBot="1">
      <c r="B416" s="1"/>
      <c r="F416" s="29"/>
      <c r="G416" s="29"/>
      <c r="H416" s="29"/>
      <c r="I416" s="29"/>
      <c r="J416" s="29"/>
      <c r="K416" s="29"/>
      <c r="L416" s="29"/>
      <c r="M416" s="29"/>
      <c r="P416" s="2" t="s">
        <v>2</v>
      </c>
      <c r="R416" s="57">
        <v>2.0499999999999998</v>
      </c>
      <c r="S416" s="57"/>
      <c r="T416" s="2" t="s">
        <v>12</v>
      </c>
      <c r="V416" s="21"/>
      <c r="W416" s="27"/>
      <c r="BB416" s="3"/>
    </row>
    <row r="417" spans="2:54">
      <c r="B417" s="1"/>
      <c r="F417" s="7" t="s">
        <v>81</v>
      </c>
      <c r="G417" s="13"/>
      <c r="H417" s="13"/>
      <c r="I417" s="13"/>
      <c r="J417" s="13" t="s">
        <v>0</v>
      </c>
      <c r="K417" s="13"/>
      <c r="L417" s="13" t="s">
        <v>82</v>
      </c>
      <c r="M417" s="8"/>
      <c r="N417" s="12"/>
      <c r="P417" s="2" t="s">
        <v>4</v>
      </c>
      <c r="R417" s="57">
        <v>2.1</v>
      </c>
      <c r="S417" s="57"/>
      <c r="T417" s="2" t="s">
        <v>12</v>
      </c>
      <c r="V417" s="21" t="str">
        <f>IF(OR(1.5&lt;Z418,0.25&gt;Z418),"değiştir.","")</f>
        <v/>
      </c>
      <c r="AL417" s="2" t="s">
        <v>117</v>
      </c>
      <c r="BB417" s="3"/>
    </row>
    <row r="418" spans="2:54">
      <c r="B418" s="1"/>
      <c r="F418" s="7"/>
      <c r="G418" s="13"/>
      <c r="H418" s="13"/>
      <c r="I418" s="13"/>
      <c r="J418" s="13"/>
      <c r="K418" s="13"/>
      <c r="L418" s="13"/>
      <c r="M418" s="8"/>
      <c r="N418" s="12"/>
      <c r="P418" s="14" t="s">
        <v>8</v>
      </c>
      <c r="T418" s="53">
        <f>+R416</f>
        <v>2.0499999999999998</v>
      </c>
      <c r="U418" s="53"/>
      <c r="V418" s="15" t="s">
        <v>9</v>
      </c>
      <c r="W418" s="53">
        <f>+R417</f>
        <v>2.1</v>
      </c>
      <c r="X418" s="53"/>
      <c r="Y418" s="15" t="s">
        <v>10</v>
      </c>
      <c r="Z418" s="53">
        <f>+T418/W418</f>
        <v>0.97619047619047605</v>
      </c>
      <c r="AA418" s="53"/>
      <c r="BB418" s="3"/>
    </row>
    <row r="419" spans="2:54">
      <c r="B419" s="1"/>
      <c r="C419" s="58" t="s">
        <v>6</v>
      </c>
      <c r="F419" s="7" t="s">
        <v>80</v>
      </c>
      <c r="G419" s="13"/>
      <c r="H419" s="13"/>
      <c r="I419" s="13"/>
      <c r="J419" s="13"/>
      <c r="K419" s="13"/>
      <c r="L419" s="13" t="s">
        <v>83</v>
      </c>
      <c r="M419" s="8"/>
      <c r="N419" s="12"/>
      <c r="P419" s="2" t="s">
        <v>14</v>
      </c>
      <c r="U419" s="53">
        <f>+R415</f>
        <v>3.76</v>
      </c>
      <c r="V419" s="53"/>
      <c r="W419" s="53"/>
      <c r="X419" s="15" t="s">
        <v>15</v>
      </c>
      <c r="Y419" s="53">
        <f>+R417</f>
        <v>2.1</v>
      </c>
      <c r="Z419" s="53"/>
      <c r="AA419" s="15" t="s">
        <v>15</v>
      </c>
      <c r="AB419" s="53">
        <f>+R416</f>
        <v>2.0499999999999998</v>
      </c>
      <c r="AC419" s="53"/>
      <c r="AD419" s="15" t="s">
        <v>10</v>
      </c>
      <c r="AE419" s="53">
        <f>+U419*Y419*AB419</f>
        <v>16.186799999999998</v>
      </c>
      <c r="AF419" s="53"/>
      <c r="AG419" s="53"/>
      <c r="AH419" s="2" t="s">
        <v>16</v>
      </c>
      <c r="AJ419" s="16"/>
      <c r="AL419" s="17" t="s">
        <v>43</v>
      </c>
      <c r="AM419" s="17"/>
      <c r="AN419" s="17"/>
      <c r="AO419" s="53">
        <f>INDEX(F427:AG427,0,MATCH(Z418,F426:AG426,1))+((Z418-INDEX(F426:AG426,0,MATCH(Z418,F426:AG426,1)))*(INDEX(F427:AG427,0,(MATCH(Z418,F426:AG426,1)+2))-INDEX(F427:AG427,0,MATCH(Z418,F426:AG426,1)))/(INDEX(F426:AG426,0,(MATCH(Z418,F426:AG426,1)+2))-INDEX(F426:AG426,0,MATCH(Z418,F426:AG426,1))))</f>
        <v>14.661904761904761</v>
      </c>
      <c r="AP419" s="53"/>
      <c r="AQ419" s="2" t="s">
        <v>66</v>
      </c>
      <c r="BB419" s="3"/>
    </row>
    <row r="420" spans="2:54">
      <c r="B420" s="1"/>
      <c r="C420" s="58"/>
      <c r="F420" s="7"/>
      <c r="G420" s="13"/>
      <c r="H420" s="13"/>
      <c r="I420" s="13"/>
      <c r="J420" s="28" t="s">
        <v>12</v>
      </c>
      <c r="K420" s="13"/>
      <c r="L420" s="13"/>
      <c r="M420" s="8"/>
      <c r="N420" s="12"/>
      <c r="P420" s="2" t="s">
        <v>17</v>
      </c>
      <c r="AL420" s="17" t="s">
        <v>3</v>
      </c>
      <c r="AM420" s="17"/>
      <c r="AO420" s="53">
        <f>INDEX(F428:AG428,0,MATCH(Z418,F426:AG426,1))+((Z418-INDEX(F426:AG426,0,MATCH(Z418,F426:AG426,1)))*(INDEX(F428:AG428,0,(MATCH(Z418,F426:AG426,1)+2))-INDEX(F428:AG428,0,MATCH(Z418,F426:AG426,1)))/(INDEX(F426:AG426,0,(MATCH(Z418,F426:AG426,1)+2))-INDEX(F426:AG426,0,MATCH(Z418,F426:AG426,1))))</f>
        <v>19.333333333333332</v>
      </c>
      <c r="AP420" s="53"/>
      <c r="AQ420" s="2" t="s">
        <v>66</v>
      </c>
      <c r="BB420" s="3"/>
    </row>
    <row r="421" spans="2:54">
      <c r="B421" s="1"/>
      <c r="F421" s="7"/>
      <c r="G421" s="13"/>
      <c r="H421" s="13"/>
      <c r="I421" s="13"/>
      <c r="J421" s="13"/>
      <c r="K421" s="13"/>
      <c r="L421" s="13"/>
      <c r="M421" s="8"/>
      <c r="N421" s="12"/>
      <c r="P421" s="2" t="s">
        <v>46</v>
      </c>
      <c r="S421" s="53">
        <f>+AE419</f>
        <v>16.186799999999998</v>
      </c>
      <c r="T421" s="53"/>
      <c r="U421" s="53"/>
      <c r="V421" s="2" t="s">
        <v>9</v>
      </c>
      <c r="W421" s="53">
        <f t="shared" ref="W421:W423" si="38">+AO419</f>
        <v>14.661904761904761</v>
      </c>
      <c r="X421" s="53"/>
      <c r="Y421" s="15" t="s">
        <v>10</v>
      </c>
      <c r="Z421" s="54">
        <f t="shared" ref="Z421:Z423" si="39">+S421/W421</f>
        <v>1.1040038973692756</v>
      </c>
      <c r="AA421" s="54"/>
      <c r="AB421" s="54"/>
      <c r="AC421" s="2" t="s">
        <v>64</v>
      </c>
      <c r="AL421" s="18" t="s">
        <v>102</v>
      </c>
      <c r="AM421" s="18"/>
      <c r="AN421" s="18"/>
      <c r="AO421" s="53">
        <f>INDEX(F429:AG429,0,MATCH(Z418,F426:AG426,1))+((Z418-INDEX(F426:AG426,0,MATCH(Z418,F426:AG426,1)))*(INDEX(F429:AG429,0,(MATCH(Z418,F426:AG426,1)+2))-INDEX(F429:AG429,0,MATCH(Z418,F426:AG426,1)))/(INDEX(F426:AG426,0,(MATCH(Z418,F426:AG426,1)+2))-INDEX(F426:AG426,0,MATCH(Z418,F426:AG426,1))))</f>
        <v>57.699999999999996</v>
      </c>
      <c r="AP421" s="53"/>
      <c r="AQ421" s="2" t="s">
        <v>66</v>
      </c>
      <c r="AT421" s="2" t="s">
        <v>72</v>
      </c>
      <c r="BB421" s="3"/>
    </row>
    <row r="422" spans="2:54" ht="12" thickBot="1">
      <c r="B422" s="1"/>
      <c r="F422" s="9"/>
      <c r="G422" s="10"/>
      <c r="H422" s="10"/>
      <c r="I422" s="10"/>
      <c r="J422" s="10" t="s">
        <v>39</v>
      </c>
      <c r="K422" s="10"/>
      <c r="L422" s="10"/>
      <c r="M422" s="11"/>
      <c r="N422" s="12"/>
      <c r="P422" s="2" t="s">
        <v>20</v>
      </c>
      <c r="Q422" s="17"/>
      <c r="R422" s="15"/>
      <c r="S422" s="53">
        <f>+S421</f>
        <v>16.186799999999998</v>
      </c>
      <c r="T422" s="53"/>
      <c r="U422" s="53"/>
      <c r="V422" s="2" t="s">
        <v>9</v>
      </c>
      <c r="W422" s="53">
        <f t="shared" si="38"/>
        <v>19.333333333333332</v>
      </c>
      <c r="X422" s="53"/>
      <c r="Y422" s="15" t="s">
        <v>10</v>
      </c>
      <c r="Z422" s="54">
        <f t="shared" si="39"/>
        <v>0.83724827586206896</v>
      </c>
      <c r="AA422" s="54"/>
      <c r="AB422" s="54"/>
      <c r="AC422" s="2" t="s">
        <v>64</v>
      </c>
      <c r="AL422" s="17" t="s">
        <v>88</v>
      </c>
      <c r="AM422" s="17"/>
      <c r="AN422" s="17"/>
      <c r="AO422" s="53">
        <f>INDEX(F430:AG430,0,MATCH(Z418,F426:AG426,1))+((Z418-INDEX(F426:AG426,0,MATCH(Z418,F426:AG426,1)))*(INDEX(F430:AG430,0,(MATCH(Z418,F426:AG426,1)+2))-INDEX(F430:AG430,0,MATCH(Z418,F426:AG426,1)))/(INDEX(F426:AG426,0,(MATCH(Z418,F426:AG426,1)+2))-INDEX(F426:AG426,0,MATCH(Z418,F426:AG426,1))))</f>
        <v>7.2814285714285703</v>
      </c>
      <c r="AP422" s="53"/>
      <c r="AQ422" s="2" t="s">
        <v>66</v>
      </c>
      <c r="BB422" s="3"/>
    </row>
    <row r="423" spans="2:54">
      <c r="B423" s="1"/>
      <c r="P423" s="2" t="s">
        <v>101</v>
      </c>
      <c r="Q423" s="17"/>
      <c r="R423" s="15"/>
      <c r="S423" s="53">
        <f>+S422</f>
        <v>16.186799999999998</v>
      </c>
      <c r="T423" s="53"/>
      <c r="U423" s="53"/>
      <c r="V423" s="2" t="s">
        <v>9</v>
      </c>
      <c r="W423" s="53">
        <f t="shared" si="38"/>
        <v>57.699999999999996</v>
      </c>
      <c r="X423" s="53"/>
      <c r="Y423" s="15" t="s">
        <v>10</v>
      </c>
      <c r="Z423" s="54">
        <f t="shared" si="39"/>
        <v>0.28053379549393415</v>
      </c>
      <c r="AA423" s="54"/>
      <c r="AB423" s="54"/>
      <c r="AC423" s="2" t="s">
        <v>64</v>
      </c>
      <c r="AL423" s="17" t="s">
        <v>89</v>
      </c>
      <c r="AM423" s="17"/>
      <c r="AN423" s="17"/>
      <c r="AO423" s="53">
        <f>INDEX(F431:AG431,0,MATCH(Z418,F426:AG426,1))+((Z418-INDEX(F426:AG426,0,MATCH(Z418,F426:AG426,1)))*(INDEX(F431:AG431,0,(MATCH(Z418,F426:AG426,1)+2))-INDEX(F431:AG431,0,MATCH(Z418,F426:AG426,1)))/(INDEX(F426:AG426,0,(MATCH(Z418,F426:AG426,1)+2))-INDEX(F426:AG426,0,MATCH(Z418,F426:AG426,1))))</f>
        <v>9.0580952380952375</v>
      </c>
      <c r="AP423" s="53"/>
      <c r="AQ423" s="2" t="s">
        <v>66</v>
      </c>
      <c r="BB423" s="3"/>
    </row>
    <row r="424" spans="2:54">
      <c r="B424" s="1"/>
      <c r="D424" s="2" t="s">
        <v>110</v>
      </c>
      <c r="I424" s="2" t="s">
        <v>18</v>
      </c>
      <c r="P424" s="2" t="s">
        <v>90</v>
      </c>
      <c r="Q424" s="17"/>
      <c r="R424" s="15"/>
      <c r="S424" s="53">
        <f>+S423</f>
        <v>16.186799999999998</v>
      </c>
      <c r="T424" s="53"/>
      <c r="U424" s="53"/>
      <c r="V424" s="2" t="s">
        <v>9</v>
      </c>
      <c r="W424" s="53">
        <f>+AO422</f>
        <v>7.2814285714285703</v>
      </c>
      <c r="X424" s="53"/>
      <c r="Y424" s="15" t="s">
        <v>10</v>
      </c>
      <c r="Z424" s="54">
        <f>+S424/W424</f>
        <v>2.2230253090052972</v>
      </c>
      <c r="AA424" s="54"/>
      <c r="AB424" s="54"/>
      <c r="AC424" s="2" t="s">
        <v>64</v>
      </c>
      <c r="AK424" s="17"/>
      <c r="AL424" s="17"/>
      <c r="AM424" s="17"/>
      <c r="AN424" s="17"/>
      <c r="AO424" s="15"/>
      <c r="AP424" s="15"/>
      <c r="AS424" s="15"/>
      <c r="BB424" s="3"/>
    </row>
    <row r="425" spans="2:54">
      <c r="B425" s="1"/>
      <c r="P425" s="2" t="s">
        <v>91</v>
      </c>
      <c r="Q425" s="17"/>
      <c r="R425" s="15"/>
      <c r="S425" s="53">
        <f>+S424</f>
        <v>16.186799999999998</v>
      </c>
      <c r="T425" s="53"/>
      <c r="U425" s="53"/>
      <c r="V425" s="2" t="s">
        <v>9</v>
      </c>
      <c r="W425" s="53">
        <f>+AO423</f>
        <v>9.0580952380952375</v>
      </c>
      <c r="X425" s="53"/>
      <c r="Y425" s="15" t="s">
        <v>10</v>
      </c>
      <c r="Z425" s="54">
        <f>+S425/W425</f>
        <v>1.7869982125959414</v>
      </c>
      <c r="AA425" s="54"/>
      <c r="AB425" s="54"/>
      <c r="AC425" s="2" t="s">
        <v>64</v>
      </c>
      <c r="AK425" s="17"/>
      <c r="AL425" s="17"/>
      <c r="AM425" s="17"/>
      <c r="AN425" s="17"/>
      <c r="AO425" s="15"/>
      <c r="AP425" s="15"/>
      <c r="AS425" s="15"/>
      <c r="BB425" s="3"/>
    </row>
    <row r="426" spans="2:54" ht="12" thickBot="1">
      <c r="B426" s="1"/>
      <c r="C426" s="55" t="s">
        <v>23</v>
      </c>
      <c r="D426" s="55"/>
      <c r="E426" s="55"/>
      <c r="F426" s="56">
        <v>0.25</v>
      </c>
      <c r="G426" s="56"/>
      <c r="H426" s="56">
        <v>0.3</v>
      </c>
      <c r="I426" s="56"/>
      <c r="J426" s="56">
        <v>0.4</v>
      </c>
      <c r="K426" s="56"/>
      <c r="L426" s="56">
        <v>0.5</v>
      </c>
      <c r="M426" s="56"/>
      <c r="N426" s="56">
        <v>0.6</v>
      </c>
      <c r="O426" s="56"/>
      <c r="P426" s="56">
        <v>0.7</v>
      </c>
      <c r="Q426" s="56"/>
      <c r="R426" s="56">
        <v>0.8</v>
      </c>
      <c r="S426" s="56"/>
      <c r="T426" s="56">
        <v>0.9</v>
      </c>
      <c r="U426" s="56"/>
      <c r="V426" s="56">
        <v>1</v>
      </c>
      <c r="W426" s="56"/>
      <c r="X426" s="56">
        <v>1.1000000000000001</v>
      </c>
      <c r="Y426" s="56"/>
      <c r="Z426" s="56">
        <v>1.2</v>
      </c>
      <c r="AA426" s="56"/>
      <c r="AB426" s="56">
        <v>1.3</v>
      </c>
      <c r="AC426" s="56"/>
      <c r="AD426" s="56">
        <v>1.4</v>
      </c>
      <c r="AE426" s="56"/>
      <c r="AF426" s="56">
        <v>1.5</v>
      </c>
      <c r="AG426" s="56"/>
      <c r="AK426" s="17"/>
      <c r="AL426" s="15"/>
      <c r="AS426" s="15"/>
      <c r="BB426" s="3"/>
    </row>
    <row r="427" spans="2:54" ht="12" thickTop="1">
      <c r="B427" s="1"/>
      <c r="C427" s="50" t="s">
        <v>40</v>
      </c>
      <c r="D427" s="50"/>
      <c r="E427" s="50"/>
      <c r="F427" s="51">
        <v>16.600000000000001</v>
      </c>
      <c r="G427" s="51"/>
      <c r="H427" s="51">
        <v>14.4</v>
      </c>
      <c r="I427" s="51"/>
      <c r="J427" s="51">
        <v>12.3</v>
      </c>
      <c r="K427" s="51"/>
      <c r="L427" s="51">
        <v>11.7</v>
      </c>
      <c r="M427" s="51"/>
      <c r="N427" s="51">
        <v>11.7</v>
      </c>
      <c r="O427" s="51"/>
      <c r="P427" s="51">
        <v>12.2</v>
      </c>
      <c r="Q427" s="51"/>
      <c r="R427" s="51">
        <v>12.9</v>
      </c>
      <c r="S427" s="51"/>
      <c r="T427" s="51">
        <v>13.9</v>
      </c>
      <c r="U427" s="51"/>
      <c r="V427" s="51">
        <v>14.9</v>
      </c>
      <c r="W427" s="51"/>
      <c r="X427" s="51">
        <v>16.100000000000001</v>
      </c>
      <c r="Y427" s="51"/>
      <c r="Z427" s="51">
        <v>17.3</v>
      </c>
      <c r="AA427" s="51"/>
      <c r="AB427" s="51">
        <v>18.600000000000001</v>
      </c>
      <c r="AC427" s="51"/>
      <c r="AD427" s="51">
        <v>19.899999999999999</v>
      </c>
      <c r="AE427" s="51"/>
      <c r="AF427" s="51">
        <v>21.3</v>
      </c>
      <c r="AG427" s="51"/>
      <c r="AK427" s="17"/>
      <c r="AL427" s="15"/>
      <c r="AS427" s="15"/>
      <c r="BB427" s="3"/>
    </row>
    <row r="428" spans="2:54">
      <c r="B428" s="1"/>
      <c r="C428" s="46" t="s">
        <v>25</v>
      </c>
      <c r="D428" s="46"/>
      <c r="E428" s="46"/>
      <c r="F428" s="47">
        <v>31.8</v>
      </c>
      <c r="G428" s="47"/>
      <c r="H428" s="47">
        <v>26.9</v>
      </c>
      <c r="I428" s="47"/>
      <c r="J428" s="47">
        <v>21.7</v>
      </c>
      <c r="K428" s="47"/>
      <c r="L428" s="47">
        <v>19.399999999999999</v>
      </c>
      <c r="M428" s="47"/>
      <c r="N428" s="47">
        <v>18.5</v>
      </c>
      <c r="O428" s="47"/>
      <c r="P428" s="47">
        <v>18.2</v>
      </c>
      <c r="Q428" s="47"/>
      <c r="R428" s="47">
        <v>18.399999999999999</v>
      </c>
      <c r="S428" s="47"/>
      <c r="T428" s="47">
        <v>18.8</v>
      </c>
      <c r="U428" s="47"/>
      <c r="V428" s="47">
        <v>19.5</v>
      </c>
      <c r="W428" s="47"/>
      <c r="X428" s="47">
        <v>20.2</v>
      </c>
      <c r="Y428" s="47"/>
      <c r="Z428" s="47">
        <v>21</v>
      </c>
      <c r="AA428" s="47"/>
      <c r="AB428" s="47">
        <v>21.9</v>
      </c>
      <c r="AC428" s="47"/>
      <c r="AD428" s="47">
        <v>22.9</v>
      </c>
      <c r="AE428" s="47"/>
      <c r="AF428" s="47">
        <v>23.9</v>
      </c>
      <c r="AG428" s="47"/>
      <c r="AK428" s="17"/>
      <c r="AL428" s="15"/>
      <c r="AS428" s="15"/>
      <c r="BB428" s="3"/>
    </row>
    <row r="429" spans="2:54">
      <c r="B429" s="1"/>
      <c r="C429" s="46" t="s">
        <v>103</v>
      </c>
      <c r="D429" s="46"/>
      <c r="E429" s="46"/>
      <c r="F429" s="47">
        <v>35.799999999999997</v>
      </c>
      <c r="G429" s="47"/>
      <c r="H429" s="47">
        <v>32.799999999999997</v>
      </c>
      <c r="I429" s="47"/>
      <c r="J429" s="47">
        <v>31.4</v>
      </c>
      <c r="K429" s="47"/>
      <c r="L429" s="47">
        <v>33.4</v>
      </c>
      <c r="M429" s="47"/>
      <c r="N429" s="47">
        <v>36.799999999999997</v>
      </c>
      <c r="O429" s="47"/>
      <c r="P429" s="47">
        <v>41.7</v>
      </c>
      <c r="Q429" s="47"/>
      <c r="R429" s="47">
        <v>47.3</v>
      </c>
      <c r="S429" s="47"/>
      <c r="T429" s="47">
        <v>52.9</v>
      </c>
      <c r="U429" s="47"/>
      <c r="V429" s="47">
        <v>59.2</v>
      </c>
      <c r="W429" s="47"/>
      <c r="X429" s="47">
        <v>66.400000000000006</v>
      </c>
      <c r="Y429" s="47"/>
      <c r="Z429" s="47">
        <v>71.900000000000006</v>
      </c>
      <c r="AA429" s="47"/>
      <c r="AB429" s="47">
        <v>77.5</v>
      </c>
      <c r="AC429" s="47"/>
      <c r="AD429" s="47">
        <v>83.7</v>
      </c>
      <c r="AE429" s="47"/>
      <c r="AF429" s="47">
        <v>90</v>
      </c>
      <c r="AG429" s="47"/>
      <c r="AK429" s="17"/>
      <c r="AL429" s="15"/>
      <c r="AS429" s="15"/>
      <c r="BB429" s="3"/>
    </row>
    <row r="430" spans="2:54">
      <c r="B430" s="1"/>
      <c r="C430" s="46" t="s">
        <v>85</v>
      </c>
      <c r="D430" s="46"/>
      <c r="E430" s="46"/>
      <c r="F430" s="47">
        <v>3.77</v>
      </c>
      <c r="G430" s="47"/>
      <c r="H430" s="47">
        <v>3.79</v>
      </c>
      <c r="I430" s="47"/>
      <c r="J430" s="47">
        <v>3.98</v>
      </c>
      <c r="K430" s="47"/>
      <c r="L430" s="47">
        <v>4.37</v>
      </c>
      <c r="M430" s="47"/>
      <c r="N430" s="47">
        <v>4.83</v>
      </c>
      <c r="O430" s="47"/>
      <c r="P430" s="47">
        <v>5.41</v>
      </c>
      <c r="Q430" s="47"/>
      <c r="R430" s="47">
        <v>6.06</v>
      </c>
      <c r="S430" s="47"/>
      <c r="T430" s="47">
        <v>6.71</v>
      </c>
      <c r="U430" s="47"/>
      <c r="V430" s="47">
        <v>7.46</v>
      </c>
      <c r="W430" s="47"/>
      <c r="X430" s="47">
        <v>8.1999999999999993</v>
      </c>
      <c r="Y430" s="47"/>
      <c r="Z430" s="47">
        <v>8.93</v>
      </c>
      <c r="AA430" s="47"/>
      <c r="AB430" s="47">
        <v>9.7100000000000009</v>
      </c>
      <c r="AC430" s="47"/>
      <c r="AD430" s="47">
        <v>10.5</v>
      </c>
      <c r="AE430" s="47"/>
      <c r="AF430" s="47">
        <v>11.2</v>
      </c>
      <c r="AG430" s="47"/>
      <c r="AK430" s="17"/>
      <c r="AL430" s="15"/>
      <c r="AS430" s="15"/>
      <c r="BB430" s="3"/>
    </row>
    <row r="431" spans="2:54">
      <c r="B431" s="1"/>
      <c r="C431" s="48" t="s">
        <v>86</v>
      </c>
      <c r="D431" s="48"/>
      <c r="E431" s="48"/>
      <c r="F431" s="49">
        <v>7.46</v>
      </c>
      <c r="G431" s="49"/>
      <c r="H431" s="49">
        <v>7.35</v>
      </c>
      <c r="I431" s="49"/>
      <c r="J431" s="49">
        <v>7.35</v>
      </c>
      <c r="K431" s="49"/>
      <c r="L431" s="49">
        <v>7.41</v>
      </c>
      <c r="M431" s="49"/>
      <c r="N431" s="49">
        <v>7.63</v>
      </c>
      <c r="O431" s="49"/>
      <c r="P431" s="49">
        <v>7.87</v>
      </c>
      <c r="Q431" s="49"/>
      <c r="R431" s="49">
        <v>8.26</v>
      </c>
      <c r="S431" s="49"/>
      <c r="T431" s="49">
        <v>8.6999999999999993</v>
      </c>
      <c r="U431" s="49"/>
      <c r="V431" s="49">
        <v>9.17</v>
      </c>
      <c r="W431" s="49"/>
      <c r="X431" s="49">
        <v>9.7100000000000009</v>
      </c>
      <c r="Y431" s="49"/>
      <c r="Z431" s="49">
        <v>10.199999999999999</v>
      </c>
      <c r="AA431" s="49"/>
      <c r="AB431" s="49">
        <v>10.8</v>
      </c>
      <c r="AC431" s="49"/>
      <c r="AD431" s="49">
        <v>11.4</v>
      </c>
      <c r="AE431" s="49"/>
      <c r="AF431" s="49">
        <v>12</v>
      </c>
      <c r="AG431" s="49"/>
      <c r="AK431" s="17"/>
      <c r="AL431" s="15"/>
      <c r="AS431" s="15"/>
      <c r="BB431" s="3"/>
    </row>
    <row r="432" spans="2:54">
      <c r="B432" s="1"/>
      <c r="AK432" s="17"/>
      <c r="AL432" s="15"/>
      <c r="AS432" s="15"/>
      <c r="BB432" s="3"/>
    </row>
    <row r="433" spans="2:54">
      <c r="B433" s="1"/>
      <c r="AK433" s="17"/>
      <c r="AL433" s="15"/>
      <c r="AS433" s="15"/>
      <c r="BB433" s="3"/>
    </row>
    <row r="434" spans="2:54" ht="15.75">
      <c r="B434" s="1"/>
      <c r="C434" s="23" t="s">
        <v>109</v>
      </c>
      <c r="BB434" s="3"/>
    </row>
    <row r="435" spans="2:54">
      <c r="B435" s="1"/>
      <c r="D435" s="38"/>
      <c r="E435" s="2" t="s">
        <v>111</v>
      </c>
      <c r="K435" s="2" t="s">
        <v>52</v>
      </c>
      <c r="P435" s="2" t="s">
        <v>13</v>
      </c>
      <c r="Q435" s="57">
        <v>3.76</v>
      </c>
      <c r="R435" s="57"/>
      <c r="S435" s="2" t="s">
        <v>67</v>
      </c>
      <c r="W435" s="2" t="s">
        <v>53</v>
      </c>
      <c r="BB435" s="3"/>
    </row>
    <row r="436" spans="2:54" ht="12" thickBot="1">
      <c r="B436" s="1"/>
      <c r="F436" s="29"/>
      <c r="G436" s="29"/>
      <c r="H436" s="29"/>
      <c r="I436" s="29"/>
      <c r="J436" s="29"/>
      <c r="K436" s="29"/>
      <c r="L436" s="29"/>
      <c r="M436" s="29"/>
      <c r="P436" s="2" t="s">
        <v>2</v>
      </c>
      <c r="R436" s="57">
        <v>2.0499999999999998</v>
      </c>
      <c r="S436" s="57"/>
      <c r="T436" s="2" t="s">
        <v>12</v>
      </c>
      <c r="V436" s="21"/>
      <c r="W436" s="27"/>
      <c r="BB436" s="3"/>
    </row>
    <row r="437" spans="2:54">
      <c r="B437" s="1"/>
      <c r="F437" s="7" t="s">
        <v>81</v>
      </c>
      <c r="G437" s="13"/>
      <c r="H437" s="13"/>
      <c r="I437" s="13"/>
      <c r="J437" s="13" t="s">
        <v>0</v>
      </c>
      <c r="K437" s="13"/>
      <c r="L437" s="13" t="s">
        <v>82</v>
      </c>
      <c r="M437" s="8"/>
      <c r="N437" s="12"/>
      <c r="P437" s="2" t="s">
        <v>4</v>
      </c>
      <c r="R437" s="57">
        <v>2.1</v>
      </c>
      <c r="S437" s="57"/>
      <c r="T437" s="2" t="s">
        <v>12</v>
      </c>
      <c r="V437" s="21" t="str">
        <f>IF(OR(1.5&lt;Z438,0.25&gt;Z438),"değiştir.","")</f>
        <v/>
      </c>
      <c r="AL437" s="2" t="s">
        <v>118</v>
      </c>
      <c r="BB437" s="3"/>
    </row>
    <row r="438" spans="2:54">
      <c r="B438" s="1"/>
      <c r="F438" s="7"/>
      <c r="G438" s="13"/>
      <c r="H438" s="13"/>
      <c r="I438" s="13"/>
      <c r="J438" s="13"/>
      <c r="K438" s="13"/>
      <c r="L438" s="13"/>
      <c r="M438" s="8"/>
      <c r="N438" s="12"/>
      <c r="P438" s="14" t="s">
        <v>8</v>
      </c>
      <c r="T438" s="53">
        <f>+R436</f>
        <v>2.0499999999999998</v>
      </c>
      <c r="U438" s="53"/>
      <c r="V438" s="15" t="s">
        <v>9</v>
      </c>
      <c r="W438" s="53">
        <f>+R437</f>
        <v>2.1</v>
      </c>
      <c r="X438" s="53"/>
      <c r="Y438" s="15" t="s">
        <v>10</v>
      </c>
      <c r="Z438" s="53">
        <f>+T438/W438</f>
        <v>0.97619047619047605</v>
      </c>
      <c r="AA438" s="53"/>
      <c r="BB438" s="3"/>
    </row>
    <row r="439" spans="2:54">
      <c r="B439" s="1"/>
      <c r="C439" s="58" t="s">
        <v>6</v>
      </c>
      <c r="F439" s="7" t="s">
        <v>80</v>
      </c>
      <c r="G439" s="13"/>
      <c r="H439" s="13"/>
      <c r="I439" s="13"/>
      <c r="J439" s="13"/>
      <c r="K439" s="13"/>
      <c r="L439" s="13" t="s">
        <v>83</v>
      </c>
      <c r="M439" s="8"/>
      <c r="N439" s="12"/>
      <c r="P439" s="2" t="s">
        <v>55</v>
      </c>
      <c r="T439" s="53">
        <f>+Q435</f>
        <v>3.76</v>
      </c>
      <c r="U439" s="53"/>
      <c r="V439" s="53"/>
      <c r="W439" s="15" t="s">
        <v>15</v>
      </c>
      <c r="X439" s="53">
        <f>+R437</f>
        <v>2.1</v>
      </c>
      <c r="Y439" s="53"/>
      <c r="Z439" s="15" t="s">
        <v>10</v>
      </c>
      <c r="AA439" s="53">
        <f>+T439*X439</f>
        <v>7.8959999999999999</v>
      </c>
      <c r="AB439" s="53"/>
      <c r="AC439" s="53"/>
      <c r="AD439" s="2" t="s">
        <v>16</v>
      </c>
      <c r="AJ439" s="16"/>
      <c r="AL439" s="17" t="s">
        <v>43</v>
      </c>
      <c r="AM439" s="17"/>
      <c r="AN439" s="17"/>
      <c r="AO439" s="53">
        <f>INDEX(F447:AG447,0,MATCH(Z438,F446:AG446,1))+((Z438-INDEX(F446:AG446,0,MATCH(Z438,F446:AG446,1)))*(INDEX(F447:AG447,0,(MATCH(Z438,F446:AG446,1)+2))-INDEX(F447:AG447,0,MATCH(Z438,F446:AG446,1)))/(INDEX(F446:AG446,0,(MATCH(Z438,F446:AG446,1)+2))-INDEX(F446:AG446,0,MATCH(Z438,F446:AG446,1))))</f>
        <v>5.43</v>
      </c>
      <c r="AP439" s="53"/>
      <c r="AQ439" s="2" t="s">
        <v>66</v>
      </c>
      <c r="BB439" s="3"/>
    </row>
    <row r="440" spans="2:54">
      <c r="B440" s="1"/>
      <c r="C440" s="58"/>
      <c r="F440" s="7"/>
      <c r="G440" s="13"/>
      <c r="H440" s="13"/>
      <c r="I440" s="13"/>
      <c r="J440" s="28" t="s">
        <v>12</v>
      </c>
      <c r="K440" s="13"/>
      <c r="L440" s="13"/>
      <c r="M440" s="8"/>
      <c r="N440" s="12"/>
      <c r="P440" s="2" t="s">
        <v>17</v>
      </c>
      <c r="AL440" s="17" t="s">
        <v>3</v>
      </c>
      <c r="AM440" s="17"/>
      <c r="AO440" s="53">
        <f>INDEX(F448:AG448,0,MATCH(Z438,F446:AG446,1))+((Z438-INDEX(F446:AG446,0,MATCH(Z438,F446:AG446,1)))*(INDEX(F448:AG448,0,(MATCH(Z438,F446:AG446,1)+2))-INDEX(F448:AG448,0,MATCH(Z438,F446:AG446,1)))/(INDEX(F446:AG446,0,(MATCH(Z438,F446:AG446,1)+2))-INDEX(F446:AG446,0,MATCH(Z438,F446:AG446,1))))</f>
        <v>18.380952380952376</v>
      </c>
      <c r="AP440" s="53"/>
      <c r="AQ440" s="2" t="s">
        <v>66</v>
      </c>
      <c r="BB440" s="3"/>
    </row>
    <row r="441" spans="2:54">
      <c r="B441" s="1"/>
      <c r="F441" s="7"/>
      <c r="G441" s="13"/>
      <c r="H441" s="13"/>
      <c r="I441" s="13"/>
      <c r="J441" s="13"/>
      <c r="K441" s="13"/>
      <c r="L441" s="13"/>
      <c r="M441" s="8"/>
      <c r="N441" s="12"/>
      <c r="P441" s="2" t="s">
        <v>46</v>
      </c>
      <c r="S441" s="53">
        <f>+AA439</f>
        <v>7.8959999999999999</v>
      </c>
      <c r="T441" s="53"/>
      <c r="U441" s="53"/>
      <c r="V441" s="2" t="s">
        <v>9</v>
      </c>
      <c r="W441" s="53">
        <f t="shared" ref="W441:W443" si="40">+AO439</f>
        <v>5.43</v>
      </c>
      <c r="X441" s="53"/>
      <c r="Y441" s="15" t="s">
        <v>10</v>
      </c>
      <c r="Z441" s="54">
        <f t="shared" ref="Z441:Z443" si="41">+S441/W441</f>
        <v>1.4541436464088398</v>
      </c>
      <c r="AA441" s="54"/>
      <c r="AB441" s="54"/>
      <c r="AC441" s="2" t="s">
        <v>64</v>
      </c>
      <c r="AL441" s="18" t="s">
        <v>97</v>
      </c>
      <c r="AM441" s="18"/>
      <c r="AN441" s="18"/>
      <c r="AO441" s="53">
        <f>INDEX(F449:AG449,0,MATCH(Z438,F446:AG446,1))+((Z438-INDEX(F446:AG446,0,MATCH(Z438,F446:AG446,1)))*(INDEX(F449:AG449,0,(MATCH(Z438,F446:AG446,1)+2))-INDEX(F449:AG449,0,MATCH(Z438,F446:AG446,1)))/(INDEX(F446:AG446,0,(MATCH(Z438,F446:AG446,1)+2))-INDEX(F446:AG446,0,MATCH(Z438,F446:AG446,1))))</f>
        <v>20.2</v>
      </c>
      <c r="AP441" s="53"/>
      <c r="AQ441" s="2" t="s">
        <v>66</v>
      </c>
      <c r="AT441" s="2" t="s">
        <v>72</v>
      </c>
      <c r="BB441" s="3"/>
    </row>
    <row r="442" spans="2:54" ht="12" thickBot="1">
      <c r="B442" s="1"/>
      <c r="F442" s="9"/>
      <c r="G442" s="10"/>
      <c r="H442" s="10"/>
      <c r="I442" s="10"/>
      <c r="J442" s="10" t="s">
        <v>39</v>
      </c>
      <c r="K442" s="10"/>
      <c r="L442" s="10"/>
      <c r="M442" s="11"/>
      <c r="N442" s="12"/>
      <c r="P442" s="2" t="s">
        <v>20</v>
      </c>
      <c r="Q442" s="17"/>
      <c r="R442" s="15"/>
      <c r="S442" s="53">
        <f>+S441</f>
        <v>7.8959999999999999</v>
      </c>
      <c r="T442" s="53"/>
      <c r="U442" s="53"/>
      <c r="V442" s="2" t="s">
        <v>9</v>
      </c>
      <c r="W442" s="53">
        <f t="shared" si="40"/>
        <v>18.380952380952376</v>
      </c>
      <c r="X442" s="53"/>
      <c r="Y442" s="15" t="s">
        <v>10</v>
      </c>
      <c r="Z442" s="54">
        <f t="shared" si="41"/>
        <v>0.42957512953367888</v>
      </c>
      <c r="AA442" s="54"/>
      <c r="AB442" s="54"/>
      <c r="AC442" s="2" t="s">
        <v>64</v>
      </c>
      <c r="AL442" s="17" t="s">
        <v>88</v>
      </c>
      <c r="AM442" s="17"/>
      <c r="AN442" s="17"/>
      <c r="AO442" s="53">
        <f>INDEX(F450:AG450,0,MATCH(Z438,F446:AG446,1))+((Z438-INDEX(F446:AG446,0,MATCH(Z438,F446:AG446,1)))*(INDEX(F450:AG450,0,(MATCH(Z438,F446:AG446,1)+2))-INDEX(F450:AG450,0,MATCH(Z438,F446:AG446,1)))/(INDEX(F446:AG446,0,(MATCH(Z438,F446:AG446,1)+2))-INDEX(F446:AG446,0,MATCH(Z438,F446:AG446,1))))</f>
        <v>1.7752380952380953</v>
      </c>
      <c r="AP442" s="53"/>
      <c r="AQ442" s="2" t="s">
        <v>66</v>
      </c>
      <c r="BB442" s="3"/>
    </row>
    <row r="443" spans="2:54">
      <c r="B443" s="1"/>
      <c r="P443" s="2" t="s">
        <v>98</v>
      </c>
      <c r="Q443" s="17"/>
      <c r="R443" s="15"/>
      <c r="S443" s="53">
        <f>+S442</f>
        <v>7.8959999999999999</v>
      </c>
      <c r="T443" s="53"/>
      <c r="U443" s="53"/>
      <c r="V443" s="2" t="s">
        <v>9</v>
      </c>
      <c r="W443" s="53">
        <f t="shared" si="40"/>
        <v>20.2</v>
      </c>
      <c r="X443" s="53"/>
      <c r="Y443" s="15" t="s">
        <v>10</v>
      </c>
      <c r="Z443" s="54">
        <f t="shared" si="41"/>
        <v>0.39089108910891091</v>
      </c>
      <c r="AA443" s="54"/>
      <c r="AB443" s="54"/>
      <c r="AC443" s="2" t="s">
        <v>64</v>
      </c>
      <c r="AL443" s="17" t="s">
        <v>89</v>
      </c>
      <c r="AM443" s="17"/>
      <c r="AN443" s="17"/>
      <c r="AO443" s="53">
        <f>INDEX(F451:AG451,0,MATCH(Z438,F446:AG446,1))+((Z438-INDEX(F446:AG446,0,MATCH(Z438,F446:AG446,1)))*(INDEX(F451:AG451,0,(MATCH(Z438,F446:AG446,1)+2))-INDEX(F451:AG451,0,MATCH(Z438,F446:AG446,1)))/(INDEX(F446:AG446,0,(MATCH(Z438,F446:AG446,1)+2))-INDEX(F446:AG446,0,MATCH(Z438,F446:AG446,1))))</f>
        <v>14.233333333333329</v>
      </c>
      <c r="AP443" s="53"/>
      <c r="AQ443" s="2" t="s">
        <v>66</v>
      </c>
      <c r="BB443" s="3"/>
    </row>
    <row r="444" spans="2:54">
      <c r="B444" s="1"/>
      <c r="D444" s="2" t="s">
        <v>110</v>
      </c>
      <c r="I444" s="2" t="s">
        <v>18</v>
      </c>
      <c r="P444" s="2" t="s">
        <v>90</v>
      </c>
      <c r="Q444" s="17"/>
      <c r="R444" s="15"/>
      <c r="S444" s="53">
        <f>+S443</f>
        <v>7.8959999999999999</v>
      </c>
      <c r="T444" s="53"/>
      <c r="U444" s="53"/>
      <c r="V444" s="2" t="s">
        <v>9</v>
      </c>
      <c r="W444" s="53">
        <f>+AO442</f>
        <v>1.7752380952380953</v>
      </c>
      <c r="X444" s="53"/>
      <c r="Y444" s="15" t="s">
        <v>10</v>
      </c>
      <c r="Z444" s="54">
        <f>+S444/W444</f>
        <v>4.4478540772532185</v>
      </c>
      <c r="AA444" s="54"/>
      <c r="AB444" s="54"/>
      <c r="AC444" s="2" t="s">
        <v>64</v>
      </c>
      <c r="AK444" s="17"/>
      <c r="AL444" s="17"/>
      <c r="AM444" s="17"/>
      <c r="AN444" s="17"/>
      <c r="AO444" s="15"/>
      <c r="AP444" s="15"/>
      <c r="AS444" s="15"/>
      <c r="BB444" s="3"/>
    </row>
    <row r="445" spans="2:54">
      <c r="B445" s="1"/>
      <c r="P445" s="2" t="s">
        <v>91</v>
      </c>
      <c r="Q445" s="17"/>
      <c r="R445" s="15"/>
      <c r="S445" s="53">
        <f>+S444</f>
        <v>7.8959999999999999</v>
      </c>
      <c r="T445" s="53"/>
      <c r="U445" s="53"/>
      <c r="V445" s="2" t="s">
        <v>9</v>
      </c>
      <c r="W445" s="53">
        <f>+AO443</f>
        <v>14.233333333333329</v>
      </c>
      <c r="X445" s="53"/>
      <c r="Y445" s="15" t="s">
        <v>10</v>
      </c>
      <c r="Z445" s="54">
        <f>+S445/W445</f>
        <v>0.55475409836065592</v>
      </c>
      <c r="AA445" s="54"/>
      <c r="AB445" s="54"/>
      <c r="AC445" s="2" t="s">
        <v>64</v>
      </c>
      <c r="AK445" s="17"/>
      <c r="AL445" s="17"/>
      <c r="AM445" s="17"/>
      <c r="AN445" s="17"/>
      <c r="AO445" s="15"/>
      <c r="AP445" s="15"/>
      <c r="AS445" s="15"/>
      <c r="BB445" s="3"/>
    </row>
    <row r="446" spans="2:54" ht="12" thickBot="1">
      <c r="B446" s="1"/>
      <c r="C446" s="55" t="s">
        <v>23</v>
      </c>
      <c r="D446" s="55"/>
      <c r="E446" s="55"/>
      <c r="F446" s="56">
        <v>0.25</v>
      </c>
      <c r="G446" s="56"/>
      <c r="H446" s="56">
        <v>0.3</v>
      </c>
      <c r="I446" s="56"/>
      <c r="J446" s="56">
        <v>0.4</v>
      </c>
      <c r="K446" s="56"/>
      <c r="L446" s="56">
        <v>0.5</v>
      </c>
      <c r="M446" s="56"/>
      <c r="N446" s="56">
        <v>0.6</v>
      </c>
      <c r="O446" s="56"/>
      <c r="P446" s="56">
        <v>0.7</v>
      </c>
      <c r="Q446" s="56"/>
      <c r="R446" s="56">
        <v>0.8</v>
      </c>
      <c r="S446" s="56"/>
      <c r="T446" s="56">
        <v>0.9</v>
      </c>
      <c r="U446" s="56"/>
      <c r="V446" s="56">
        <v>1</v>
      </c>
      <c r="W446" s="56"/>
      <c r="X446" s="56">
        <v>1.1000000000000001</v>
      </c>
      <c r="Y446" s="56"/>
      <c r="Z446" s="56">
        <v>1.2</v>
      </c>
      <c r="AA446" s="56"/>
      <c r="AB446" s="56">
        <v>1.3</v>
      </c>
      <c r="AC446" s="56"/>
      <c r="AD446" s="56">
        <v>1.4</v>
      </c>
      <c r="AE446" s="56"/>
      <c r="AF446" s="56">
        <v>1.5</v>
      </c>
      <c r="AG446" s="56"/>
      <c r="AK446" s="17"/>
      <c r="AL446" s="15"/>
      <c r="AS446" s="15"/>
      <c r="BB446" s="3"/>
    </row>
    <row r="447" spans="2:54" ht="12" thickTop="1">
      <c r="B447" s="1"/>
      <c r="C447" s="50" t="s">
        <v>40</v>
      </c>
      <c r="D447" s="50"/>
      <c r="E447" s="50"/>
      <c r="F447" s="51">
        <v>8.35</v>
      </c>
      <c r="G447" s="51"/>
      <c r="H447" s="51">
        <v>7.27</v>
      </c>
      <c r="I447" s="51"/>
      <c r="J447" s="51">
        <v>6.17</v>
      </c>
      <c r="K447" s="51"/>
      <c r="L447" s="51">
        <v>5.71</v>
      </c>
      <c r="M447" s="51"/>
      <c r="N447" s="51">
        <v>5.52</v>
      </c>
      <c r="O447" s="51"/>
      <c r="P447" s="51">
        <v>5.46</v>
      </c>
      <c r="Q447" s="51"/>
      <c r="R447" s="51">
        <v>5.43</v>
      </c>
      <c r="S447" s="51"/>
      <c r="T447" s="51">
        <v>5.43</v>
      </c>
      <c r="U447" s="51"/>
      <c r="V447" s="51">
        <v>5.43</v>
      </c>
      <c r="W447" s="51"/>
      <c r="X447" s="51">
        <v>5.44</v>
      </c>
      <c r="Y447" s="51"/>
      <c r="Z447" s="51">
        <v>5.44</v>
      </c>
      <c r="AA447" s="51"/>
      <c r="AB447" s="51">
        <v>5.45</v>
      </c>
      <c r="AC447" s="51"/>
      <c r="AD447" s="51">
        <v>5.46</v>
      </c>
      <c r="AE447" s="51"/>
      <c r="AF447" s="51">
        <v>5.46</v>
      </c>
      <c r="AG447" s="51"/>
      <c r="AK447" s="17"/>
      <c r="AL447" s="15"/>
      <c r="AS447" s="15"/>
      <c r="BB447" s="3"/>
    </row>
    <row r="448" spans="2:54">
      <c r="B448" s="1"/>
      <c r="C448" s="46" t="s">
        <v>25</v>
      </c>
      <c r="D448" s="46"/>
      <c r="E448" s="46"/>
      <c r="F448" s="47">
        <v>16.399999999999999</v>
      </c>
      <c r="G448" s="47"/>
      <c r="H448" s="47">
        <v>14.2</v>
      </c>
      <c r="I448" s="47"/>
      <c r="J448" s="47">
        <v>12</v>
      </c>
      <c r="K448" s="47"/>
      <c r="L448" s="47">
        <v>11.5</v>
      </c>
      <c r="M448" s="47"/>
      <c r="N448" s="47">
        <v>11.9</v>
      </c>
      <c r="O448" s="47"/>
      <c r="P448" s="47">
        <v>12.9</v>
      </c>
      <c r="Q448" s="47"/>
      <c r="R448" s="47">
        <v>14.4</v>
      </c>
      <c r="S448" s="47"/>
      <c r="T448" s="47">
        <v>16.399999999999999</v>
      </c>
      <c r="U448" s="47"/>
      <c r="V448" s="47">
        <v>19</v>
      </c>
      <c r="W448" s="47"/>
      <c r="X448" s="47">
        <v>22.2</v>
      </c>
      <c r="Y448" s="47"/>
      <c r="Z448" s="47">
        <v>26.2</v>
      </c>
      <c r="AA448" s="47"/>
      <c r="AB448" s="47">
        <v>31.3</v>
      </c>
      <c r="AC448" s="47"/>
      <c r="AD448" s="47">
        <v>37.299999999999997</v>
      </c>
      <c r="AE448" s="47"/>
      <c r="AF448" s="47">
        <v>44.8</v>
      </c>
      <c r="AG448" s="47"/>
      <c r="AK448" s="17"/>
      <c r="AL448" s="15"/>
      <c r="AS448" s="15"/>
      <c r="BB448" s="3"/>
    </row>
    <row r="449" spans="2:54">
      <c r="B449" s="1"/>
      <c r="C449" s="46" t="s">
        <v>99</v>
      </c>
      <c r="D449" s="46"/>
      <c r="E449" s="46"/>
      <c r="F449" s="47">
        <v>32.9</v>
      </c>
      <c r="G449" s="47"/>
      <c r="H449" s="47">
        <v>32.5</v>
      </c>
      <c r="I449" s="47"/>
      <c r="J449" s="47">
        <v>28.4</v>
      </c>
      <c r="K449" s="47"/>
      <c r="L449" s="47">
        <v>26.3</v>
      </c>
      <c r="M449" s="47"/>
      <c r="N449" s="47">
        <v>23.6</v>
      </c>
      <c r="O449" s="47"/>
      <c r="P449" s="47">
        <v>21.9</v>
      </c>
      <c r="Q449" s="47"/>
      <c r="R449" s="47">
        <v>20.8</v>
      </c>
      <c r="S449" s="47"/>
      <c r="T449" s="47">
        <v>20.2</v>
      </c>
      <c r="U449" s="47"/>
      <c r="V449" s="47">
        <v>20.2</v>
      </c>
      <c r="W449" s="47"/>
      <c r="X449" s="47">
        <v>20.399999999999999</v>
      </c>
      <c r="Y449" s="47"/>
      <c r="Z449" s="47">
        <v>20.399999999999999</v>
      </c>
      <c r="AA449" s="47"/>
      <c r="AB449" s="47">
        <v>20.2</v>
      </c>
      <c r="AC449" s="47"/>
      <c r="AD449" s="47">
        <v>20.3</v>
      </c>
      <c r="AE449" s="47"/>
      <c r="AF449" s="47">
        <v>20.5</v>
      </c>
      <c r="AG449" s="47"/>
      <c r="AK449" s="17"/>
      <c r="AL449" s="15"/>
      <c r="AS449" s="15"/>
      <c r="BB449" s="3"/>
    </row>
    <row r="450" spans="2:54">
      <c r="B450" s="1"/>
      <c r="C450" s="46" t="s">
        <v>85</v>
      </c>
      <c r="D450" s="46"/>
      <c r="E450" s="46"/>
      <c r="F450" s="47">
        <v>1.79</v>
      </c>
      <c r="G450" s="47"/>
      <c r="H450" s="47">
        <v>1.74</v>
      </c>
      <c r="I450" s="47"/>
      <c r="J450" s="47">
        <v>1.71</v>
      </c>
      <c r="K450" s="47"/>
      <c r="L450" s="47">
        <v>1.71</v>
      </c>
      <c r="M450" s="47"/>
      <c r="N450" s="47">
        <v>1.72</v>
      </c>
      <c r="O450" s="47"/>
      <c r="P450" s="47">
        <v>1.74</v>
      </c>
      <c r="Q450" s="47"/>
      <c r="R450" s="47">
        <v>1.75</v>
      </c>
      <c r="S450" s="47"/>
      <c r="T450" s="47">
        <v>1.76</v>
      </c>
      <c r="U450" s="47"/>
      <c r="V450" s="47">
        <v>1.78</v>
      </c>
      <c r="W450" s="47"/>
      <c r="X450" s="47">
        <v>1.79</v>
      </c>
      <c r="Y450" s="47"/>
      <c r="Z450" s="47">
        <v>1.81</v>
      </c>
      <c r="AA450" s="47"/>
      <c r="AB450" s="47">
        <v>1.82</v>
      </c>
      <c r="AC450" s="47"/>
      <c r="AD450" s="47">
        <v>1.84</v>
      </c>
      <c r="AE450" s="47"/>
      <c r="AF450" s="47">
        <v>1.86</v>
      </c>
      <c r="AG450" s="47"/>
      <c r="AK450" s="17"/>
      <c r="AL450" s="15"/>
      <c r="AS450" s="15"/>
      <c r="BB450" s="3"/>
    </row>
    <row r="451" spans="2:54">
      <c r="B451" s="1"/>
      <c r="C451" s="48" t="s">
        <v>86</v>
      </c>
      <c r="D451" s="48"/>
      <c r="E451" s="48"/>
      <c r="F451" s="49">
        <v>4.26</v>
      </c>
      <c r="G451" s="49"/>
      <c r="H451" s="49">
        <v>4.42</v>
      </c>
      <c r="I451" s="49"/>
      <c r="J451" s="49">
        <v>4.9800000000000004</v>
      </c>
      <c r="K451" s="49"/>
      <c r="L451" s="49">
        <v>5.75</v>
      </c>
      <c r="M451" s="49"/>
      <c r="N451" s="49">
        <v>6.8</v>
      </c>
      <c r="O451" s="49"/>
      <c r="P451" s="49">
        <v>8.1300000000000008</v>
      </c>
      <c r="Q451" s="49"/>
      <c r="R451" s="49">
        <v>9.9</v>
      </c>
      <c r="S451" s="49"/>
      <c r="T451" s="49">
        <v>12.1</v>
      </c>
      <c r="U451" s="49"/>
      <c r="V451" s="49">
        <v>14.9</v>
      </c>
      <c r="W451" s="49"/>
      <c r="X451" s="49">
        <v>18.5</v>
      </c>
      <c r="Y451" s="49"/>
      <c r="Z451" s="49">
        <v>23</v>
      </c>
      <c r="AA451" s="49"/>
      <c r="AB451" s="49">
        <v>28.7</v>
      </c>
      <c r="AC451" s="49"/>
      <c r="AD451" s="49">
        <v>36</v>
      </c>
      <c r="AE451" s="49"/>
      <c r="AF451" s="49">
        <v>45.5</v>
      </c>
      <c r="AG451" s="49"/>
      <c r="BB451" s="3"/>
    </row>
    <row r="452" spans="2:54">
      <c r="B452" s="1"/>
      <c r="BB452" s="3"/>
    </row>
    <row r="453" spans="2:54">
      <c r="B453" s="1"/>
      <c r="BB453" s="3"/>
    </row>
    <row r="454" spans="2:54" ht="15.75">
      <c r="B454" s="1"/>
      <c r="C454" s="23" t="s">
        <v>109</v>
      </c>
      <c r="BB454" s="3"/>
    </row>
    <row r="455" spans="2:54">
      <c r="B455" s="1"/>
      <c r="D455" s="38"/>
      <c r="E455" s="2" t="s">
        <v>111</v>
      </c>
      <c r="J455" s="2" t="s">
        <v>57</v>
      </c>
      <c r="P455" s="2" t="s">
        <v>58</v>
      </c>
      <c r="R455" s="57">
        <v>3.76</v>
      </c>
      <c r="S455" s="57"/>
      <c r="T455" s="2" t="s">
        <v>71</v>
      </c>
      <c r="W455" s="2" t="s">
        <v>53</v>
      </c>
      <c r="BB455" s="3"/>
    </row>
    <row r="456" spans="2:54" ht="12" thickBot="1">
      <c r="B456" s="1"/>
      <c r="F456" s="29"/>
      <c r="G456" s="29"/>
      <c r="H456" s="29"/>
      <c r="I456" s="29"/>
      <c r="J456" s="29"/>
      <c r="K456" s="29"/>
      <c r="L456" s="29"/>
      <c r="M456" s="29"/>
      <c r="P456" s="2" t="s">
        <v>2</v>
      </c>
      <c r="R456" s="57">
        <v>2.0499999999999998</v>
      </c>
      <c r="S456" s="57"/>
      <c r="T456" s="2" t="s">
        <v>12</v>
      </c>
      <c r="V456" s="21"/>
      <c r="W456" s="27"/>
      <c r="BB456" s="3"/>
    </row>
    <row r="457" spans="2:54">
      <c r="B457" s="1"/>
      <c r="F457" s="7" t="s">
        <v>81</v>
      </c>
      <c r="G457" s="13"/>
      <c r="H457" s="13"/>
      <c r="I457" s="13"/>
      <c r="J457" s="13" t="s">
        <v>0</v>
      </c>
      <c r="K457" s="13"/>
      <c r="L457" s="13" t="s">
        <v>82</v>
      </c>
      <c r="M457" s="8"/>
      <c r="N457" s="12"/>
      <c r="P457" s="2" t="s">
        <v>4</v>
      </c>
      <c r="R457" s="57">
        <v>2.1</v>
      </c>
      <c r="S457" s="57"/>
      <c r="T457" s="2" t="s">
        <v>12</v>
      </c>
      <c r="V457" s="21" t="str">
        <f>IF(OR(1.5&lt;Z458,0.25&gt;Z458),"değiştir.","")</f>
        <v/>
      </c>
      <c r="AL457" s="2" t="s">
        <v>119</v>
      </c>
      <c r="BB457" s="3"/>
    </row>
    <row r="458" spans="2:54">
      <c r="B458" s="1"/>
      <c r="F458" s="7"/>
      <c r="G458" s="13"/>
      <c r="H458" s="13"/>
      <c r="I458" s="13"/>
      <c r="J458" s="13"/>
      <c r="K458" s="13"/>
      <c r="L458" s="13"/>
      <c r="M458" s="8"/>
      <c r="N458" s="12"/>
      <c r="P458" s="14" t="s">
        <v>8</v>
      </c>
      <c r="T458" s="53">
        <f>+R456</f>
        <v>2.0499999999999998</v>
      </c>
      <c r="U458" s="53"/>
      <c r="V458" s="15" t="s">
        <v>9</v>
      </c>
      <c r="W458" s="53">
        <f>+R457</f>
        <v>2.1</v>
      </c>
      <c r="X458" s="53"/>
      <c r="Y458" s="15" t="s">
        <v>10</v>
      </c>
      <c r="Z458" s="53">
        <f>+T458/W458</f>
        <v>0.97619047619047605</v>
      </c>
      <c r="AA458" s="53"/>
      <c r="BB458" s="3"/>
    </row>
    <row r="459" spans="2:54">
      <c r="B459" s="1"/>
      <c r="C459" s="58" t="s">
        <v>6</v>
      </c>
      <c r="F459" s="7" t="s">
        <v>80</v>
      </c>
      <c r="G459" s="13"/>
      <c r="H459" s="13"/>
      <c r="I459" s="13"/>
      <c r="J459" s="13"/>
      <c r="K459" s="13"/>
      <c r="L459" s="13" t="s">
        <v>83</v>
      </c>
      <c r="M459" s="8"/>
      <c r="N459" s="12"/>
      <c r="P459" s="2" t="s">
        <v>56</v>
      </c>
      <c r="S459" s="53">
        <f>+R455</f>
        <v>3.76</v>
      </c>
      <c r="T459" s="53"/>
      <c r="U459" s="53"/>
      <c r="V459" s="2" t="s">
        <v>71</v>
      </c>
      <c r="W459" s="15"/>
      <c r="Z459" s="15"/>
      <c r="AJ459" s="16"/>
      <c r="AL459" s="17" t="s">
        <v>43</v>
      </c>
      <c r="AM459" s="17"/>
      <c r="AN459" s="17"/>
      <c r="AO459" s="53">
        <f>INDEX(F467:AG467,0,MATCH(Z458,F466:AG466,1))+((Z458-INDEX(F466:AG466,0,MATCH(Z458,F466:AG466,1)))*(INDEX(F467:AG467,0,(MATCH(Z458,F466:AG466,1)+2))-INDEX(F467:AG467,0,MATCH(Z458,F466:AG466,1)))/(INDEX(F466:AG466,0,(MATCH(Z458,F466:AG466,1)+2))-INDEX(F466:AG466,0,MATCH(Z458,F466:AG466,1))))</f>
        <v>3.0952380952380953</v>
      </c>
      <c r="AP459" s="53"/>
      <c r="AQ459" s="2" t="s">
        <v>66</v>
      </c>
      <c r="BB459" s="3"/>
    </row>
    <row r="460" spans="2:54">
      <c r="B460" s="1"/>
      <c r="C460" s="58"/>
      <c r="F460" s="7"/>
      <c r="G460" s="13"/>
      <c r="H460" s="13"/>
      <c r="I460" s="13"/>
      <c r="J460" s="28" t="s">
        <v>12</v>
      </c>
      <c r="K460" s="13"/>
      <c r="L460" s="13"/>
      <c r="M460" s="8"/>
      <c r="N460" s="12"/>
      <c r="P460" s="2" t="s">
        <v>17</v>
      </c>
      <c r="AL460" s="17" t="s">
        <v>3</v>
      </c>
      <c r="AM460" s="17"/>
      <c r="AO460" s="53">
        <f>INDEX(F468:AG468,0,MATCH(Z458,F466:AG466,1))+((Z458-INDEX(F466:AG466,0,MATCH(Z458,F466:AG466,1)))*(INDEX(F468:AG468,0,(MATCH(Z458,F466:AG466,1)+2))-INDEX(F468:AG468,0,MATCH(Z458,F466:AG466,1)))/(INDEX(F466:AG466,0,(MATCH(Z458,F466:AG466,1)+2))-INDEX(F466:AG466,0,MATCH(Z458,F466:AG466,1))))</f>
        <v>-19.719047619047622</v>
      </c>
      <c r="AP460" s="53"/>
      <c r="AQ460" s="2" t="s">
        <v>66</v>
      </c>
      <c r="BB460" s="3"/>
    </row>
    <row r="461" spans="2:54">
      <c r="B461" s="1"/>
      <c r="F461" s="7"/>
      <c r="G461" s="13"/>
      <c r="H461" s="13"/>
      <c r="I461" s="13"/>
      <c r="J461" s="13"/>
      <c r="K461" s="13"/>
      <c r="L461" s="13"/>
      <c r="M461" s="8"/>
      <c r="N461" s="12"/>
      <c r="P461" s="2" t="s">
        <v>46</v>
      </c>
      <c r="S461" s="53">
        <f>+S459</f>
        <v>3.76</v>
      </c>
      <c r="T461" s="53"/>
      <c r="U461" s="53"/>
      <c r="V461" s="2" t="s">
        <v>9</v>
      </c>
      <c r="W461" s="53">
        <f t="shared" ref="W461:W463" si="42">+AO459</f>
        <v>3.0952380952380953</v>
      </c>
      <c r="X461" s="53"/>
      <c r="Y461" s="15" t="s">
        <v>10</v>
      </c>
      <c r="Z461" s="54">
        <f t="shared" ref="Z461:Z463" si="43">+S461/W461</f>
        <v>1.2147692307692306</v>
      </c>
      <c r="AA461" s="54"/>
      <c r="AB461" s="54"/>
      <c r="AC461" s="2" t="s">
        <v>64</v>
      </c>
      <c r="AL461" s="18" t="s">
        <v>51</v>
      </c>
      <c r="AM461" s="18"/>
      <c r="AN461" s="18"/>
      <c r="AO461" s="53">
        <f>INDEX(F469:AG469,0,MATCH(Z458,F466:AG466,1))+((Z458-INDEX(F466:AG466,0,MATCH(Z458,F466:AG466,1)))*(INDEX(F469:AG469,0,(MATCH(Z458,F466:AG466,1)+2))-INDEX(F469:AG469,0,MATCH(Z458,F466:AG466,1)))/(INDEX(F466:AG466,0,(MATCH(Z458,F466:AG466,1)+2))-INDEX(F466:AG466,0,MATCH(Z458,F466:AG466,1))))</f>
        <v>8.8661904761904715</v>
      </c>
      <c r="AP461" s="53"/>
      <c r="AQ461" s="2" t="s">
        <v>66</v>
      </c>
      <c r="AT461" s="2" t="s">
        <v>72</v>
      </c>
      <c r="BB461" s="3"/>
    </row>
    <row r="462" spans="2:54" ht="12" thickBot="1">
      <c r="B462" s="1"/>
      <c r="F462" s="9"/>
      <c r="G462" s="10"/>
      <c r="H462" s="10"/>
      <c r="I462" s="10"/>
      <c r="J462" s="10" t="s">
        <v>39</v>
      </c>
      <c r="K462" s="10"/>
      <c r="L462" s="10"/>
      <c r="M462" s="11"/>
      <c r="N462" s="12"/>
      <c r="P462" s="2" t="s">
        <v>20</v>
      </c>
      <c r="Q462" s="17"/>
      <c r="R462" s="15"/>
      <c r="S462" s="53">
        <f>+S461</f>
        <v>3.76</v>
      </c>
      <c r="T462" s="53"/>
      <c r="U462" s="53"/>
      <c r="V462" s="2" t="s">
        <v>9</v>
      </c>
      <c r="W462" s="53">
        <f t="shared" si="42"/>
        <v>-19.719047619047622</v>
      </c>
      <c r="X462" s="53"/>
      <c r="Y462" s="15" t="s">
        <v>10</v>
      </c>
      <c r="Z462" s="54">
        <f t="shared" si="43"/>
        <v>-0.19067858005312724</v>
      </c>
      <c r="AA462" s="54"/>
      <c r="AB462" s="54"/>
      <c r="AC462" s="2" t="s">
        <v>64</v>
      </c>
      <c r="AL462" s="17" t="s">
        <v>88</v>
      </c>
      <c r="AM462" s="17"/>
      <c r="AN462" s="17"/>
      <c r="AO462" s="53">
        <f>INDEX(F470:AG470,0,MATCH(Z458,F466:AG466,1))+((Z458-INDEX(F466:AG466,0,MATCH(Z458,F466:AG466,1)))*(INDEX(F470:AG470,0,(MATCH(Z458,F466:AG466,1)+2))-INDEX(F470:AG470,0,MATCH(Z458,F466:AG466,1)))/(INDEX(F466:AG466,0,(MATCH(Z458,F466:AG466,1)+2))-INDEX(F466:AG466,0,MATCH(Z458,F466:AG466,1))))</f>
        <v>0.56761904761904758</v>
      </c>
      <c r="AP462" s="53"/>
      <c r="AQ462" s="2" t="s">
        <v>66</v>
      </c>
      <c r="BB462" s="3"/>
    </row>
    <row r="463" spans="2:54">
      <c r="B463" s="1"/>
      <c r="P463" s="2" t="s">
        <v>29</v>
      </c>
      <c r="Q463" s="17"/>
      <c r="R463" s="15"/>
      <c r="S463" s="53">
        <f>+S462</f>
        <v>3.76</v>
      </c>
      <c r="T463" s="53"/>
      <c r="U463" s="53"/>
      <c r="V463" s="2" t="s">
        <v>9</v>
      </c>
      <c r="W463" s="53">
        <f t="shared" si="42"/>
        <v>8.8661904761904715</v>
      </c>
      <c r="X463" s="53"/>
      <c r="Y463" s="15" t="s">
        <v>10</v>
      </c>
      <c r="Z463" s="54">
        <f t="shared" si="43"/>
        <v>0.42408292604328929</v>
      </c>
      <c r="AA463" s="54"/>
      <c r="AB463" s="54"/>
      <c r="AC463" s="2" t="s">
        <v>64</v>
      </c>
      <c r="AL463" s="17" t="s">
        <v>121</v>
      </c>
      <c r="AM463" s="17"/>
      <c r="AN463" s="17"/>
      <c r="AO463" s="53">
        <f>INDEX(F471:AG471,0,MATCH(Z458,F466:AG466,1))+((Z458-INDEX(F466:AG466,0,MATCH(Z458,F466:AG466,1)))*(INDEX(F471:AG471,0,(MATCH(Z458,F466:AG466,1)+2))-INDEX(F471:AG471,0,MATCH(Z458,F466:AG466,1)))/(INDEX(F466:AG466,0,(MATCH(Z458,F466:AG466,1)+2))-INDEX(F466:AG466,0,MATCH(Z458,F466:AG466,1))))</f>
        <v>5.3133333333333326</v>
      </c>
      <c r="AP463" s="53"/>
      <c r="AQ463" s="2" t="s">
        <v>66</v>
      </c>
      <c r="BB463" s="3"/>
    </row>
    <row r="464" spans="2:54">
      <c r="B464" s="1"/>
      <c r="D464" s="2" t="s">
        <v>110</v>
      </c>
      <c r="I464" s="2" t="s">
        <v>18</v>
      </c>
      <c r="P464" s="2" t="s">
        <v>90</v>
      </c>
      <c r="Q464" s="17"/>
      <c r="R464" s="15"/>
      <c r="S464" s="53">
        <f>+S463</f>
        <v>3.76</v>
      </c>
      <c r="T464" s="53"/>
      <c r="U464" s="53"/>
      <c r="V464" s="2" t="s">
        <v>9</v>
      </c>
      <c r="W464" s="53">
        <f>+AO462</f>
        <v>0.56761904761904758</v>
      </c>
      <c r="X464" s="53"/>
      <c r="Y464" s="15" t="s">
        <v>10</v>
      </c>
      <c r="Z464" s="54">
        <f>+S464/W464</f>
        <v>6.624161073825503</v>
      </c>
      <c r="AA464" s="54"/>
      <c r="AB464" s="54"/>
      <c r="AC464" s="2" t="s">
        <v>64</v>
      </c>
      <c r="AK464" s="17"/>
      <c r="AL464" s="17"/>
      <c r="AM464" s="17"/>
      <c r="AN464" s="17"/>
      <c r="AO464" s="15"/>
      <c r="AP464" s="15"/>
      <c r="AS464" s="15"/>
      <c r="BB464" s="3"/>
    </row>
    <row r="465" spans="2:54">
      <c r="B465" s="1"/>
      <c r="P465" s="2" t="s">
        <v>91</v>
      </c>
      <c r="Q465" s="17"/>
      <c r="R465" s="15"/>
      <c r="S465" s="53">
        <f>+S464</f>
        <v>3.76</v>
      </c>
      <c r="T465" s="53"/>
      <c r="U465" s="53"/>
      <c r="V465" s="2" t="s">
        <v>9</v>
      </c>
      <c r="W465" s="53">
        <f>+AO463</f>
        <v>5.3133333333333326</v>
      </c>
      <c r="X465" s="53"/>
      <c r="Y465" s="15" t="s">
        <v>10</v>
      </c>
      <c r="Z465" s="54">
        <f>+S465/W465</f>
        <v>0.70765370138017569</v>
      </c>
      <c r="AA465" s="54"/>
      <c r="AB465" s="54"/>
      <c r="AC465" s="2" t="s">
        <v>64</v>
      </c>
      <c r="AK465" s="17"/>
      <c r="AL465" s="17"/>
      <c r="AM465" s="17"/>
      <c r="AN465" s="17"/>
      <c r="AO465" s="15"/>
      <c r="AP465" s="15"/>
      <c r="AS465" s="15"/>
      <c r="BB465" s="3"/>
    </row>
    <row r="466" spans="2:54" ht="12" thickBot="1">
      <c r="B466" s="1"/>
      <c r="C466" s="55" t="s">
        <v>23</v>
      </c>
      <c r="D466" s="55"/>
      <c r="E466" s="55"/>
      <c r="F466" s="56">
        <v>0.25</v>
      </c>
      <c r="G466" s="56"/>
      <c r="H466" s="56">
        <v>0.3</v>
      </c>
      <c r="I466" s="56"/>
      <c r="J466" s="56">
        <v>0.4</v>
      </c>
      <c r="K466" s="56"/>
      <c r="L466" s="56">
        <v>0.5</v>
      </c>
      <c r="M466" s="56"/>
      <c r="N466" s="56">
        <v>0.6</v>
      </c>
      <c r="O466" s="56"/>
      <c r="P466" s="56">
        <v>0.7</v>
      </c>
      <c r="Q466" s="56"/>
      <c r="R466" s="56">
        <v>0.8</v>
      </c>
      <c r="S466" s="56"/>
      <c r="T466" s="56">
        <v>0.9</v>
      </c>
      <c r="U466" s="56"/>
      <c r="V466" s="56">
        <v>1</v>
      </c>
      <c r="W466" s="56"/>
      <c r="X466" s="56">
        <v>1.1000000000000001</v>
      </c>
      <c r="Y466" s="56"/>
      <c r="Z466" s="56">
        <v>1.2</v>
      </c>
      <c r="AA466" s="56"/>
      <c r="AB466" s="56">
        <v>1.3</v>
      </c>
      <c r="AC466" s="56"/>
      <c r="AD466" s="56">
        <v>1.4</v>
      </c>
      <c r="AE466" s="56"/>
      <c r="AF466" s="56">
        <v>1.5</v>
      </c>
      <c r="AG466" s="56"/>
      <c r="AK466" s="17"/>
      <c r="AL466" s="15"/>
      <c r="AS466" s="15"/>
      <c r="BB466" s="3"/>
    </row>
    <row r="467" spans="2:54" ht="12" thickTop="1">
      <c r="B467" s="1"/>
      <c r="C467" s="50" t="s">
        <v>40</v>
      </c>
      <c r="D467" s="50"/>
      <c r="E467" s="50"/>
      <c r="F467" s="51">
        <v>2.12</v>
      </c>
      <c r="G467" s="51"/>
      <c r="H467" s="51">
        <v>2.2200000000000002</v>
      </c>
      <c r="I467" s="51"/>
      <c r="J467" s="51">
        <v>2.48</v>
      </c>
      <c r="K467" s="51"/>
      <c r="L467" s="51">
        <v>2.71</v>
      </c>
      <c r="M467" s="51"/>
      <c r="N467" s="51">
        <v>2.88</v>
      </c>
      <c r="O467" s="51"/>
      <c r="P467" s="51">
        <v>3</v>
      </c>
      <c r="Q467" s="51"/>
      <c r="R467" s="51">
        <v>3.04</v>
      </c>
      <c r="S467" s="51"/>
      <c r="T467" s="51">
        <v>3.08</v>
      </c>
      <c r="U467" s="51"/>
      <c r="V467" s="51">
        <v>3.1</v>
      </c>
      <c r="W467" s="51"/>
      <c r="X467" s="51">
        <v>3.13</v>
      </c>
      <c r="Y467" s="51"/>
      <c r="Z467" s="51">
        <v>3.13</v>
      </c>
      <c r="AA467" s="51"/>
      <c r="AB467" s="51">
        <v>3.13</v>
      </c>
      <c r="AC467" s="51"/>
      <c r="AD467" s="51">
        <v>3.14</v>
      </c>
      <c r="AE467" s="51"/>
      <c r="AF467" s="51">
        <v>3.15</v>
      </c>
      <c r="AG467" s="51"/>
      <c r="AK467" s="17"/>
      <c r="AL467" s="15"/>
      <c r="AS467" s="15"/>
      <c r="BB467" s="3"/>
    </row>
    <row r="468" spans="2:54">
      <c r="B468" s="1"/>
      <c r="C468" s="46" t="s">
        <v>25</v>
      </c>
      <c r="D468" s="46"/>
      <c r="E468" s="46"/>
      <c r="F468" s="47">
        <v>4.37</v>
      </c>
      <c r="G468" s="47"/>
      <c r="H468" s="47">
        <v>4.84</v>
      </c>
      <c r="I468" s="47"/>
      <c r="J468" s="47">
        <v>6.63</v>
      </c>
      <c r="K468" s="47"/>
      <c r="L468" s="47">
        <v>10.7</v>
      </c>
      <c r="M468" s="47"/>
      <c r="N468" s="47">
        <v>22.6</v>
      </c>
      <c r="O468" s="47"/>
      <c r="P468" s="47">
        <v>159</v>
      </c>
      <c r="Q468" s="47"/>
      <c r="R468" s="47">
        <v>-23.3</v>
      </c>
      <c r="S468" s="47"/>
      <c r="T468" s="47">
        <v>-21.7</v>
      </c>
      <c r="U468" s="47"/>
      <c r="V468" s="47">
        <v>-19.100000000000001</v>
      </c>
      <c r="W468" s="47"/>
      <c r="X468" s="47">
        <v>-17.600000000000001</v>
      </c>
      <c r="Y468" s="47"/>
      <c r="Z468" s="47">
        <v>-17.3</v>
      </c>
      <c r="AA468" s="47"/>
      <c r="AB468" s="47">
        <v>-17.600000000000001</v>
      </c>
      <c r="AC468" s="47"/>
      <c r="AD468" s="47">
        <v>-18.3</v>
      </c>
      <c r="AE468" s="47"/>
      <c r="AF468" s="47">
        <v>-19.600000000000001</v>
      </c>
      <c r="AG468" s="47"/>
      <c r="AK468" s="17"/>
      <c r="AL468" s="15"/>
      <c r="AS468" s="15"/>
      <c r="BB468" s="3"/>
    </row>
    <row r="469" spans="2:54">
      <c r="B469" s="1"/>
      <c r="C469" s="46" t="s">
        <v>50</v>
      </c>
      <c r="D469" s="46"/>
      <c r="E469" s="46"/>
      <c r="F469" s="47">
        <v>1.95</v>
      </c>
      <c r="G469" s="47"/>
      <c r="H469" s="47">
        <v>2</v>
      </c>
      <c r="I469" s="47"/>
      <c r="J469" s="47">
        <v>2.16</v>
      </c>
      <c r="K469" s="47"/>
      <c r="L469" s="47">
        <v>2.5099999999999998</v>
      </c>
      <c r="M469" s="47"/>
      <c r="N469" s="47">
        <v>3.06</v>
      </c>
      <c r="O469" s="47"/>
      <c r="P469" s="47">
        <v>3.88</v>
      </c>
      <c r="Q469" s="47"/>
      <c r="R469" s="47">
        <v>5.09</v>
      </c>
      <c r="S469" s="47"/>
      <c r="T469" s="47">
        <v>6.87</v>
      </c>
      <c r="U469" s="47"/>
      <c r="V469" s="47">
        <v>9.49</v>
      </c>
      <c r="W469" s="47"/>
      <c r="X469" s="47">
        <v>13.5</v>
      </c>
      <c r="Y469" s="47"/>
      <c r="Z469" s="47">
        <v>19.899999999999999</v>
      </c>
      <c r="AA469" s="47"/>
      <c r="AB469" s="47">
        <v>31.3</v>
      </c>
      <c r="AC469" s="47"/>
      <c r="AD469" s="47">
        <v>54.6</v>
      </c>
      <c r="AE469" s="47"/>
      <c r="AF469" s="47">
        <v>121</v>
      </c>
      <c r="AG469" s="47"/>
      <c r="AK469" s="17"/>
      <c r="AL469" s="15"/>
      <c r="AS469" s="15"/>
      <c r="BB469" s="3"/>
    </row>
    <row r="470" spans="2:54">
      <c r="B470" s="1"/>
      <c r="C470" s="46" t="s">
        <v>85</v>
      </c>
      <c r="D470" s="46"/>
      <c r="E470" s="46"/>
      <c r="F470" s="47">
        <v>0.39</v>
      </c>
      <c r="G470" s="47"/>
      <c r="H470" s="47">
        <v>0.42</v>
      </c>
      <c r="I470" s="47"/>
      <c r="J470" s="47">
        <v>0.48</v>
      </c>
      <c r="K470" s="47"/>
      <c r="L470" s="47">
        <v>0.51</v>
      </c>
      <c r="M470" s="47"/>
      <c r="N470" s="47">
        <v>0.52</v>
      </c>
      <c r="O470" s="47"/>
      <c r="P470" s="47">
        <v>0.54</v>
      </c>
      <c r="Q470" s="47"/>
      <c r="R470" s="47">
        <v>0.55000000000000004</v>
      </c>
      <c r="S470" s="47"/>
      <c r="T470" s="47">
        <v>0.56000000000000005</v>
      </c>
      <c r="U470" s="47"/>
      <c r="V470" s="47">
        <v>0.56999999999999995</v>
      </c>
      <c r="W470" s="47"/>
      <c r="X470" s="47">
        <v>0.57999999999999996</v>
      </c>
      <c r="Y470" s="47"/>
      <c r="Z470" s="47">
        <v>0.6</v>
      </c>
      <c r="AA470" s="47"/>
      <c r="AB470" s="47">
        <v>0.61</v>
      </c>
      <c r="AC470" s="47"/>
      <c r="AD470" s="47">
        <v>0.63</v>
      </c>
      <c r="AE470" s="47"/>
      <c r="AF470" s="47">
        <v>0.65</v>
      </c>
      <c r="AG470" s="47"/>
      <c r="AK470" s="17"/>
      <c r="AL470" s="15"/>
      <c r="AS470" s="15"/>
      <c r="BB470" s="3"/>
    </row>
    <row r="471" spans="2:54">
      <c r="B471" s="1"/>
      <c r="C471" s="48" t="s">
        <v>120</v>
      </c>
      <c r="D471" s="48"/>
      <c r="E471" s="48"/>
      <c r="F471" s="49">
        <v>-1.53</v>
      </c>
      <c r="G471" s="49"/>
      <c r="H471" s="49">
        <v>-2.33</v>
      </c>
      <c r="I471" s="49"/>
      <c r="J471" s="49">
        <v>-7.57</v>
      </c>
      <c r="K471" s="49"/>
      <c r="L471" s="49">
        <v>26.8</v>
      </c>
      <c r="M471" s="49"/>
      <c r="N471" s="49">
        <v>7.63</v>
      </c>
      <c r="O471" s="49"/>
      <c r="P471" s="49">
        <v>5.62</v>
      </c>
      <c r="Q471" s="49"/>
      <c r="R471" s="49">
        <v>5.0999999999999996</v>
      </c>
      <c r="S471" s="49"/>
      <c r="T471" s="49">
        <v>5.0999999999999996</v>
      </c>
      <c r="U471" s="49"/>
      <c r="V471" s="49">
        <v>5.38</v>
      </c>
      <c r="W471" s="49"/>
      <c r="X471" s="49">
        <v>5.81</v>
      </c>
      <c r="Y471" s="49"/>
      <c r="Z471" s="49">
        <v>6.45</v>
      </c>
      <c r="AA471" s="49"/>
      <c r="AB471" s="49">
        <v>7.3</v>
      </c>
      <c r="AC471" s="49"/>
      <c r="AD471" s="49">
        <v>8.33</v>
      </c>
      <c r="AE471" s="49"/>
      <c r="AF471" s="49">
        <v>9.52</v>
      </c>
      <c r="AG471" s="49"/>
      <c r="BB471" s="3"/>
    </row>
    <row r="472" spans="2:54" ht="12" thickBot="1">
      <c r="B472" s="24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6"/>
    </row>
  </sheetData>
  <sheetProtection algorithmName="SHA-512" hashValue="t2H8SqIJHc0yoLLzSMTVs78yCBBSllfZvQCa7diKDpkLaSpBntAWk6Imi1qEqz5Y5OMWjkRuNlX2ZnQn9g9uuQ==" saltValue="CyM1ofCIJxUVR0Am9ydKqg==" spinCount="100000" sheet="1" objects="1" scenarios="1"/>
  <mergeCells count="2819">
    <mergeCell ref="AD430:AE430"/>
    <mergeCell ref="AF430:AG430"/>
    <mergeCell ref="C431:E431"/>
    <mergeCell ref="F431:G431"/>
    <mergeCell ref="H431:I431"/>
    <mergeCell ref="J431:K431"/>
    <mergeCell ref="L431:M431"/>
    <mergeCell ref="N431:O431"/>
    <mergeCell ref="P431:Q431"/>
    <mergeCell ref="R431:S431"/>
    <mergeCell ref="T431:U431"/>
    <mergeCell ref="V431:W431"/>
    <mergeCell ref="X431:Y431"/>
    <mergeCell ref="Z431:AA431"/>
    <mergeCell ref="AB431:AC431"/>
    <mergeCell ref="AD431:AE431"/>
    <mergeCell ref="AF431:AG431"/>
    <mergeCell ref="AO423:AP423"/>
    <mergeCell ref="S425:U425"/>
    <mergeCell ref="W425:X425"/>
    <mergeCell ref="Z425:AB425"/>
    <mergeCell ref="C430:E430"/>
    <mergeCell ref="F430:G430"/>
    <mergeCell ref="H430:I430"/>
    <mergeCell ref="J430:K430"/>
    <mergeCell ref="L430:M430"/>
    <mergeCell ref="N430:O430"/>
    <mergeCell ref="P430:Q430"/>
    <mergeCell ref="R430:S430"/>
    <mergeCell ref="T430:U430"/>
    <mergeCell ref="V430:W430"/>
    <mergeCell ref="X430:Y430"/>
    <mergeCell ref="Z430:AA430"/>
    <mergeCell ref="AB430:AC430"/>
    <mergeCell ref="C428:E428"/>
    <mergeCell ref="F428:G428"/>
    <mergeCell ref="H428:I428"/>
    <mergeCell ref="J428:K428"/>
    <mergeCell ref="L428:M428"/>
    <mergeCell ref="N428:O428"/>
    <mergeCell ref="P428:Q428"/>
    <mergeCell ref="R428:S428"/>
    <mergeCell ref="T428:U428"/>
    <mergeCell ref="V428:W428"/>
    <mergeCell ref="X428:Y428"/>
    <mergeCell ref="Z428:AA428"/>
    <mergeCell ref="AB428:AC428"/>
    <mergeCell ref="AD428:AE428"/>
    <mergeCell ref="AF428:AG428"/>
    <mergeCell ref="C429:E429"/>
    <mergeCell ref="F429:G429"/>
    <mergeCell ref="H429:I429"/>
    <mergeCell ref="J429:K429"/>
    <mergeCell ref="L429:M429"/>
    <mergeCell ref="N429:O429"/>
    <mergeCell ref="P429:Q429"/>
    <mergeCell ref="R429:S429"/>
    <mergeCell ref="T429:U429"/>
    <mergeCell ref="V429:W429"/>
    <mergeCell ref="X429:Y429"/>
    <mergeCell ref="Z429:AA429"/>
    <mergeCell ref="AB429:AC429"/>
    <mergeCell ref="AD429:AE429"/>
    <mergeCell ref="AF429:AG429"/>
    <mergeCell ref="AD426:AE426"/>
    <mergeCell ref="AF426:AG426"/>
    <mergeCell ref="C427:E427"/>
    <mergeCell ref="F427:G427"/>
    <mergeCell ref="H427:I427"/>
    <mergeCell ref="J427:K427"/>
    <mergeCell ref="L427:M427"/>
    <mergeCell ref="N427:O427"/>
    <mergeCell ref="P427:Q427"/>
    <mergeCell ref="R427:S427"/>
    <mergeCell ref="T427:U427"/>
    <mergeCell ref="V427:W427"/>
    <mergeCell ref="X427:Y427"/>
    <mergeCell ref="Z427:AA427"/>
    <mergeCell ref="AB427:AC427"/>
    <mergeCell ref="AD427:AE427"/>
    <mergeCell ref="AF427:AG427"/>
    <mergeCell ref="S423:U423"/>
    <mergeCell ref="W423:X423"/>
    <mergeCell ref="Z423:AB423"/>
    <mergeCell ref="S424:U424"/>
    <mergeCell ref="W424:X424"/>
    <mergeCell ref="Z424:AB424"/>
    <mergeCell ref="C426:E426"/>
    <mergeCell ref="F426:G426"/>
    <mergeCell ref="H426:I426"/>
    <mergeCell ref="J426:K426"/>
    <mergeCell ref="L426:M426"/>
    <mergeCell ref="N426:O426"/>
    <mergeCell ref="P426:Q426"/>
    <mergeCell ref="R426:S426"/>
    <mergeCell ref="T426:U426"/>
    <mergeCell ref="V426:W426"/>
    <mergeCell ref="X426:Y426"/>
    <mergeCell ref="Z426:AA426"/>
    <mergeCell ref="AB426:AC426"/>
    <mergeCell ref="R417:S417"/>
    <mergeCell ref="T418:U418"/>
    <mergeCell ref="W418:X418"/>
    <mergeCell ref="Z418:AA418"/>
    <mergeCell ref="C419:C420"/>
    <mergeCell ref="U419:W419"/>
    <mergeCell ref="Y419:Z419"/>
    <mergeCell ref="AB419:AC419"/>
    <mergeCell ref="AE419:AG419"/>
    <mergeCell ref="AO419:AP419"/>
    <mergeCell ref="AO420:AP420"/>
    <mergeCell ref="S421:U421"/>
    <mergeCell ref="W421:X421"/>
    <mergeCell ref="Z421:AB421"/>
    <mergeCell ref="AO421:AP421"/>
    <mergeCell ref="S422:U422"/>
    <mergeCell ref="W422:X422"/>
    <mergeCell ref="Z422:AB422"/>
    <mergeCell ref="AO422:AP422"/>
    <mergeCell ref="C290:E290"/>
    <mergeCell ref="F290:G290"/>
    <mergeCell ref="H290:I290"/>
    <mergeCell ref="J290:K290"/>
    <mergeCell ref="L290:M290"/>
    <mergeCell ref="N290:O290"/>
    <mergeCell ref="P290:Q290"/>
    <mergeCell ref="R290:S290"/>
    <mergeCell ref="T290:U290"/>
    <mergeCell ref="V290:W290"/>
    <mergeCell ref="X290:Y290"/>
    <mergeCell ref="Z290:AA290"/>
    <mergeCell ref="AB290:AC290"/>
    <mergeCell ref="AD290:AE290"/>
    <mergeCell ref="AF290:AG290"/>
    <mergeCell ref="R415:S415"/>
    <mergeCell ref="R416:S416"/>
    <mergeCell ref="C327:E327"/>
    <mergeCell ref="F327:G327"/>
    <mergeCell ref="H327:I327"/>
    <mergeCell ref="J327:K327"/>
    <mergeCell ref="L327:M327"/>
    <mergeCell ref="N327:O327"/>
    <mergeCell ref="P327:Q327"/>
    <mergeCell ref="R327:S327"/>
    <mergeCell ref="T327:U327"/>
    <mergeCell ref="V327:W327"/>
    <mergeCell ref="X327:Y327"/>
    <mergeCell ref="Z327:AA327"/>
    <mergeCell ref="AB327:AC327"/>
    <mergeCell ref="AD327:AE327"/>
    <mergeCell ref="AF327:AG327"/>
    <mergeCell ref="AF287:AG287"/>
    <mergeCell ref="C288:E288"/>
    <mergeCell ref="F288:G288"/>
    <mergeCell ref="H288:I288"/>
    <mergeCell ref="J288:K288"/>
    <mergeCell ref="L288:M288"/>
    <mergeCell ref="N288:O288"/>
    <mergeCell ref="P288:Q288"/>
    <mergeCell ref="R288:S288"/>
    <mergeCell ref="T288:U288"/>
    <mergeCell ref="V288:W288"/>
    <mergeCell ref="X288:Y288"/>
    <mergeCell ref="Z288:AA288"/>
    <mergeCell ref="AB288:AC288"/>
    <mergeCell ref="AD288:AE288"/>
    <mergeCell ref="AF288:AG288"/>
    <mergeCell ref="C289:E289"/>
    <mergeCell ref="F289:G289"/>
    <mergeCell ref="H289:I289"/>
    <mergeCell ref="J289:K289"/>
    <mergeCell ref="L289:M289"/>
    <mergeCell ref="N289:O289"/>
    <mergeCell ref="P289:Q289"/>
    <mergeCell ref="R289:S289"/>
    <mergeCell ref="T289:U289"/>
    <mergeCell ref="V289:W289"/>
    <mergeCell ref="X289:Y289"/>
    <mergeCell ref="Z289:AA289"/>
    <mergeCell ref="AB289:AC289"/>
    <mergeCell ref="AD289:AE289"/>
    <mergeCell ref="AF289:AG289"/>
    <mergeCell ref="S284:U284"/>
    <mergeCell ref="W284:X284"/>
    <mergeCell ref="Z284:AB284"/>
    <mergeCell ref="C287:E287"/>
    <mergeCell ref="F287:G287"/>
    <mergeCell ref="H287:I287"/>
    <mergeCell ref="J287:K287"/>
    <mergeCell ref="L287:M287"/>
    <mergeCell ref="N287:O287"/>
    <mergeCell ref="P287:Q287"/>
    <mergeCell ref="R287:S287"/>
    <mergeCell ref="T287:U287"/>
    <mergeCell ref="V287:W287"/>
    <mergeCell ref="X287:Y287"/>
    <mergeCell ref="Z287:AA287"/>
    <mergeCell ref="AB287:AC287"/>
    <mergeCell ref="AD287:AE287"/>
    <mergeCell ref="R276:S276"/>
    <mergeCell ref="R277:S277"/>
    <mergeCell ref="R278:S278"/>
    <mergeCell ref="T279:U279"/>
    <mergeCell ref="W279:X279"/>
    <mergeCell ref="Z279:AA279"/>
    <mergeCell ref="C280:C281"/>
    <mergeCell ref="S280:U280"/>
    <mergeCell ref="AO280:AP280"/>
    <mergeCell ref="AO281:AP281"/>
    <mergeCell ref="S282:U282"/>
    <mergeCell ref="W282:X282"/>
    <mergeCell ref="Z282:AB282"/>
    <mergeCell ref="AO282:AP282"/>
    <mergeCell ref="S283:U283"/>
    <mergeCell ref="W283:X283"/>
    <mergeCell ref="Z283:AB283"/>
    <mergeCell ref="C328:E328"/>
    <mergeCell ref="F328:G328"/>
    <mergeCell ref="H328:I328"/>
    <mergeCell ref="J328:K328"/>
    <mergeCell ref="L328:M328"/>
    <mergeCell ref="N328:O328"/>
    <mergeCell ref="P328:Q328"/>
    <mergeCell ref="R328:S328"/>
    <mergeCell ref="T328:U328"/>
    <mergeCell ref="V328:W328"/>
    <mergeCell ref="X328:Y328"/>
    <mergeCell ref="Z328:AA328"/>
    <mergeCell ref="AB328:AC328"/>
    <mergeCell ref="AD328:AE328"/>
    <mergeCell ref="AF328:AG328"/>
    <mergeCell ref="C325:E325"/>
    <mergeCell ref="F325:G325"/>
    <mergeCell ref="H325:I325"/>
    <mergeCell ref="J325:K325"/>
    <mergeCell ref="L325:M325"/>
    <mergeCell ref="N325:O325"/>
    <mergeCell ref="P325:Q325"/>
    <mergeCell ref="R325:S325"/>
    <mergeCell ref="T325:U325"/>
    <mergeCell ref="V325:W325"/>
    <mergeCell ref="X325:Y325"/>
    <mergeCell ref="Z325:AA325"/>
    <mergeCell ref="AB325:AC325"/>
    <mergeCell ref="AD325:AE325"/>
    <mergeCell ref="AF325:AG325"/>
    <mergeCell ref="C326:E326"/>
    <mergeCell ref="F326:G326"/>
    <mergeCell ref="H326:I326"/>
    <mergeCell ref="J326:K326"/>
    <mergeCell ref="L326:M326"/>
    <mergeCell ref="N326:O326"/>
    <mergeCell ref="P326:Q326"/>
    <mergeCell ref="R326:S326"/>
    <mergeCell ref="T326:U326"/>
    <mergeCell ref="V326:W326"/>
    <mergeCell ref="X326:Y326"/>
    <mergeCell ref="Z326:AA326"/>
    <mergeCell ref="AB326:AC326"/>
    <mergeCell ref="AD326:AE326"/>
    <mergeCell ref="AF326:AG326"/>
    <mergeCell ref="S320:U320"/>
    <mergeCell ref="W320:X320"/>
    <mergeCell ref="Z320:AB320"/>
    <mergeCell ref="AO320:AP320"/>
    <mergeCell ref="S321:U321"/>
    <mergeCell ref="W321:X321"/>
    <mergeCell ref="Z321:AB321"/>
    <mergeCell ref="S322:U322"/>
    <mergeCell ref="W322:X322"/>
    <mergeCell ref="Z322:AB322"/>
    <mergeCell ref="C324:E324"/>
    <mergeCell ref="F324:G324"/>
    <mergeCell ref="H324:I324"/>
    <mergeCell ref="J324:K324"/>
    <mergeCell ref="L324:M324"/>
    <mergeCell ref="N324:O324"/>
    <mergeCell ref="P324:Q324"/>
    <mergeCell ref="R324:S324"/>
    <mergeCell ref="T324:U324"/>
    <mergeCell ref="V324:W324"/>
    <mergeCell ref="X324:Y324"/>
    <mergeCell ref="Z324:AA324"/>
    <mergeCell ref="AB324:AC324"/>
    <mergeCell ref="AD324:AE324"/>
    <mergeCell ref="AF324:AG324"/>
    <mergeCell ref="Q313:R313"/>
    <mergeCell ref="R314:S314"/>
    <mergeCell ref="R315:S315"/>
    <mergeCell ref="T316:U316"/>
    <mergeCell ref="W316:X316"/>
    <mergeCell ref="Z316:AA316"/>
    <mergeCell ref="C317:C318"/>
    <mergeCell ref="T317:V317"/>
    <mergeCell ref="X317:Y317"/>
    <mergeCell ref="AA317:AC317"/>
    <mergeCell ref="AO317:AP317"/>
    <mergeCell ref="AO318:AP318"/>
    <mergeCell ref="S319:U319"/>
    <mergeCell ref="W319:X319"/>
    <mergeCell ref="Z319:AB319"/>
    <mergeCell ref="AO319:AP319"/>
    <mergeCell ref="C309:E309"/>
    <mergeCell ref="F309:G309"/>
    <mergeCell ref="H309:I309"/>
    <mergeCell ref="J309:K309"/>
    <mergeCell ref="L309:M309"/>
    <mergeCell ref="N309:O309"/>
    <mergeCell ref="P309:Q309"/>
    <mergeCell ref="R309:S309"/>
    <mergeCell ref="T309:U309"/>
    <mergeCell ref="V309:W309"/>
    <mergeCell ref="X309:Y309"/>
    <mergeCell ref="Z309:AA309"/>
    <mergeCell ref="AB309:AC309"/>
    <mergeCell ref="AD309:AE309"/>
    <mergeCell ref="AF309:AG309"/>
    <mergeCell ref="C308:E308"/>
    <mergeCell ref="F308:G308"/>
    <mergeCell ref="H308:I308"/>
    <mergeCell ref="J308:K308"/>
    <mergeCell ref="L308:M308"/>
    <mergeCell ref="N308:O308"/>
    <mergeCell ref="P308:Q308"/>
    <mergeCell ref="R308:S308"/>
    <mergeCell ref="T308:U308"/>
    <mergeCell ref="V308:W308"/>
    <mergeCell ref="X308:Y308"/>
    <mergeCell ref="Z308:AA308"/>
    <mergeCell ref="AB308:AC308"/>
    <mergeCell ref="AD308:AE308"/>
    <mergeCell ref="AF308:AG308"/>
    <mergeCell ref="C306:E306"/>
    <mergeCell ref="F306:G306"/>
    <mergeCell ref="H306:I306"/>
    <mergeCell ref="J306:K306"/>
    <mergeCell ref="L306:M306"/>
    <mergeCell ref="N306:O306"/>
    <mergeCell ref="P306:Q306"/>
    <mergeCell ref="R306:S306"/>
    <mergeCell ref="T306:U306"/>
    <mergeCell ref="V306:W306"/>
    <mergeCell ref="X306:Y306"/>
    <mergeCell ref="Z306:AA306"/>
    <mergeCell ref="AB306:AC306"/>
    <mergeCell ref="AD306:AE306"/>
    <mergeCell ref="AF306:AG306"/>
    <mergeCell ref="C307:E307"/>
    <mergeCell ref="F307:G307"/>
    <mergeCell ref="H307:I307"/>
    <mergeCell ref="J307:K307"/>
    <mergeCell ref="L307:M307"/>
    <mergeCell ref="N307:O307"/>
    <mergeCell ref="P307:Q307"/>
    <mergeCell ref="R307:S307"/>
    <mergeCell ref="T307:U307"/>
    <mergeCell ref="V307:W307"/>
    <mergeCell ref="X307:Y307"/>
    <mergeCell ref="Z307:AA307"/>
    <mergeCell ref="AB307:AC307"/>
    <mergeCell ref="AD307:AE307"/>
    <mergeCell ref="AF307:AG307"/>
    <mergeCell ref="S301:U301"/>
    <mergeCell ref="W301:X301"/>
    <mergeCell ref="Z301:AB301"/>
    <mergeCell ref="S302:U302"/>
    <mergeCell ref="W302:X302"/>
    <mergeCell ref="Z302:AB302"/>
    <mergeCell ref="AO301:AP301"/>
    <mergeCell ref="S303:U303"/>
    <mergeCell ref="W303:X303"/>
    <mergeCell ref="Z303:AB303"/>
    <mergeCell ref="C305:E305"/>
    <mergeCell ref="F305:G305"/>
    <mergeCell ref="H305:I305"/>
    <mergeCell ref="J305:K305"/>
    <mergeCell ref="L305:M305"/>
    <mergeCell ref="N305:O305"/>
    <mergeCell ref="P305:Q305"/>
    <mergeCell ref="R305:S305"/>
    <mergeCell ref="T305:U305"/>
    <mergeCell ref="V305:W305"/>
    <mergeCell ref="X305:Y305"/>
    <mergeCell ref="Z305:AA305"/>
    <mergeCell ref="AB305:AC305"/>
    <mergeCell ref="AD305:AE305"/>
    <mergeCell ref="AF305:AG305"/>
    <mergeCell ref="Q294:R294"/>
    <mergeCell ref="R295:S295"/>
    <mergeCell ref="R296:S296"/>
    <mergeCell ref="T297:U297"/>
    <mergeCell ref="W297:X297"/>
    <mergeCell ref="Z297:AA297"/>
    <mergeCell ref="C298:C299"/>
    <mergeCell ref="U298:W298"/>
    <mergeCell ref="Y298:Z298"/>
    <mergeCell ref="AB298:AC298"/>
    <mergeCell ref="AE298:AG298"/>
    <mergeCell ref="AO298:AP298"/>
    <mergeCell ref="AO299:AP299"/>
    <mergeCell ref="S300:U300"/>
    <mergeCell ref="W300:X300"/>
    <mergeCell ref="Z300:AB300"/>
    <mergeCell ref="AO300:AP300"/>
    <mergeCell ref="V212:W212"/>
    <mergeCell ref="X212:Y212"/>
    <mergeCell ref="Z212:AA212"/>
    <mergeCell ref="AB212:AC212"/>
    <mergeCell ref="AD212:AE212"/>
    <mergeCell ref="AF212:AG212"/>
    <mergeCell ref="C212:E212"/>
    <mergeCell ref="F212:G212"/>
    <mergeCell ref="H212:I212"/>
    <mergeCell ref="J212:K212"/>
    <mergeCell ref="L212:M212"/>
    <mergeCell ref="N212:O212"/>
    <mergeCell ref="P212:Q212"/>
    <mergeCell ref="R212:S212"/>
    <mergeCell ref="T212:U212"/>
    <mergeCell ref="V210:W210"/>
    <mergeCell ref="X210:Y210"/>
    <mergeCell ref="Z210:AA210"/>
    <mergeCell ref="AB210:AC210"/>
    <mergeCell ref="AD210:AE210"/>
    <mergeCell ref="AF210:AG210"/>
    <mergeCell ref="C211:E211"/>
    <mergeCell ref="F211:G211"/>
    <mergeCell ref="H211:I211"/>
    <mergeCell ref="J211:K211"/>
    <mergeCell ref="L211:M211"/>
    <mergeCell ref="N211:O211"/>
    <mergeCell ref="P211:Q211"/>
    <mergeCell ref="R211:S211"/>
    <mergeCell ref="T211:U211"/>
    <mergeCell ref="V211:W211"/>
    <mergeCell ref="X211:Y211"/>
    <mergeCell ref="Z211:AA211"/>
    <mergeCell ref="AB211:AC211"/>
    <mergeCell ref="AD211:AE211"/>
    <mergeCell ref="AF211:AG211"/>
    <mergeCell ref="C210:E210"/>
    <mergeCell ref="F210:G210"/>
    <mergeCell ref="H210:I210"/>
    <mergeCell ref="J210:K210"/>
    <mergeCell ref="L210:M210"/>
    <mergeCell ref="N210:O210"/>
    <mergeCell ref="P210:Q210"/>
    <mergeCell ref="R210:S210"/>
    <mergeCell ref="T210:U210"/>
    <mergeCell ref="V208:W208"/>
    <mergeCell ref="X208:Y208"/>
    <mergeCell ref="Z208:AA208"/>
    <mergeCell ref="AB208:AC208"/>
    <mergeCell ref="AD208:AE208"/>
    <mergeCell ref="AF208:AG208"/>
    <mergeCell ref="C209:E209"/>
    <mergeCell ref="F209:G209"/>
    <mergeCell ref="H209:I209"/>
    <mergeCell ref="J209:K209"/>
    <mergeCell ref="L209:M209"/>
    <mergeCell ref="N209:O209"/>
    <mergeCell ref="P209:Q209"/>
    <mergeCell ref="R209:S209"/>
    <mergeCell ref="T209:U209"/>
    <mergeCell ref="V209:W209"/>
    <mergeCell ref="X209:Y209"/>
    <mergeCell ref="Z209:AA209"/>
    <mergeCell ref="AB209:AC209"/>
    <mergeCell ref="C208:E208"/>
    <mergeCell ref="F208:G208"/>
    <mergeCell ref="H208:I208"/>
    <mergeCell ref="J208:K208"/>
    <mergeCell ref="L208:M208"/>
    <mergeCell ref="N208:O208"/>
    <mergeCell ref="P208:Q208"/>
    <mergeCell ref="R208:S208"/>
    <mergeCell ref="T208:U208"/>
    <mergeCell ref="AD206:AE206"/>
    <mergeCell ref="AF206:AG206"/>
    <mergeCell ref="C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  <mergeCell ref="Z207:AA207"/>
    <mergeCell ref="AB207:AC207"/>
    <mergeCell ref="AD207:AE207"/>
    <mergeCell ref="AF207:AG207"/>
    <mergeCell ref="C206:E206"/>
    <mergeCell ref="F206:G206"/>
    <mergeCell ref="H206:I206"/>
    <mergeCell ref="J206:K206"/>
    <mergeCell ref="L206:M206"/>
    <mergeCell ref="N206:O206"/>
    <mergeCell ref="P206:Q206"/>
    <mergeCell ref="R206:S206"/>
    <mergeCell ref="T206:U206"/>
    <mergeCell ref="V206:W206"/>
    <mergeCell ref="X206:Y206"/>
    <mergeCell ref="Z206:AA206"/>
    <mergeCell ref="AB206:AC206"/>
    <mergeCell ref="S202:U202"/>
    <mergeCell ref="W202:X202"/>
    <mergeCell ref="Z202:AB202"/>
    <mergeCell ref="AD209:AE209"/>
    <mergeCell ref="AO203:AP203"/>
    <mergeCell ref="S204:U204"/>
    <mergeCell ref="W204:X204"/>
    <mergeCell ref="Z204:AB204"/>
    <mergeCell ref="AB198:AD198"/>
    <mergeCell ref="AO198:AP198"/>
    <mergeCell ref="AO199:AP199"/>
    <mergeCell ref="S200:U200"/>
    <mergeCell ref="W200:X200"/>
    <mergeCell ref="Z200:AB200"/>
    <mergeCell ref="AO200:AP200"/>
    <mergeCell ref="S201:U201"/>
    <mergeCell ref="W201:X201"/>
    <mergeCell ref="Z201:AB201"/>
    <mergeCell ref="AO201:AP201"/>
    <mergeCell ref="S205:U205"/>
    <mergeCell ref="W205:X205"/>
    <mergeCell ref="Z205:AB205"/>
    <mergeCell ref="AF209:AG209"/>
    <mergeCell ref="V189:W189"/>
    <mergeCell ref="X189:Y189"/>
    <mergeCell ref="Z189:AA189"/>
    <mergeCell ref="AB189:AC189"/>
    <mergeCell ref="AD189:AE189"/>
    <mergeCell ref="AF189:AG189"/>
    <mergeCell ref="C188:E188"/>
    <mergeCell ref="F188:G188"/>
    <mergeCell ref="H188:I188"/>
    <mergeCell ref="J188:K188"/>
    <mergeCell ref="L188:M188"/>
    <mergeCell ref="N188:O188"/>
    <mergeCell ref="P188:Q188"/>
    <mergeCell ref="R188:S188"/>
    <mergeCell ref="T188:U188"/>
    <mergeCell ref="V188:W188"/>
    <mergeCell ref="X188:Y188"/>
    <mergeCell ref="Z188:AA188"/>
    <mergeCell ref="AB188:AC188"/>
    <mergeCell ref="AD188:AE188"/>
    <mergeCell ref="AF188:AG188"/>
    <mergeCell ref="C189:E189"/>
    <mergeCell ref="F189:G189"/>
    <mergeCell ref="H189:I189"/>
    <mergeCell ref="J189:K189"/>
    <mergeCell ref="L189:M189"/>
    <mergeCell ref="N189:O189"/>
    <mergeCell ref="P189:Q189"/>
    <mergeCell ref="R189:S189"/>
    <mergeCell ref="T189:U189"/>
    <mergeCell ref="V186:W186"/>
    <mergeCell ref="X186:Y186"/>
    <mergeCell ref="Z186:AA186"/>
    <mergeCell ref="AB186:AC186"/>
    <mergeCell ref="AD186:AE186"/>
    <mergeCell ref="AF186:AG186"/>
    <mergeCell ref="C187:E187"/>
    <mergeCell ref="F187:G187"/>
    <mergeCell ref="H187:I187"/>
    <mergeCell ref="J187:K187"/>
    <mergeCell ref="L187:M187"/>
    <mergeCell ref="N187:O187"/>
    <mergeCell ref="P187:Q187"/>
    <mergeCell ref="R187:S187"/>
    <mergeCell ref="T187:U187"/>
    <mergeCell ref="V187:W187"/>
    <mergeCell ref="X187:Y187"/>
    <mergeCell ref="Z187:AA187"/>
    <mergeCell ref="AB187:AC187"/>
    <mergeCell ref="AD187:AE187"/>
    <mergeCell ref="AF187:AG187"/>
    <mergeCell ref="C186:E186"/>
    <mergeCell ref="F186:G186"/>
    <mergeCell ref="H186:I186"/>
    <mergeCell ref="J186:K186"/>
    <mergeCell ref="L186:M186"/>
    <mergeCell ref="N186:O186"/>
    <mergeCell ref="P186:Q186"/>
    <mergeCell ref="R186:S186"/>
    <mergeCell ref="T186:U186"/>
    <mergeCell ref="V184:W184"/>
    <mergeCell ref="X184:Y184"/>
    <mergeCell ref="Z184:AA184"/>
    <mergeCell ref="AB184:AC184"/>
    <mergeCell ref="AD184:AE184"/>
    <mergeCell ref="AF184:AG184"/>
    <mergeCell ref="C185:E185"/>
    <mergeCell ref="F185:G185"/>
    <mergeCell ref="H185:I185"/>
    <mergeCell ref="J185:K185"/>
    <mergeCell ref="L185:M185"/>
    <mergeCell ref="N185:O185"/>
    <mergeCell ref="P185:Q185"/>
    <mergeCell ref="R185:S185"/>
    <mergeCell ref="T185:U185"/>
    <mergeCell ref="V185:W185"/>
    <mergeCell ref="X185:Y185"/>
    <mergeCell ref="Z185:AA185"/>
    <mergeCell ref="AB185:AC185"/>
    <mergeCell ref="AD185:AE185"/>
    <mergeCell ref="AF185:AG185"/>
    <mergeCell ref="C184:E184"/>
    <mergeCell ref="F184:G184"/>
    <mergeCell ref="H184:I184"/>
    <mergeCell ref="J184:K184"/>
    <mergeCell ref="L184:M184"/>
    <mergeCell ref="N184:O184"/>
    <mergeCell ref="P184:Q184"/>
    <mergeCell ref="R184:S184"/>
    <mergeCell ref="T184:U184"/>
    <mergeCell ref="AD182:AE182"/>
    <mergeCell ref="AF182:AG182"/>
    <mergeCell ref="C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Z183:AA183"/>
    <mergeCell ref="AB183:AC183"/>
    <mergeCell ref="AD183:AE183"/>
    <mergeCell ref="AF183:AG183"/>
    <mergeCell ref="S180:U180"/>
    <mergeCell ref="W180:X180"/>
    <mergeCell ref="Z180:AB180"/>
    <mergeCell ref="C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Z182:AA182"/>
    <mergeCell ref="AB182:AC182"/>
    <mergeCell ref="S181:U181"/>
    <mergeCell ref="W181:X181"/>
    <mergeCell ref="Z181:AB181"/>
    <mergeCell ref="S177:U177"/>
    <mergeCell ref="W177:X177"/>
    <mergeCell ref="Z177:AB177"/>
    <mergeCell ref="AO177:AP177"/>
    <mergeCell ref="S178:U178"/>
    <mergeCell ref="W178:X178"/>
    <mergeCell ref="Z178:AB178"/>
    <mergeCell ref="AO178:AP178"/>
    <mergeCell ref="S179:U179"/>
    <mergeCell ref="W179:X179"/>
    <mergeCell ref="Z179:AB179"/>
    <mergeCell ref="AO179:AP179"/>
    <mergeCell ref="AB173:AC173"/>
    <mergeCell ref="AE173:AG173"/>
    <mergeCell ref="AO173:AP173"/>
    <mergeCell ref="AO174:AP174"/>
    <mergeCell ref="S175:U175"/>
    <mergeCell ref="W175:X175"/>
    <mergeCell ref="Z175:AB175"/>
    <mergeCell ref="AO175:AP175"/>
    <mergeCell ref="S176:U176"/>
    <mergeCell ref="W176:X176"/>
    <mergeCell ref="Z176:AB176"/>
    <mergeCell ref="AO176:AP176"/>
    <mergeCell ref="Q169:R169"/>
    <mergeCell ref="R170:S170"/>
    <mergeCell ref="R171:S171"/>
    <mergeCell ref="C172:C173"/>
    <mergeCell ref="T172:U172"/>
    <mergeCell ref="W172:X172"/>
    <mergeCell ref="Z172:AA172"/>
    <mergeCell ref="U173:W173"/>
    <mergeCell ref="Y173:Z173"/>
    <mergeCell ref="V164:W164"/>
    <mergeCell ref="X164:Y164"/>
    <mergeCell ref="Z164:AA164"/>
    <mergeCell ref="AB164:AC164"/>
    <mergeCell ref="AD164:AE164"/>
    <mergeCell ref="AF164:AG164"/>
    <mergeCell ref="S150:T150"/>
    <mergeCell ref="S152:T152"/>
    <mergeCell ref="S153:T153"/>
    <mergeCell ref="S154:T154"/>
    <mergeCell ref="S155:T155"/>
    <mergeCell ref="S156:T156"/>
    <mergeCell ref="S157:T157"/>
    <mergeCell ref="V162:W162"/>
    <mergeCell ref="X162:Y162"/>
    <mergeCell ref="Z162:AA162"/>
    <mergeCell ref="AB162:AC162"/>
    <mergeCell ref="AD162:AE162"/>
    <mergeCell ref="AF162:AG162"/>
    <mergeCell ref="V163:W163"/>
    <mergeCell ref="X163:Y163"/>
    <mergeCell ref="Z163:AA163"/>
    <mergeCell ref="AB163:AC163"/>
    <mergeCell ref="AD163:AE163"/>
    <mergeCell ref="C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AF163:AG163"/>
    <mergeCell ref="C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C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C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Z161:AA161"/>
    <mergeCell ref="AB161:AC161"/>
    <mergeCell ref="AD161:AE161"/>
    <mergeCell ref="AF161:AG161"/>
    <mergeCell ref="C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Z160:AA160"/>
    <mergeCell ref="AB160:AC160"/>
    <mergeCell ref="AD160:AE160"/>
    <mergeCell ref="AF160:AG160"/>
    <mergeCell ref="C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Z159:AA159"/>
    <mergeCell ref="AB159:AC159"/>
    <mergeCell ref="AD159:AE159"/>
    <mergeCell ref="AF159:AG159"/>
    <mergeCell ref="C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5:W155"/>
    <mergeCell ref="AO155:AP155"/>
    <mergeCell ref="V156:W156"/>
    <mergeCell ref="V157:W157"/>
    <mergeCell ref="V152:W152"/>
    <mergeCell ref="AO152:AP152"/>
    <mergeCell ref="V153:W153"/>
    <mergeCell ref="AO153:AP153"/>
    <mergeCell ref="V154:W154"/>
    <mergeCell ref="AO154:AP154"/>
    <mergeCell ref="Y152:AA152"/>
    <mergeCell ref="Y153:AA153"/>
    <mergeCell ref="Y154:AA154"/>
    <mergeCell ref="Y155:AA155"/>
    <mergeCell ref="Y156:AA156"/>
    <mergeCell ref="Y157:AA157"/>
    <mergeCell ref="V158:W158"/>
    <mergeCell ref="X158:Y158"/>
    <mergeCell ref="Z158:AA158"/>
    <mergeCell ref="AB158:AC158"/>
    <mergeCell ref="AD158:AE158"/>
    <mergeCell ref="AF158:AG158"/>
    <mergeCell ref="C149:C150"/>
    <mergeCell ref="T149:U149"/>
    <mergeCell ref="W149:X149"/>
    <mergeCell ref="Z149:AA149"/>
    <mergeCell ref="AO150:AP150"/>
    <mergeCell ref="AO151:AP151"/>
    <mergeCell ref="V141:W141"/>
    <mergeCell ref="X141:Y141"/>
    <mergeCell ref="Z141:AA141"/>
    <mergeCell ref="AB141:AC141"/>
    <mergeCell ref="AD141:AE141"/>
    <mergeCell ref="AF141:AG141"/>
    <mergeCell ref="R146:S146"/>
    <mergeCell ref="R147:S147"/>
    <mergeCell ref="R148:S148"/>
    <mergeCell ref="C141:E141"/>
    <mergeCell ref="F141:G141"/>
    <mergeCell ref="H141:I141"/>
    <mergeCell ref="J141:K141"/>
    <mergeCell ref="L141:M141"/>
    <mergeCell ref="N141:O141"/>
    <mergeCell ref="P141:Q141"/>
    <mergeCell ref="R141:S141"/>
    <mergeCell ref="T141:U141"/>
    <mergeCell ref="AB139:AC139"/>
    <mergeCell ref="AD139:AE139"/>
    <mergeCell ref="AF139:AG139"/>
    <mergeCell ref="C140:E140"/>
    <mergeCell ref="F140:G140"/>
    <mergeCell ref="H140:I140"/>
    <mergeCell ref="J140:K140"/>
    <mergeCell ref="L140:M140"/>
    <mergeCell ref="N140:O140"/>
    <mergeCell ref="P140:Q140"/>
    <mergeCell ref="R140:S140"/>
    <mergeCell ref="T140:U140"/>
    <mergeCell ref="V140:W140"/>
    <mergeCell ref="X140:Y140"/>
    <mergeCell ref="Z140:AA140"/>
    <mergeCell ref="AB140:AC140"/>
    <mergeCell ref="AD140:AE140"/>
    <mergeCell ref="AF140:AG140"/>
    <mergeCell ref="C139:E139"/>
    <mergeCell ref="F139:G139"/>
    <mergeCell ref="H139:I139"/>
    <mergeCell ref="J139:K139"/>
    <mergeCell ref="L139:M139"/>
    <mergeCell ref="N139:O139"/>
    <mergeCell ref="P139:Q139"/>
    <mergeCell ref="R139:S139"/>
    <mergeCell ref="T139:U139"/>
    <mergeCell ref="V137:W137"/>
    <mergeCell ref="X137:Y137"/>
    <mergeCell ref="Z137:AA137"/>
    <mergeCell ref="P137:Q137"/>
    <mergeCell ref="R137:S137"/>
    <mergeCell ref="T137:U137"/>
    <mergeCell ref="V139:W139"/>
    <mergeCell ref="X139:Y139"/>
    <mergeCell ref="Z139:AA139"/>
    <mergeCell ref="AB137:AC137"/>
    <mergeCell ref="AD137:AE137"/>
    <mergeCell ref="AF137:AG137"/>
    <mergeCell ref="C138:E138"/>
    <mergeCell ref="F138:G138"/>
    <mergeCell ref="H138:I138"/>
    <mergeCell ref="J138:K138"/>
    <mergeCell ref="L138:M138"/>
    <mergeCell ref="N138:O138"/>
    <mergeCell ref="P138:Q138"/>
    <mergeCell ref="R138:S138"/>
    <mergeCell ref="T138:U138"/>
    <mergeCell ref="V138:W138"/>
    <mergeCell ref="X138:Y138"/>
    <mergeCell ref="Z138:AA138"/>
    <mergeCell ref="AB138:AC138"/>
    <mergeCell ref="AD138:AE138"/>
    <mergeCell ref="AF138:AG138"/>
    <mergeCell ref="C137:E137"/>
    <mergeCell ref="F137:G137"/>
    <mergeCell ref="H137:I137"/>
    <mergeCell ref="J137:K137"/>
    <mergeCell ref="L137:M137"/>
    <mergeCell ref="N137:O137"/>
    <mergeCell ref="Z135:AA135"/>
    <mergeCell ref="Z134:AB134"/>
    <mergeCell ref="AB135:AC135"/>
    <mergeCell ref="AD135:AE135"/>
    <mergeCell ref="AF135:AG135"/>
    <mergeCell ref="C136:E136"/>
    <mergeCell ref="F136:G136"/>
    <mergeCell ref="H136:I136"/>
    <mergeCell ref="J136:K136"/>
    <mergeCell ref="L136:M136"/>
    <mergeCell ref="N136:O136"/>
    <mergeCell ref="P136:Q136"/>
    <mergeCell ref="R136:S136"/>
    <mergeCell ref="T136:U136"/>
    <mergeCell ref="V136:W136"/>
    <mergeCell ref="X136:Y136"/>
    <mergeCell ref="Z136:AA136"/>
    <mergeCell ref="AB136:AC136"/>
    <mergeCell ref="AD136:AE136"/>
    <mergeCell ref="AF136:AG136"/>
    <mergeCell ref="S134:U134"/>
    <mergeCell ref="W134:X134"/>
    <mergeCell ref="C135:E135"/>
    <mergeCell ref="F135:G135"/>
    <mergeCell ref="H135:I135"/>
    <mergeCell ref="J135:K135"/>
    <mergeCell ref="L135:M135"/>
    <mergeCell ref="N135:O135"/>
    <mergeCell ref="P135:Q135"/>
    <mergeCell ref="R135:S135"/>
    <mergeCell ref="T135:U135"/>
    <mergeCell ref="V135:W135"/>
    <mergeCell ref="X135:Y135"/>
    <mergeCell ref="S131:U131"/>
    <mergeCell ref="W131:X131"/>
    <mergeCell ref="AO131:AP131"/>
    <mergeCell ref="S132:U132"/>
    <mergeCell ref="W132:X132"/>
    <mergeCell ref="AO132:AP132"/>
    <mergeCell ref="S133:U133"/>
    <mergeCell ref="W133:X133"/>
    <mergeCell ref="Z131:AB131"/>
    <mergeCell ref="Z132:AB132"/>
    <mergeCell ref="Z133:AB133"/>
    <mergeCell ref="AA127:AC127"/>
    <mergeCell ref="AO127:AP127"/>
    <mergeCell ref="AO128:AP128"/>
    <mergeCell ref="S129:U129"/>
    <mergeCell ref="W129:X129"/>
    <mergeCell ref="AO129:AP129"/>
    <mergeCell ref="S130:U130"/>
    <mergeCell ref="W130:X130"/>
    <mergeCell ref="AO130:AP130"/>
    <mergeCell ref="Z129:AB129"/>
    <mergeCell ref="Z130:AB130"/>
    <mergeCell ref="Q123:R123"/>
    <mergeCell ref="R124:S124"/>
    <mergeCell ref="R125:S125"/>
    <mergeCell ref="C126:C127"/>
    <mergeCell ref="T126:U126"/>
    <mergeCell ref="W126:X126"/>
    <mergeCell ref="Z126:AA126"/>
    <mergeCell ref="T127:V127"/>
    <mergeCell ref="X127:Y127"/>
    <mergeCell ref="AO108:AP108"/>
    <mergeCell ref="AO109:AP109"/>
    <mergeCell ref="S110:U110"/>
    <mergeCell ref="W110:X110"/>
    <mergeCell ref="S111:U111"/>
    <mergeCell ref="W111:X111"/>
    <mergeCell ref="V118:W118"/>
    <mergeCell ref="X118:Y118"/>
    <mergeCell ref="Z118:AA118"/>
    <mergeCell ref="AB118:AC118"/>
    <mergeCell ref="AD118:AE118"/>
    <mergeCell ref="AF118:AG118"/>
    <mergeCell ref="V117:W117"/>
    <mergeCell ref="X117:Y117"/>
    <mergeCell ref="Z117:AA117"/>
    <mergeCell ref="AB117:AC117"/>
    <mergeCell ref="AD117:AE117"/>
    <mergeCell ref="AF117:AG117"/>
    <mergeCell ref="V116:W116"/>
    <mergeCell ref="X116:Y116"/>
    <mergeCell ref="Z116:AA116"/>
    <mergeCell ref="AB116:AC116"/>
    <mergeCell ref="AD116:AE116"/>
    <mergeCell ref="AF116:AG116"/>
    <mergeCell ref="C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C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C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C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AB115:AC115"/>
    <mergeCell ref="AD115:AE115"/>
    <mergeCell ref="AF115:AG115"/>
    <mergeCell ref="V114:W114"/>
    <mergeCell ref="X114:Y114"/>
    <mergeCell ref="Z114:AA114"/>
    <mergeCell ref="AB114:AC114"/>
    <mergeCell ref="AD114:AE114"/>
    <mergeCell ref="AF114:AG114"/>
    <mergeCell ref="AB113:AC113"/>
    <mergeCell ref="AD113:AE113"/>
    <mergeCell ref="AF113:AG113"/>
    <mergeCell ref="C114:E114"/>
    <mergeCell ref="F114:G114"/>
    <mergeCell ref="H114:I114"/>
    <mergeCell ref="C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J114:K114"/>
    <mergeCell ref="L114:M114"/>
    <mergeCell ref="N114:O114"/>
    <mergeCell ref="P114:Q114"/>
    <mergeCell ref="R114:S114"/>
    <mergeCell ref="T114:U114"/>
    <mergeCell ref="C103:C104"/>
    <mergeCell ref="Q100:R100"/>
    <mergeCell ref="R101:S101"/>
    <mergeCell ref="R102:S102"/>
    <mergeCell ref="T103:U103"/>
    <mergeCell ref="W103:X103"/>
    <mergeCell ref="Z103:AA103"/>
    <mergeCell ref="U104:W104"/>
    <mergeCell ref="Y104:Z104"/>
    <mergeCell ref="X112:Y112"/>
    <mergeCell ref="Z112:AA112"/>
    <mergeCell ref="AB112:AC112"/>
    <mergeCell ref="AD112:AE112"/>
    <mergeCell ref="AF112:AG112"/>
    <mergeCell ref="S108:U108"/>
    <mergeCell ref="W108:X108"/>
    <mergeCell ref="S109:U109"/>
    <mergeCell ref="W109:X109"/>
    <mergeCell ref="V112:W112"/>
    <mergeCell ref="Z108:AB108"/>
    <mergeCell ref="Z109:AB109"/>
    <mergeCell ref="Z110:AB110"/>
    <mergeCell ref="Z111:AB111"/>
    <mergeCell ref="C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M63:N63"/>
    <mergeCell ref="N64:O64"/>
    <mergeCell ref="N65:O65"/>
    <mergeCell ref="C66:C67"/>
    <mergeCell ref="P66:Q66"/>
    <mergeCell ref="S66:T66"/>
    <mergeCell ref="V66:W66"/>
    <mergeCell ref="Q67:S67"/>
    <mergeCell ref="U67:V67"/>
    <mergeCell ref="X67:Y67"/>
    <mergeCell ref="AA67:AC67"/>
    <mergeCell ref="AN67:AO67"/>
    <mergeCell ref="AN76:AO76"/>
    <mergeCell ref="AP76:AQ76"/>
    <mergeCell ref="AR76:AS76"/>
    <mergeCell ref="AT76:AU76"/>
    <mergeCell ref="C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AJ77:AK77"/>
    <mergeCell ref="AL77:AM77"/>
    <mergeCell ref="AN77:AO77"/>
    <mergeCell ref="AP77:AQ77"/>
    <mergeCell ref="V76:W76"/>
    <mergeCell ref="X76:Y76"/>
    <mergeCell ref="Z76:AA76"/>
    <mergeCell ref="AB76:AC76"/>
    <mergeCell ref="AD76:AE76"/>
    <mergeCell ref="AF76:AG76"/>
    <mergeCell ref="AH76:AI76"/>
    <mergeCell ref="AJ76:AK76"/>
    <mergeCell ref="AL76:AM76"/>
    <mergeCell ref="AR75:AS75"/>
    <mergeCell ref="AT75:AU75"/>
    <mergeCell ref="AP75:AQ75"/>
    <mergeCell ref="AR77:AS77"/>
    <mergeCell ref="AT77:AU77"/>
    <mergeCell ref="C76:E76"/>
    <mergeCell ref="F76:G76"/>
    <mergeCell ref="H76:I76"/>
    <mergeCell ref="J76:K76"/>
    <mergeCell ref="L76:M76"/>
    <mergeCell ref="N76:O76"/>
    <mergeCell ref="P76:Q76"/>
    <mergeCell ref="R76:S76"/>
    <mergeCell ref="T76:U76"/>
    <mergeCell ref="AN74:AO74"/>
    <mergeCell ref="AP74:AQ74"/>
    <mergeCell ref="AR74:AS74"/>
    <mergeCell ref="AT74:AU74"/>
    <mergeCell ref="C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J73:AK73"/>
    <mergeCell ref="AL73:AM73"/>
    <mergeCell ref="AN73:AO73"/>
    <mergeCell ref="AP73:AQ73"/>
    <mergeCell ref="AR73:AS73"/>
    <mergeCell ref="AT73:AU73"/>
    <mergeCell ref="C74:E74"/>
    <mergeCell ref="F74:G74"/>
    <mergeCell ref="H74:I74"/>
    <mergeCell ref="J74:K74"/>
    <mergeCell ref="L74:M74"/>
    <mergeCell ref="N74:O74"/>
    <mergeCell ref="P74:Q74"/>
    <mergeCell ref="R74:S74"/>
    <mergeCell ref="T74:U74"/>
    <mergeCell ref="V74:W74"/>
    <mergeCell ref="X74:Y74"/>
    <mergeCell ref="Z74:AA74"/>
    <mergeCell ref="AB74:AC74"/>
    <mergeCell ref="AD74:AE74"/>
    <mergeCell ref="AF74:AG74"/>
    <mergeCell ref="AH74:AI74"/>
    <mergeCell ref="AJ74:AK74"/>
    <mergeCell ref="AL74:AM74"/>
    <mergeCell ref="V73:W73"/>
    <mergeCell ref="V71:X71"/>
    <mergeCell ref="V72:X72"/>
    <mergeCell ref="X73:Y73"/>
    <mergeCell ref="Z73:AA73"/>
    <mergeCell ref="AB73:AC73"/>
    <mergeCell ref="AD73:AE73"/>
    <mergeCell ref="AF73:AG73"/>
    <mergeCell ref="AH73:AI73"/>
    <mergeCell ref="O71:Q71"/>
    <mergeCell ref="S71:T71"/>
    <mergeCell ref="O72:Q72"/>
    <mergeCell ref="S72:T72"/>
    <mergeCell ref="C73:E73"/>
    <mergeCell ref="F73:G73"/>
    <mergeCell ref="H73:I73"/>
    <mergeCell ref="J73:K73"/>
    <mergeCell ref="L73:M73"/>
    <mergeCell ref="N73:O73"/>
    <mergeCell ref="P73:Q73"/>
    <mergeCell ref="R73:S73"/>
    <mergeCell ref="T73:U73"/>
    <mergeCell ref="AN68:AO68"/>
    <mergeCell ref="O69:Q69"/>
    <mergeCell ref="S69:T69"/>
    <mergeCell ref="AN69:AO69"/>
    <mergeCell ref="O70:Q70"/>
    <mergeCell ref="S70:T70"/>
    <mergeCell ref="AN70:AO70"/>
    <mergeCell ref="V69:X69"/>
    <mergeCell ref="V70:X70"/>
    <mergeCell ref="AN13:AO13"/>
    <mergeCell ref="AA10:AC10"/>
    <mergeCell ref="AN10:AO10"/>
    <mergeCell ref="N7:O7"/>
    <mergeCell ref="AN11:AO11"/>
    <mergeCell ref="N8:O8"/>
    <mergeCell ref="AN12:AO12"/>
    <mergeCell ref="C9:C10"/>
    <mergeCell ref="P9:Q9"/>
    <mergeCell ref="S9:T9"/>
    <mergeCell ref="V9:W9"/>
    <mergeCell ref="P13:R13"/>
    <mergeCell ref="T13:U13"/>
    <mergeCell ref="P12:R12"/>
    <mergeCell ref="T12:U12"/>
    <mergeCell ref="C18:E18"/>
    <mergeCell ref="F18:G18"/>
    <mergeCell ref="H18:I18"/>
    <mergeCell ref="J18:K18"/>
    <mergeCell ref="L18:M18"/>
    <mergeCell ref="N18:O18"/>
    <mergeCell ref="AL17:AM17"/>
    <mergeCell ref="P17:Q17"/>
    <mergeCell ref="M6:N6"/>
    <mergeCell ref="Q10:S10"/>
    <mergeCell ref="U10:V10"/>
    <mergeCell ref="X10:Y10"/>
    <mergeCell ref="H16:I16"/>
    <mergeCell ref="J16:K16"/>
    <mergeCell ref="L16:M16"/>
    <mergeCell ref="N16:O16"/>
    <mergeCell ref="P15:R15"/>
    <mergeCell ref="T15:U15"/>
    <mergeCell ref="P14:R14"/>
    <mergeCell ref="T14:U14"/>
    <mergeCell ref="W12:Y12"/>
    <mergeCell ref="W13:Y13"/>
    <mergeCell ref="W14:Y14"/>
    <mergeCell ref="W15:Y15"/>
    <mergeCell ref="AN16:AO16"/>
    <mergeCell ref="AP16:AQ16"/>
    <mergeCell ref="AR16:AS16"/>
    <mergeCell ref="AT16:AU16"/>
    <mergeCell ref="C17:E17"/>
    <mergeCell ref="F17:G17"/>
    <mergeCell ref="H17:I17"/>
    <mergeCell ref="J17:K17"/>
    <mergeCell ref="L17:M17"/>
    <mergeCell ref="N17:O17"/>
    <mergeCell ref="AB16:AC16"/>
    <mergeCell ref="AD16:AE16"/>
    <mergeCell ref="AF16:AG16"/>
    <mergeCell ref="AH16:AI16"/>
    <mergeCell ref="AJ16:AK16"/>
    <mergeCell ref="AL16:AM16"/>
    <mergeCell ref="P16:Q16"/>
    <mergeCell ref="R16:S16"/>
    <mergeCell ref="T16:U16"/>
    <mergeCell ref="V16:W16"/>
    <mergeCell ref="X16:Y16"/>
    <mergeCell ref="Z16:AA16"/>
    <mergeCell ref="C16:E16"/>
    <mergeCell ref="F16:G16"/>
    <mergeCell ref="AN17:AO17"/>
    <mergeCell ref="AP17:AQ17"/>
    <mergeCell ref="AR17:AS17"/>
    <mergeCell ref="AT17:AU17"/>
    <mergeCell ref="AB17:AC17"/>
    <mergeCell ref="AD17:AE17"/>
    <mergeCell ref="AF17:AG17"/>
    <mergeCell ref="AH17:AI17"/>
    <mergeCell ref="AJ17:AK17"/>
    <mergeCell ref="R17:S17"/>
    <mergeCell ref="T17:U17"/>
    <mergeCell ref="V17:W17"/>
    <mergeCell ref="X17:Y17"/>
    <mergeCell ref="Z17:AA17"/>
    <mergeCell ref="AN18:AO18"/>
    <mergeCell ref="AP18:AQ18"/>
    <mergeCell ref="AR18:AS18"/>
    <mergeCell ref="AT18:AU18"/>
    <mergeCell ref="C19:E19"/>
    <mergeCell ref="F19:G19"/>
    <mergeCell ref="H19:I19"/>
    <mergeCell ref="J19:K19"/>
    <mergeCell ref="L19:M19"/>
    <mergeCell ref="N19:O19"/>
    <mergeCell ref="AB18:AC18"/>
    <mergeCell ref="AD18:AE18"/>
    <mergeCell ref="AF18:AG18"/>
    <mergeCell ref="AH18:AI18"/>
    <mergeCell ref="AJ18:AK18"/>
    <mergeCell ref="AL18:AM18"/>
    <mergeCell ref="P18:Q18"/>
    <mergeCell ref="R18:S18"/>
    <mergeCell ref="T18:U18"/>
    <mergeCell ref="V18:W18"/>
    <mergeCell ref="X18:Y18"/>
    <mergeCell ref="Z18:AA18"/>
    <mergeCell ref="AN19:AO19"/>
    <mergeCell ref="AP19:AQ19"/>
    <mergeCell ref="AR19:AS19"/>
    <mergeCell ref="AT19:AU19"/>
    <mergeCell ref="C20:E20"/>
    <mergeCell ref="F20:G20"/>
    <mergeCell ref="H20:I20"/>
    <mergeCell ref="J20:K20"/>
    <mergeCell ref="L20:M20"/>
    <mergeCell ref="N20:O20"/>
    <mergeCell ref="AB19:AC19"/>
    <mergeCell ref="AD19:AE19"/>
    <mergeCell ref="AF19:AG19"/>
    <mergeCell ref="AH19:AI19"/>
    <mergeCell ref="AJ19:AK19"/>
    <mergeCell ref="AL19:AM19"/>
    <mergeCell ref="P19:Q19"/>
    <mergeCell ref="R19:S19"/>
    <mergeCell ref="T19:U19"/>
    <mergeCell ref="V19:W19"/>
    <mergeCell ref="X19:Y19"/>
    <mergeCell ref="Z19:AA19"/>
    <mergeCell ref="AN20:AO20"/>
    <mergeCell ref="AP20:AQ20"/>
    <mergeCell ref="AR20:AS20"/>
    <mergeCell ref="AT20:AU20"/>
    <mergeCell ref="AN29:AO29"/>
    <mergeCell ref="N26:O26"/>
    <mergeCell ref="AN30:AO30"/>
    <mergeCell ref="AB20:AC20"/>
    <mergeCell ref="AD20:AE20"/>
    <mergeCell ref="AF20:AG20"/>
    <mergeCell ref="AH20:AI20"/>
    <mergeCell ref="AJ20:AK20"/>
    <mergeCell ref="AL20:AM20"/>
    <mergeCell ref="P20:Q20"/>
    <mergeCell ref="R20:S20"/>
    <mergeCell ref="T20:U20"/>
    <mergeCell ref="V20:W20"/>
    <mergeCell ref="X20:Y20"/>
    <mergeCell ref="Z20:AA20"/>
    <mergeCell ref="X29:Y29"/>
    <mergeCell ref="AA29:AC29"/>
    <mergeCell ref="N27:O27"/>
    <mergeCell ref="M25:N25"/>
    <mergeCell ref="AN31:AO31"/>
    <mergeCell ref="C28:C29"/>
    <mergeCell ref="P28:Q28"/>
    <mergeCell ref="S28:T28"/>
    <mergeCell ref="V28:W28"/>
    <mergeCell ref="AN32:AO32"/>
    <mergeCell ref="O32:Q32"/>
    <mergeCell ref="S32:T32"/>
    <mergeCell ref="O31:Q31"/>
    <mergeCell ref="S31:T31"/>
    <mergeCell ref="Q29:S29"/>
    <mergeCell ref="U29:V29"/>
    <mergeCell ref="V31:X31"/>
    <mergeCell ref="V32:X32"/>
    <mergeCell ref="H35:I35"/>
    <mergeCell ref="J35:K35"/>
    <mergeCell ref="L35:M35"/>
    <mergeCell ref="N35:O35"/>
    <mergeCell ref="O34:Q34"/>
    <mergeCell ref="S34:T34"/>
    <mergeCell ref="O33:Q33"/>
    <mergeCell ref="S33:T33"/>
    <mergeCell ref="V33:X33"/>
    <mergeCell ref="V34:X34"/>
    <mergeCell ref="AN35:AO35"/>
    <mergeCell ref="AP35:AQ35"/>
    <mergeCell ref="AR35:AS35"/>
    <mergeCell ref="AT35:AU35"/>
    <mergeCell ref="C36:E36"/>
    <mergeCell ref="F36:G36"/>
    <mergeCell ref="H36:I36"/>
    <mergeCell ref="J36:K36"/>
    <mergeCell ref="L36:M36"/>
    <mergeCell ref="N36:O36"/>
    <mergeCell ref="AB35:AC35"/>
    <mergeCell ref="AD35:AE35"/>
    <mergeCell ref="AF35:AG35"/>
    <mergeCell ref="AH35:AI35"/>
    <mergeCell ref="AJ35:AK35"/>
    <mergeCell ref="AL35:AM35"/>
    <mergeCell ref="P35:Q35"/>
    <mergeCell ref="R35:S35"/>
    <mergeCell ref="T35:U35"/>
    <mergeCell ref="V35:W35"/>
    <mergeCell ref="X35:Y35"/>
    <mergeCell ref="Z35:AA35"/>
    <mergeCell ref="C35:E35"/>
    <mergeCell ref="F35:G35"/>
    <mergeCell ref="AN36:AO36"/>
    <mergeCell ref="AP36:AQ36"/>
    <mergeCell ref="AR36:AS36"/>
    <mergeCell ref="AT36:AU36"/>
    <mergeCell ref="C37:E37"/>
    <mergeCell ref="F37:G37"/>
    <mergeCell ref="H37:I37"/>
    <mergeCell ref="J37:K37"/>
    <mergeCell ref="L37:M37"/>
    <mergeCell ref="N37:O37"/>
    <mergeCell ref="AB36:AC36"/>
    <mergeCell ref="AD36:AE36"/>
    <mergeCell ref="AF36:AG36"/>
    <mergeCell ref="AH36:AI36"/>
    <mergeCell ref="AJ36:AK36"/>
    <mergeCell ref="AL36:AM36"/>
    <mergeCell ref="P36:Q36"/>
    <mergeCell ref="R36:S36"/>
    <mergeCell ref="T36:U36"/>
    <mergeCell ref="V36:W36"/>
    <mergeCell ref="X36:Y36"/>
    <mergeCell ref="Z36:AA36"/>
    <mergeCell ref="AN37:AO37"/>
    <mergeCell ref="AP37:AQ37"/>
    <mergeCell ref="AR37:AS37"/>
    <mergeCell ref="AT37:AU37"/>
    <mergeCell ref="C38:E38"/>
    <mergeCell ref="F38:G38"/>
    <mergeCell ref="H38:I38"/>
    <mergeCell ref="J38:K38"/>
    <mergeCell ref="L38:M38"/>
    <mergeCell ref="N38:O38"/>
    <mergeCell ref="AB37:AC37"/>
    <mergeCell ref="AD37:AE37"/>
    <mergeCell ref="AF37:AG37"/>
    <mergeCell ref="AH37:AI37"/>
    <mergeCell ref="AJ37:AK37"/>
    <mergeCell ref="AL37:AM37"/>
    <mergeCell ref="P37:Q37"/>
    <mergeCell ref="R37:S37"/>
    <mergeCell ref="T37:U37"/>
    <mergeCell ref="V37:W37"/>
    <mergeCell ref="X37:Y37"/>
    <mergeCell ref="Z37:AA37"/>
    <mergeCell ref="AN38:AO38"/>
    <mergeCell ref="AP38:AQ38"/>
    <mergeCell ref="AR38:AS38"/>
    <mergeCell ref="AT38:AU38"/>
    <mergeCell ref="AH38:AI38"/>
    <mergeCell ref="AJ38:AK38"/>
    <mergeCell ref="AL38:AM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P39:AQ39"/>
    <mergeCell ref="AR39:AS39"/>
    <mergeCell ref="AT39:AU39"/>
    <mergeCell ref="AN48:AO48"/>
    <mergeCell ref="N45:O45"/>
    <mergeCell ref="AN49:AO49"/>
    <mergeCell ref="AB39:AC39"/>
    <mergeCell ref="AD39:AE39"/>
    <mergeCell ref="AF39:AG39"/>
    <mergeCell ref="AH39:AI39"/>
    <mergeCell ref="AJ39:AK39"/>
    <mergeCell ref="AL39:AM39"/>
    <mergeCell ref="P39:Q39"/>
    <mergeCell ref="R39:S39"/>
    <mergeCell ref="T39:U39"/>
    <mergeCell ref="V39:W39"/>
    <mergeCell ref="X39:Y39"/>
    <mergeCell ref="Z39:AA39"/>
    <mergeCell ref="AA48:AC48"/>
    <mergeCell ref="N46:O46"/>
    <mergeCell ref="N39:O39"/>
    <mergeCell ref="AN50:AO50"/>
    <mergeCell ref="C47:C48"/>
    <mergeCell ref="P47:Q47"/>
    <mergeCell ref="S47:T47"/>
    <mergeCell ref="V47:W47"/>
    <mergeCell ref="AN51:AO51"/>
    <mergeCell ref="AN39:AO39"/>
    <mergeCell ref="P51:R51"/>
    <mergeCell ref="T51:U51"/>
    <mergeCell ref="P50:R50"/>
    <mergeCell ref="T50:U50"/>
    <mergeCell ref="M44:N44"/>
    <mergeCell ref="Q48:S48"/>
    <mergeCell ref="U48:V48"/>
    <mergeCell ref="X48:Y48"/>
    <mergeCell ref="C39:E39"/>
    <mergeCell ref="F39:G39"/>
    <mergeCell ref="H39:I39"/>
    <mergeCell ref="J39:K39"/>
    <mergeCell ref="L39:M39"/>
    <mergeCell ref="W50:Y50"/>
    <mergeCell ref="W51:Y51"/>
    <mergeCell ref="P53:R53"/>
    <mergeCell ref="T53:U53"/>
    <mergeCell ref="P52:R52"/>
    <mergeCell ref="T52:U52"/>
    <mergeCell ref="W52:Y52"/>
    <mergeCell ref="W53:Y53"/>
    <mergeCell ref="AN54:AO54"/>
    <mergeCell ref="AP54:AQ54"/>
    <mergeCell ref="AR54:AS54"/>
    <mergeCell ref="AT54:AU54"/>
    <mergeCell ref="C55:E55"/>
    <mergeCell ref="F55:G55"/>
    <mergeCell ref="H55:I55"/>
    <mergeCell ref="J55:K55"/>
    <mergeCell ref="L55:M55"/>
    <mergeCell ref="N55:O55"/>
    <mergeCell ref="AB54:AC54"/>
    <mergeCell ref="AD54:AE54"/>
    <mergeCell ref="AF54:AG54"/>
    <mergeCell ref="AH54:AI54"/>
    <mergeCell ref="AJ54:AK54"/>
    <mergeCell ref="AL54:AM54"/>
    <mergeCell ref="P54:Q54"/>
    <mergeCell ref="R54:S54"/>
    <mergeCell ref="T54:U54"/>
    <mergeCell ref="V54:W54"/>
    <mergeCell ref="X54:Y54"/>
    <mergeCell ref="Z54:AA54"/>
    <mergeCell ref="C54:E54"/>
    <mergeCell ref="F54:G54"/>
    <mergeCell ref="AN55:AO55"/>
    <mergeCell ref="AP55:AQ55"/>
    <mergeCell ref="AR55:AS55"/>
    <mergeCell ref="AT55:AU55"/>
    <mergeCell ref="C56:E56"/>
    <mergeCell ref="F56:G56"/>
    <mergeCell ref="H56:I56"/>
    <mergeCell ref="J56:K56"/>
    <mergeCell ref="L56:M56"/>
    <mergeCell ref="N56:O56"/>
    <mergeCell ref="AB55:AC55"/>
    <mergeCell ref="AD55:AE55"/>
    <mergeCell ref="AF55:AG55"/>
    <mergeCell ref="AH55:AI55"/>
    <mergeCell ref="AJ55:AK55"/>
    <mergeCell ref="AL55:AM55"/>
    <mergeCell ref="P55:Q55"/>
    <mergeCell ref="R55:S55"/>
    <mergeCell ref="T55:U55"/>
    <mergeCell ref="V55:W55"/>
    <mergeCell ref="X55:Y55"/>
    <mergeCell ref="Z55:AA55"/>
    <mergeCell ref="AN56:AO56"/>
    <mergeCell ref="AP56:AQ56"/>
    <mergeCell ref="AR56:AS56"/>
    <mergeCell ref="AT56:AU56"/>
    <mergeCell ref="H54:I54"/>
    <mergeCell ref="J54:K54"/>
    <mergeCell ref="L54:M54"/>
    <mergeCell ref="N54:O54"/>
    <mergeCell ref="R57:S57"/>
    <mergeCell ref="T57:U57"/>
    <mergeCell ref="V57:W57"/>
    <mergeCell ref="X57:Y57"/>
    <mergeCell ref="Z57:AA57"/>
    <mergeCell ref="AN58:AO58"/>
    <mergeCell ref="AP58:AQ58"/>
    <mergeCell ref="C57:E57"/>
    <mergeCell ref="F57:G57"/>
    <mergeCell ref="H57:I57"/>
    <mergeCell ref="J57:K57"/>
    <mergeCell ref="L57:M57"/>
    <mergeCell ref="N57:O57"/>
    <mergeCell ref="AB56:AC56"/>
    <mergeCell ref="AD56:AE56"/>
    <mergeCell ref="AF56:AG56"/>
    <mergeCell ref="AH56:AI56"/>
    <mergeCell ref="AJ56:AK56"/>
    <mergeCell ref="AL56:AM56"/>
    <mergeCell ref="P56:Q56"/>
    <mergeCell ref="R56:S56"/>
    <mergeCell ref="T56:U56"/>
    <mergeCell ref="V56:W56"/>
    <mergeCell ref="X56:Y56"/>
    <mergeCell ref="Z56:AA56"/>
    <mergeCell ref="AR58:AS58"/>
    <mergeCell ref="AT58:AU58"/>
    <mergeCell ref="B2:BB2"/>
    <mergeCell ref="AB58:AC58"/>
    <mergeCell ref="AD58:AE58"/>
    <mergeCell ref="AF58:AG58"/>
    <mergeCell ref="AH58:AI58"/>
    <mergeCell ref="AJ58:AK58"/>
    <mergeCell ref="AL58:AM58"/>
    <mergeCell ref="P58:Q58"/>
    <mergeCell ref="R58:S58"/>
    <mergeCell ref="T58:U58"/>
    <mergeCell ref="V58:W58"/>
    <mergeCell ref="X58:Y58"/>
    <mergeCell ref="Z58:AA58"/>
    <mergeCell ref="AN57:AO57"/>
    <mergeCell ref="AP57:AQ57"/>
    <mergeCell ref="AR57:AS57"/>
    <mergeCell ref="AT57:AU57"/>
    <mergeCell ref="C58:E58"/>
    <mergeCell ref="F58:G58"/>
    <mergeCell ref="H58:I58"/>
    <mergeCell ref="J58:K58"/>
    <mergeCell ref="L58:M58"/>
    <mergeCell ref="N58:O58"/>
    <mergeCell ref="AB57:AC57"/>
    <mergeCell ref="AD57:AE57"/>
    <mergeCell ref="AF57:AG57"/>
    <mergeCell ref="AH57:AI57"/>
    <mergeCell ref="AJ57:AK57"/>
    <mergeCell ref="AL57:AM57"/>
    <mergeCell ref="P57:Q57"/>
    <mergeCell ref="Q351:R351"/>
    <mergeCell ref="R352:S352"/>
    <mergeCell ref="R353:S353"/>
    <mergeCell ref="T354:U354"/>
    <mergeCell ref="W354:X354"/>
    <mergeCell ref="Z354:AA354"/>
    <mergeCell ref="C355:C356"/>
    <mergeCell ref="U355:W355"/>
    <mergeCell ref="Y355:Z355"/>
    <mergeCell ref="AB355:AC355"/>
    <mergeCell ref="AE355:AG355"/>
    <mergeCell ref="AO355:AP355"/>
    <mergeCell ref="AO356:AP356"/>
    <mergeCell ref="S357:U357"/>
    <mergeCell ref="W357:X357"/>
    <mergeCell ref="Z357:AB357"/>
    <mergeCell ref="AO357:AP357"/>
    <mergeCell ref="S358:U358"/>
    <mergeCell ref="W358:X358"/>
    <mergeCell ref="Z358:AB358"/>
    <mergeCell ref="AO358:AP358"/>
    <mergeCell ref="S359:U359"/>
    <mergeCell ref="W359:X359"/>
    <mergeCell ref="Z359:AB359"/>
    <mergeCell ref="AO359:AP359"/>
    <mergeCell ref="S360:U360"/>
    <mergeCell ref="W360:X360"/>
    <mergeCell ref="Z360:AB360"/>
    <mergeCell ref="S361:U361"/>
    <mergeCell ref="W361:X361"/>
    <mergeCell ref="Z361:AB361"/>
    <mergeCell ref="C362:E362"/>
    <mergeCell ref="F362:G362"/>
    <mergeCell ref="H362:I362"/>
    <mergeCell ref="J362:K362"/>
    <mergeCell ref="L362:M362"/>
    <mergeCell ref="N362:O362"/>
    <mergeCell ref="P362:Q362"/>
    <mergeCell ref="R362:S362"/>
    <mergeCell ref="T362:U362"/>
    <mergeCell ref="V362:W362"/>
    <mergeCell ref="X362:Y362"/>
    <mergeCell ref="Z362:AA362"/>
    <mergeCell ref="AB362:AC362"/>
    <mergeCell ref="AD362:AE362"/>
    <mergeCell ref="AF362:AG362"/>
    <mergeCell ref="C363:E363"/>
    <mergeCell ref="F363:G363"/>
    <mergeCell ref="H363:I363"/>
    <mergeCell ref="J363:K363"/>
    <mergeCell ref="L363:M363"/>
    <mergeCell ref="N363:O363"/>
    <mergeCell ref="P363:Q363"/>
    <mergeCell ref="R363:S363"/>
    <mergeCell ref="T363:U363"/>
    <mergeCell ref="V363:W363"/>
    <mergeCell ref="X363:Y363"/>
    <mergeCell ref="Z363:AA363"/>
    <mergeCell ref="AB363:AC363"/>
    <mergeCell ref="AD363:AE363"/>
    <mergeCell ref="AF363:AG363"/>
    <mergeCell ref="C364:E364"/>
    <mergeCell ref="F364:G364"/>
    <mergeCell ref="H364:I364"/>
    <mergeCell ref="J364:K364"/>
    <mergeCell ref="L364:M364"/>
    <mergeCell ref="N364:O364"/>
    <mergeCell ref="P364:Q364"/>
    <mergeCell ref="R364:S364"/>
    <mergeCell ref="T364:U364"/>
    <mergeCell ref="V364:W364"/>
    <mergeCell ref="X364:Y364"/>
    <mergeCell ref="Z364:AA364"/>
    <mergeCell ref="AB364:AC364"/>
    <mergeCell ref="AD364:AE364"/>
    <mergeCell ref="AF364:AG364"/>
    <mergeCell ref="C365:E365"/>
    <mergeCell ref="F365:G365"/>
    <mergeCell ref="H365:I365"/>
    <mergeCell ref="J365:K365"/>
    <mergeCell ref="L365:M365"/>
    <mergeCell ref="N365:O365"/>
    <mergeCell ref="P365:Q365"/>
    <mergeCell ref="R365:S365"/>
    <mergeCell ref="T365:U365"/>
    <mergeCell ref="V365:W365"/>
    <mergeCell ref="X365:Y365"/>
    <mergeCell ref="Z365:AA365"/>
    <mergeCell ref="AB365:AC365"/>
    <mergeCell ref="AD365:AE365"/>
    <mergeCell ref="AF365:AG365"/>
    <mergeCell ref="C366:E366"/>
    <mergeCell ref="F366:G366"/>
    <mergeCell ref="H366:I366"/>
    <mergeCell ref="J366:K366"/>
    <mergeCell ref="L366:M366"/>
    <mergeCell ref="N366:O366"/>
    <mergeCell ref="P366:Q366"/>
    <mergeCell ref="R366:S366"/>
    <mergeCell ref="T366:U366"/>
    <mergeCell ref="V366:W366"/>
    <mergeCell ref="X366:Y366"/>
    <mergeCell ref="Z366:AA366"/>
    <mergeCell ref="AB366:AC366"/>
    <mergeCell ref="AD366:AE366"/>
    <mergeCell ref="AF366:AG366"/>
    <mergeCell ref="C367:E367"/>
    <mergeCell ref="F367:G367"/>
    <mergeCell ref="H367:I367"/>
    <mergeCell ref="J367:K367"/>
    <mergeCell ref="L367:M367"/>
    <mergeCell ref="N367:O367"/>
    <mergeCell ref="P367:Q367"/>
    <mergeCell ref="R367:S367"/>
    <mergeCell ref="T367:U367"/>
    <mergeCell ref="V367:W367"/>
    <mergeCell ref="X367:Y367"/>
    <mergeCell ref="Z367:AA367"/>
    <mergeCell ref="AB367:AC367"/>
    <mergeCell ref="AD367:AE367"/>
    <mergeCell ref="AF367:AG367"/>
    <mergeCell ref="Q371:R371"/>
    <mergeCell ref="R372:S372"/>
    <mergeCell ref="R373:S373"/>
    <mergeCell ref="T374:U374"/>
    <mergeCell ref="W374:X374"/>
    <mergeCell ref="Z374:AA374"/>
    <mergeCell ref="C375:C376"/>
    <mergeCell ref="T375:V375"/>
    <mergeCell ref="X375:Y375"/>
    <mergeCell ref="AA375:AC375"/>
    <mergeCell ref="AO375:AP375"/>
    <mergeCell ref="AO376:AP376"/>
    <mergeCell ref="S377:U377"/>
    <mergeCell ref="W377:X377"/>
    <mergeCell ref="Z377:AB377"/>
    <mergeCell ref="AO377:AP377"/>
    <mergeCell ref="S378:U378"/>
    <mergeCell ref="W378:X378"/>
    <mergeCell ref="Z378:AB378"/>
    <mergeCell ref="AO378:AP378"/>
    <mergeCell ref="S379:U379"/>
    <mergeCell ref="W379:X379"/>
    <mergeCell ref="Z379:AB379"/>
    <mergeCell ref="AO379:AP379"/>
    <mergeCell ref="S380:U380"/>
    <mergeCell ref="W380:X380"/>
    <mergeCell ref="Z380:AB380"/>
    <mergeCell ref="AO380:AP380"/>
    <mergeCell ref="S381:U381"/>
    <mergeCell ref="W381:X381"/>
    <mergeCell ref="Z381:AB381"/>
    <mergeCell ref="S382:U382"/>
    <mergeCell ref="W382:X382"/>
    <mergeCell ref="Z382:AB382"/>
    <mergeCell ref="C383:E383"/>
    <mergeCell ref="F383:G383"/>
    <mergeCell ref="H383:I383"/>
    <mergeCell ref="J383:K383"/>
    <mergeCell ref="L383:M383"/>
    <mergeCell ref="N383:O383"/>
    <mergeCell ref="P383:Q383"/>
    <mergeCell ref="R383:S383"/>
    <mergeCell ref="T383:U383"/>
    <mergeCell ref="V383:W383"/>
    <mergeCell ref="X383:Y383"/>
    <mergeCell ref="Z383:AA383"/>
    <mergeCell ref="AB383:AC383"/>
    <mergeCell ref="AD383:AE383"/>
    <mergeCell ref="AF383:AG383"/>
    <mergeCell ref="C384:E384"/>
    <mergeCell ref="F384:G384"/>
    <mergeCell ref="H384:I384"/>
    <mergeCell ref="J384:K384"/>
    <mergeCell ref="L384:M384"/>
    <mergeCell ref="N384:O384"/>
    <mergeCell ref="P384:Q384"/>
    <mergeCell ref="R384:S384"/>
    <mergeCell ref="T384:U384"/>
    <mergeCell ref="V384:W384"/>
    <mergeCell ref="X384:Y384"/>
    <mergeCell ref="Z384:AA384"/>
    <mergeCell ref="AB384:AC384"/>
    <mergeCell ref="AD384:AE384"/>
    <mergeCell ref="AF384:AG384"/>
    <mergeCell ref="C385:E385"/>
    <mergeCell ref="F385:G385"/>
    <mergeCell ref="H385:I385"/>
    <mergeCell ref="J385:K385"/>
    <mergeCell ref="L385:M385"/>
    <mergeCell ref="N385:O385"/>
    <mergeCell ref="P385:Q385"/>
    <mergeCell ref="R385:S385"/>
    <mergeCell ref="T385:U385"/>
    <mergeCell ref="V385:W385"/>
    <mergeCell ref="X385:Y385"/>
    <mergeCell ref="Z385:AA385"/>
    <mergeCell ref="AB385:AC385"/>
    <mergeCell ref="AD385:AE385"/>
    <mergeCell ref="AF385:AG385"/>
    <mergeCell ref="C386:E386"/>
    <mergeCell ref="F386:G386"/>
    <mergeCell ref="H386:I386"/>
    <mergeCell ref="J386:K386"/>
    <mergeCell ref="L386:M386"/>
    <mergeCell ref="N386:O386"/>
    <mergeCell ref="P386:Q386"/>
    <mergeCell ref="R386:S386"/>
    <mergeCell ref="T386:U386"/>
    <mergeCell ref="V386:W386"/>
    <mergeCell ref="X386:Y386"/>
    <mergeCell ref="Z386:AA386"/>
    <mergeCell ref="AB386:AC386"/>
    <mergeCell ref="AD386:AE386"/>
    <mergeCell ref="AF386:AG386"/>
    <mergeCell ref="C387:E387"/>
    <mergeCell ref="F387:G387"/>
    <mergeCell ref="H387:I387"/>
    <mergeCell ref="J387:K387"/>
    <mergeCell ref="L387:M387"/>
    <mergeCell ref="N387:O387"/>
    <mergeCell ref="P387:Q387"/>
    <mergeCell ref="R387:S387"/>
    <mergeCell ref="T387:U387"/>
    <mergeCell ref="V387:W387"/>
    <mergeCell ref="X387:Y387"/>
    <mergeCell ref="Z387:AA387"/>
    <mergeCell ref="AB387:AC387"/>
    <mergeCell ref="AD387:AE387"/>
    <mergeCell ref="AF387:AG387"/>
    <mergeCell ref="C388:E388"/>
    <mergeCell ref="F388:G388"/>
    <mergeCell ref="H388:I388"/>
    <mergeCell ref="J388:K388"/>
    <mergeCell ref="L388:M388"/>
    <mergeCell ref="N388:O388"/>
    <mergeCell ref="P388:Q388"/>
    <mergeCell ref="R388:S388"/>
    <mergeCell ref="T388:U388"/>
    <mergeCell ref="V388:W388"/>
    <mergeCell ref="X388:Y388"/>
    <mergeCell ref="Z388:AA388"/>
    <mergeCell ref="AB388:AC388"/>
    <mergeCell ref="AD388:AE388"/>
    <mergeCell ref="AF388:AG388"/>
    <mergeCell ref="C389:E389"/>
    <mergeCell ref="F389:G389"/>
    <mergeCell ref="H389:I389"/>
    <mergeCell ref="J389:K389"/>
    <mergeCell ref="L389:M389"/>
    <mergeCell ref="N389:O389"/>
    <mergeCell ref="P389:Q389"/>
    <mergeCell ref="R389:S389"/>
    <mergeCell ref="T389:U389"/>
    <mergeCell ref="V389:W389"/>
    <mergeCell ref="X389:Y389"/>
    <mergeCell ref="Z389:AA389"/>
    <mergeCell ref="AB389:AC389"/>
    <mergeCell ref="AD389:AE389"/>
    <mergeCell ref="AF389:AG389"/>
    <mergeCell ref="M82:N82"/>
    <mergeCell ref="N83:O83"/>
    <mergeCell ref="N84:O84"/>
    <mergeCell ref="C85:C86"/>
    <mergeCell ref="P85:Q85"/>
    <mergeCell ref="S85:T85"/>
    <mergeCell ref="V85:W85"/>
    <mergeCell ref="Q86:S86"/>
    <mergeCell ref="U86:V86"/>
    <mergeCell ref="X86:Y86"/>
    <mergeCell ref="AA86:AC86"/>
    <mergeCell ref="AO87:AQ87"/>
    <mergeCell ref="AR87:AS87"/>
    <mergeCell ref="AT87:AU87"/>
    <mergeCell ref="AV87:AW87"/>
    <mergeCell ref="AX87:AY87"/>
    <mergeCell ref="AZ87:BA87"/>
    <mergeCell ref="P88:R88"/>
    <mergeCell ref="T88:U88"/>
    <mergeCell ref="W88:Y88"/>
    <mergeCell ref="AF88:AG88"/>
    <mergeCell ref="AO88:AQ88"/>
    <mergeCell ref="AR88:AS88"/>
    <mergeCell ref="AT88:AU88"/>
    <mergeCell ref="AV88:AW88"/>
    <mergeCell ref="AX88:AY88"/>
    <mergeCell ref="AZ88:BA88"/>
    <mergeCell ref="P89:R89"/>
    <mergeCell ref="T89:U89"/>
    <mergeCell ref="W89:Y89"/>
    <mergeCell ref="AF89:AG89"/>
    <mergeCell ref="AO89:AQ89"/>
    <mergeCell ref="AR89:AS89"/>
    <mergeCell ref="AT89:AU89"/>
    <mergeCell ref="AV89:AW89"/>
    <mergeCell ref="AX89:AY89"/>
    <mergeCell ref="AZ89:BA89"/>
    <mergeCell ref="P90:R90"/>
    <mergeCell ref="T90:U90"/>
    <mergeCell ref="W90:Y90"/>
    <mergeCell ref="AF90:AG90"/>
    <mergeCell ref="AO90:AQ90"/>
    <mergeCell ref="AR90:AS90"/>
    <mergeCell ref="AT90:AU90"/>
    <mergeCell ref="AV90:AW90"/>
    <mergeCell ref="AX90:AY90"/>
    <mergeCell ref="AZ90:BA90"/>
    <mergeCell ref="P91:R91"/>
    <mergeCell ref="T91:U91"/>
    <mergeCell ref="W91:Y91"/>
    <mergeCell ref="AF91:AG91"/>
    <mergeCell ref="AO91:AQ91"/>
    <mergeCell ref="AR91:AS91"/>
    <mergeCell ref="AT91:AU91"/>
    <mergeCell ref="AV91:AW91"/>
    <mergeCell ref="AX91:AY91"/>
    <mergeCell ref="AZ91:BA91"/>
    <mergeCell ref="P92:R92"/>
    <mergeCell ref="T92:U92"/>
    <mergeCell ref="W92:Y92"/>
    <mergeCell ref="AF92:AG92"/>
    <mergeCell ref="AO92:AQ92"/>
    <mergeCell ref="AR92:AS92"/>
    <mergeCell ref="AT92:AU92"/>
    <mergeCell ref="AV92:AW92"/>
    <mergeCell ref="AX92:AY92"/>
    <mergeCell ref="AZ92:BA92"/>
    <mergeCell ref="P93:R93"/>
    <mergeCell ref="T93:U93"/>
    <mergeCell ref="W93:Y93"/>
    <mergeCell ref="AF93:AG93"/>
    <mergeCell ref="AO93:AQ93"/>
    <mergeCell ref="AR93:AS93"/>
    <mergeCell ref="AT93:AU93"/>
    <mergeCell ref="AV93:AW93"/>
    <mergeCell ref="AX93:AY93"/>
    <mergeCell ref="AZ93:BA93"/>
    <mergeCell ref="AR94:AS94"/>
    <mergeCell ref="AT94:AU94"/>
    <mergeCell ref="AV94:AW94"/>
    <mergeCell ref="AX94:AY94"/>
    <mergeCell ref="AZ94:BA94"/>
    <mergeCell ref="P95:R95"/>
    <mergeCell ref="T95:U95"/>
    <mergeCell ref="W95:Y95"/>
    <mergeCell ref="AF95:AG95"/>
    <mergeCell ref="AO95:AQ95"/>
    <mergeCell ref="AR95:AS95"/>
    <mergeCell ref="AT95:AU95"/>
    <mergeCell ref="AV95:AW95"/>
    <mergeCell ref="AX95:AY95"/>
    <mergeCell ref="AZ95:BA95"/>
    <mergeCell ref="Q194:R194"/>
    <mergeCell ref="R195:S195"/>
    <mergeCell ref="AB104:AC104"/>
    <mergeCell ref="AE104:AG104"/>
    <mergeCell ref="AO104:AP104"/>
    <mergeCell ref="AO105:AP105"/>
    <mergeCell ref="S106:U106"/>
    <mergeCell ref="W106:X106"/>
    <mergeCell ref="AO106:AP106"/>
    <mergeCell ref="S107:U107"/>
    <mergeCell ref="W107:X107"/>
    <mergeCell ref="AO107:AP107"/>
    <mergeCell ref="Z106:AB106"/>
    <mergeCell ref="Z107:AB107"/>
    <mergeCell ref="V113:W113"/>
    <mergeCell ref="X113:Y113"/>
    <mergeCell ref="Z113:AA113"/>
    <mergeCell ref="Q240:R240"/>
    <mergeCell ref="R241:S241"/>
    <mergeCell ref="R242:S242"/>
    <mergeCell ref="T243:U243"/>
    <mergeCell ref="W243:X243"/>
    <mergeCell ref="Z243:AA243"/>
    <mergeCell ref="C244:C245"/>
    <mergeCell ref="U244:W244"/>
    <mergeCell ref="Y244:Z244"/>
    <mergeCell ref="AB244:AC244"/>
    <mergeCell ref="AE244:AG244"/>
    <mergeCell ref="AO244:AP244"/>
    <mergeCell ref="AO245:AP245"/>
    <mergeCell ref="S246:U246"/>
    <mergeCell ref="W246:X246"/>
    <mergeCell ref="Z246:AB246"/>
    <mergeCell ref="P94:R94"/>
    <mergeCell ref="T94:U94"/>
    <mergeCell ref="W94:Y94"/>
    <mergeCell ref="AF94:AG94"/>
    <mergeCell ref="AO94:AQ94"/>
    <mergeCell ref="R196:S196"/>
    <mergeCell ref="AO202:AP202"/>
    <mergeCell ref="S203:U203"/>
    <mergeCell ref="W203:X203"/>
    <mergeCell ref="Z203:AB203"/>
    <mergeCell ref="C197:C198"/>
    <mergeCell ref="T197:U197"/>
    <mergeCell ref="W197:X197"/>
    <mergeCell ref="Z197:AA197"/>
    <mergeCell ref="U198:W198"/>
    <mergeCell ref="Y198:Z198"/>
    <mergeCell ref="S247:U247"/>
    <mergeCell ref="W247:X247"/>
    <mergeCell ref="Z247:AB247"/>
    <mergeCell ref="AO246:AP246"/>
    <mergeCell ref="S248:U248"/>
    <mergeCell ref="W248:X248"/>
    <mergeCell ref="Z248:AB248"/>
    <mergeCell ref="C251:E251"/>
    <mergeCell ref="F251:G251"/>
    <mergeCell ref="H251:I251"/>
    <mergeCell ref="J251:K251"/>
    <mergeCell ref="L251:M251"/>
    <mergeCell ref="N251:O251"/>
    <mergeCell ref="P251:Q251"/>
    <mergeCell ref="R251:S251"/>
    <mergeCell ref="T251:U251"/>
    <mergeCell ref="V251:W251"/>
    <mergeCell ref="X251:Y251"/>
    <mergeCell ref="Z251:AA251"/>
    <mergeCell ref="AB251:AC251"/>
    <mergeCell ref="AD251:AE251"/>
    <mergeCell ref="AF251:AG251"/>
    <mergeCell ref="C252:E252"/>
    <mergeCell ref="F252:G252"/>
    <mergeCell ref="H252:I252"/>
    <mergeCell ref="J252:K252"/>
    <mergeCell ref="L252:M252"/>
    <mergeCell ref="N252:O252"/>
    <mergeCell ref="P252:Q252"/>
    <mergeCell ref="R252:S252"/>
    <mergeCell ref="T252:U252"/>
    <mergeCell ref="V252:W252"/>
    <mergeCell ref="X252:Y252"/>
    <mergeCell ref="Z252:AA252"/>
    <mergeCell ref="AB252:AC252"/>
    <mergeCell ref="AD252:AE252"/>
    <mergeCell ref="AF252:AG252"/>
    <mergeCell ref="C253:E253"/>
    <mergeCell ref="F253:G253"/>
    <mergeCell ref="H253:I253"/>
    <mergeCell ref="J253:K253"/>
    <mergeCell ref="L253:M253"/>
    <mergeCell ref="N253:O253"/>
    <mergeCell ref="P253:Q253"/>
    <mergeCell ref="R253:S253"/>
    <mergeCell ref="T253:U253"/>
    <mergeCell ref="V253:W253"/>
    <mergeCell ref="X253:Y253"/>
    <mergeCell ref="Z253:AA253"/>
    <mergeCell ref="AB253:AC253"/>
    <mergeCell ref="AD253:AE253"/>
    <mergeCell ref="AF253:AG253"/>
    <mergeCell ref="Q258:R258"/>
    <mergeCell ref="R259:S259"/>
    <mergeCell ref="R260:S260"/>
    <mergeCell ref="T261:U261"/>
    <mergeCell ref="W261:X261"/>
    <mergeCell ref="Z261:AA261"/>
    <mergeCell ref="C262:C263"/>
    <mergeCell ref="T262:V262"/>
    <mergeCell ref="X262:Y262"/>
    <mergeCell ref="AA262:AC262"/>
    <mergeCell ref="AO262:AP262"/>
    <mergeCell ref="AO263:AP263"/>
    <mergeCell ref="S264:U264"/>
    <mergeCell ref="W264:X264"/>
    <mergeCell ref="Z264:AB264"/>
    <mergeCell ref="AO264:AP264"/>
    <mergeCell ref="C254:E254"/>
    <mergeCell ref="F254:G254"/>
    <mergeCell ref="H254:I254"/>
    <mergeCell ref="J254:K254"/>
    <mergeCell ref="L254:M254"/>
    <mergeCell ref="N254:O254"/>
    <mergeCell ref="P254:Q254"/>
    <mergeCell ref="R254:S254"/>
    <mergeCell ref="T254:U254"/>
    <mergeCell ref="V254:W254"/>
    <mergeCell ref="X254:Y254"/>
    <mergeCell ref="Z254:AA254"/>
    <mergeCell ref="AB254:AC254"/>
    <mergeCell ref="AD254:AE254"/>
    <mergeCell ref="AF254:AG254"/>
    <mergeCell ref="S265:U265"/>
    <mergeCell ref="W265:X265"/>
    <mergeCell ref="Z265:AB265"/>
    <mergeCell ref="S266:U266"/>
    <mergeCell ref="W266:X266"/>
    <mergeCell ref="Z266:AB266"/>
    <mergeCell ref="C269:E269"/>
    <mergeCell ref="F269:G269"/>
    <mergeCell ref="H269:I269"/>
    <mergeCell ref="J269:K269"/>
    <mergeCell ref="L269:M269"/>
    <mergeCell ref="N269:O269"/>
    <mergeCell ref="P269:Q269"/>
    <mergeCell ref="R269:S269"/>
    <mergeCell ref="T269:U269"/>
    <mergeCell ref="V269:W269"/>
    <mergeCell ref="X269:Y269"/>
    <mergeCell ref="Z269:AA269"/>
    <mergeCell ref="AB269:AC269"/>
    <mergeCell ref="AD269:AE269"/>
    <mergeCell ref="AF269:AG269"/>
    <mergeCell ref="C270:E270"/>
    <mergeCell ref="F270:G270"/>
    <mergeCell ref="H270:I270"/>
    <mergeCell ref="J270:K270"/>
    <mergeCell ref="L270:M270"/>
    <mergeCell ref="N270:O270"/>
    <mergeCell ref="P270:Q270"/>
    <mergeCell ref="R270:S270"/>
    <mergeCell ref="T270:U270"/>
    <mergeCell ref="V270:W270"/>
    <mergeCell ref="X270:Y270"/>
    <mergeCell ref="Z270:AA270"/>
    <mergeCell ref="AB270:AC270"/>
    <mergeCell ref="AD270:AE270"/>
    <mergeCell ref="AF270:AG270"/>
    <mergeCell ref="C271:E271"/>
    <mergeCell ref="F271:G271"/>
    <mergeCell ref="H271:I271"/>
    <mergeCell ref="J271:K271"/>
    <mergeCell ref="L271:M271"/>
    <mergeCell ref="N271:O271"/>
    <mergeCell ref="P271:Q271"/>
    <mergeCell ref="R271:S271"/>
    <mergeCell ref="T271:U271"/>
    <mergeCell ref="V271:W271"/>
    <mergeCell ref="X271:Y271"/>
    <mergeCell ref="Z271:AA271"/>
    <mergeCell ref="AB271:AC271"/>
    <mergeCell ref="AD271:AE271"/>
    <mergeCell ref="AF271:AG271"/>
    <mergeCell ref="C272:E272"/>
    <mergeCell ref="F272:G272"/>
    <mergeCell ref="H272:I272"/>
    <mergeCell ref="J272:K272"/>
    <mergeCell ref="L272:M272"/>
    <mergeCell ref="N272:O272"/>
    <mergeCell ref="P272:Q272"/>
    <mergeCell ref="R272:S272"/>
    <mergeCell ref="T272:U272"/>
    <mergeCell ref="V272:W272"/>
    <mergeCell ref="X272:Y272"/>
    <mergeCell ref="Z272:AA272"/>
    <mergeCell ref="AB272:AC272"/>
    <mergeCell ref="AD272:AE272"/>
    <mergeCell ref="AF272:AG272"/>
    <mergeCell ref="Q435:R435"/>
    <mergeCell ref="R436:S436"/>
    <mergeCell ref="R437:S437"/>
    <mergeCell ref="T438:U438"/>
    <mergeCell ref="W438:X438"/>
    <mergeCell ref="Z438:AA438"/>
    <mergeCell ref="C439:C440"/>
    <mergeCell ref="T439:V439"/>
    <mergeCell ref="X439:Y439"/>
    <mergeCell ref="AA439:AC439"/>
    <mergeCell ref="AO439:AP439"/>
    <mergeCell ref="AO440:AP440"/>
    <mergeCell ref="S441:U441"/>
    <mergeCell ref="W441:X441"/>
    <mergeCell ref="Z441:AB441"/>
    <mergeCell ref="AO441:AP441"/>
    <mergeCell ref="S442:U442"/>
    <mergeCell ref="W442:X442"/>
    <mergeCell ref="Z442:AB442"/>
    <mergeCell ref="AO442:AP442"/>
    <mergeCell ref="S443:U443"/>
    <mergeCell ref="W443:X443"/>
    <mergeCell ref="Z443:AB443"/>
    <mergeCell ref="S444:U444"/>
    <mergeCell ref="W444:X444"/>
    <mergeCell ref="Z444:AB444"/>
    <mergeCell ref="C446:E446"/>
    <mergeCell ref="F446:G446"/>
    <mergeCell ref="H446:I446"/>
    <mergeCell ref="J446:K446"/>
    <mergeCell ref="L446:M446"/>
    <mergeCell ref="N446:O446"/>
    <mergeCell ref="P446:Q446"/>
    <mergeCell ref="R446:S446"/>
    <mergeCell ref="T446:U446"/>
    <mergeCell ref="V446:W446"/>
    <mergeCell ref="X446:Y446"/>
    <mergeCell ref="Z446:AA446"/>
    <mergeCell ref="AB446:AC446"/>
    <mergeCell ref="AD446:AE446"/>
    <mergeCell ref="AF446:AG446"/>
    <mergeCell ref="C447:E447"/>
    <mergeCell ref="F447:G447"/>
    <mergeCell ref="H447:I447"/>
    <mergeCell ref="J447:K447"/>
    <mergeCell ref="L447:M447"/>
    <mergeCell ref="N447:O447"/>
    <mergeCell ref="P447:Q447"/>
    <mergeCell ref="R447:S447"/>
    <mergeCell ref="T447:U447"/>
    <mergeCell ref="V447:W447"/>
    <mergeCell ref="X447:Y447"/>
    <mergeCell ref="Z447:AA447"/>
    <mergeCell ref="AB447:AC447"/>
    <mergeCell ref="AD447:AE447"/>
    <mergeCell ref="AF447:AG447"/>
    <mergeCell ref="AB448:AC448"/>
    <mergeCell ref="AD448:AE448"/>
    <mergeCell ref="AF448:AG448"/>
    <mergeCell ref="C449:E449"/>
    <mergeCell ref="F449:G449"/>
    <mergeCell ref="H449:I449"/>
    <mergeCell ref="J449:K449"/>
    <mergeCell ref="L449:M449"/>
    <mergeCell ref="N449:O449"/>
    <mergeCell ref="P449:Q449"/>
    <mergeCell ref="R449:S449"/>
    <mergeCell ref="T449:U449"/>
    <mergeCell ref="V449:W449"/>
    <mergeCell ref="X449:Y449"/>
    <mergeCell ref="Z449:AA449"/>
    <mergeCell ref="AB449:AC449"/>
    <mergeCell ref="AD449:AE449"/>
    <mergeCell ref="AF449:AG449"/>
    <mergeCell ref="R456:S456"/>
    <mergeCell ref="C450:E450"/>
    <mergeCell ref="F450:G450"/>
    <mergeCell ref="H450:I450"/>
    <mergeCell ref="J450:K450"/>
    <mergeCell ref="L450:M450"/>
    <mergeCell ref="N450:O450"/>
    <mergeCell ref="P450:Q450"/>
    <mergeCell ref="R450:S450"/>
    <mergeCell ref="T450:U450"/>
    <mergeCell ref="V450:W450"/>
    <mergeCell ref="X450:Y450"/>
    <mergeCell ref="Z450:AA450"/>
    <mergeCell ref="AB450:AC450"/>
    <mergeCell ref="AD450:AE450"/>
    <mergeCell ref="AF450:AG450"/>
    <mergeCell ref="AO443:AP443"/>
    <mergeCell ref="S445:U445"/>
    <mergeCell ref="W445:X445"/>
    <mergeCell ref="Z445:AB445"/>
    <mergeCell ref="C448:E448"/>
    <mergeCell ref="F448:G448"/>
    <mergeCell ref="H448:I448"/>
    <mergeCell ref="J448:K448"/>
    <mergeCell ref="L448:M448"/>
    <mergeCell ref="N448:O448"/>
    <mergeCell ref="P448:Q448"/>
    <mergeCell ref="R448:S448"/>
    <mergeCell ref="T448:U448"/>
    <mergeCell ref="V448:W448"/>
    <mergeCell ref="X448:Y448"/>
    <mergeCell ref="Z448:AA448"/>
    <mergeCell ref="R457:S457"/>
    <mergeCell ref="T458:U458"/>
    <mergeCell ref="W458:X458"/>
    <mergeCell ref="Z458:AA458"/>
    <mergeCell ref="C459:C460"/>
    <mergeCell ref="S459:U459"/>
    <mergeCell ref="AO459:AP459"/>
    <mergeCell ref="AO460:AP460"/>
    <mergeCell ref="S461:U461"/>
    <mergeCell ref="W461:X461"/>
    <mergeCell ref="Z461:AB461"/>
    <mergeCell ref="AO461:AP461"/>
    <mergeCell ref="S462:U462"/>
    <mergeCell ref="W462:X462"/>
    <mergeCell ref="Z462:AB462"/>
    <mergeCell ref="AO462:AP462"/>
    <mergeCell ref="C451:E451"/>
    <mergeCell ref="F451:G451"/>
    <mergeCell ref="H451:I451"/>
    <mergeCell ref="J451:K451"/>
    <mergeCell ref="L451:M451"/>
    <mergeCell ref="N451:O451"/>
    <mergeCell ref="P451:Q451"/>
    <mergeCell ref="R451:S451"/>
    <mergeCell ref="T451:U451"/>
    <mergeCell ref="V451:W451"/>
    <mergeCell ref="X451:Y451"/>
    <mergeCell ref="Z451:AA451"/>
    <mergeCell ref="AB451:AC451"/>
    <mergeCell ref="AD451:AE451"/>
    <mergeCell ref="AF451:AG451"/>
    <mergeCell ref="R455:S455"/>
    <mergeCell ref="S463:U463"/>
    <mergeCell ref="W463:X463"/>
    <mergeCell ref="Z463:AB463"/>
    <mergeCell ref="AO463:AP463"/>
    <mergeCell ref="S464:U464"/>
    <mergeCell ref="W464:X464"/>
    <mergeCell ref="Z464:AB464"/>
    <mergeCell ref="S465:U465"/>
    <mergeCell ref="W465:X465"/>
    <mergeCell ref="Z465:AB465"/>
    <mergeCell ref="C466:E466"/>
    <mergeCell ref="F466:G466"/>
    <mergeCell ref="H466:I466"/>
    <mergeCell ref="J466:K466"/>
    <mergeCell ref="L466:M466"/>
    <mergeCell ref="N466:O466"/>
    <mergeCell ref="P466:Q466"/>
    <mergeCell ref="R466:S466"/>
    <mergeCell ref="T466:U466"/>
    <mergeCell ref="V466:W466"/>
    <mergeCell ref="X466:Y466"/>
    <mergeCell ref="Z466:AA466"/>
    <mergeCell ref="AB466:AC466"/>
    <mergeCell ref="AD466:AE466"/>
    <mergeCell ref="AF466:AG466"/>
    <mergeCell ref="C467:E467"/>
    <mergeCell ref="F467:G467"/>
    <mergeCell ref="H467:I467"/>
    <mergeCell ref="J467:K467"/>
    <mergeCell ref="L467:M467"/>
    <mergeCell ref="N467:O467"/>
    <mergeCell ref="P467:Q467"/>
    <mergeCell ref="R467:S467"/>
    <mergeCell ref="T467:U467"/>
    <mergeCell ref="V467:W467"/>
    <mergeCell ref="X467:Y467"/>
    <mergeCell ref="Z467:AA467"/>
    <mergeCell ref="AB467:AC467"/>
    <mergeCell ref="AD467:AE467"/>
    <mergeCell ref="AF467:AG467"/>
    <mergeCell ref="C468:E468"/>
    <mergeCell ref="F468:G468"/>
    <mergeCell ref="H468:I468"/>
    <mergeCell ref="J468:K468"/>
    <mergeCell ref="L468:M468"/>
    <mergeCell ref="N468:O468"/>
    <mergeCell ref="P468:Q468"/>
    <mergeCell ref="R468:S468"/>
    <mergeCell ref="T468:U468"/>
    <mergeCell ref="V468:W468"/>
    <mergeCell ref="X468:Y468"/>
    <mergeCell ref="Z468:AA468"/>
    <mergeCell ref="AB468:AC468"/>
    <mergeCell ref="AD468:AE468"/>
    <mergeCell ref="AF468:AG468"/>
    <mergeCell ref="H469:I469"/>
    <mergeCell ref="J469:K469"/>
    <mergeCell ref="L469:M469"/>
    <mergeCell ref="N469:O469"/>
    <mergeCell ref="P469:Q469"/>
    <mergeCell ref="R469:S469"/>
    <mergeCell ref="T469:U469"/>
    <mergeCell ref="V469:W469"/>
    <mergeCell ref="X469:Y469"/>
    <mergeCell ref="Z469:AA469"/>
    <mergeCell ref="AB469:AC469"/>
    <mergeCell ref="AD469:AE469"/>
    <mergeCell ref="AF469:AG469"/>
    <mergeCell ref="C470:E470"/>
    <mergeCell ref="F470:G470"/>
    <mergeCell ref="H470:I470"/>
    <mergeCell ref="J470:K470"/>
    <mergeCell ref="L470:M470"/>
    <mergeCell ref="N470:O470"/>
    <mergeCell ref="P470:Q470"/>
    <mergeCell ref="R470:S470"/>
    <mergeCell ref="T470:U470"/>
    <mergeCell ref="V470:W470"/>
    <mergeCell ref="X470:Y470"/>
    <mergeCell ref="Z470:AA470"/>
    <mergeCell ref="AB470:AC470"/>
    <mergeCell ref="AD470:AE470"/>
    <mergeCell ref="AF470:AG470"/>
    <mergeCell ref="C471:E471"/>
    <mergeCell ref="F471:G471"/>
    <mergeCell ref="H471:I471"/>
    <mergeCell ref="J471:K471"/>
    <mergeCell ref="L471:M471"/>
    <mergeCell ref="N471:O471"/>
    <mergeCell ref="P471:Q471"/>
    <mergeCell ref="R471:S471"/>
    <mergeCell ref="T471:U471"/>
    <mergeCell ref="V471:W471"/>
    <mergeCell ref="X471:Y471"/>
    <mergeCell ref="Z471:AA471"/>
    <mergeCell ref="AB471:AC471"/>
    <mergeCell ref="AD471:AE471"/>
    <mergeCell ref="AF471:AG471"/>
    <mergeCell ref="R393:S393"/>
    <mergeCell ref="R394:S394"/>
    <mergeCell ref="R395:S395"/>
    <mergeCell ref="T396:U396"/>
    <mergeCell ref="W396:X396"/>
    <mergeCell ref="Z396:AA396"/>
    <mergeCell ref="C397:C398"/>
    <mergeCell ref="S397:U397"/>
    <mergeCell ref="S403:U403"/>
    <mergeCell ref="W403:X403"/>
    <mergeCell ref="Z403:AB403"/>
    <mergeCell ref="S404:U404"/>
    <mergeCell ref="W404:X404"/>
    <mergeCell ref="Z404:AB404"/>
    <mergeCell ref="C405:E405"/>
    <mergeCell ref="C469:E469"/>
    <mergeCell ref="F469:G469"/>
    <mergeCell ref="AO397:AP397"/>
    <mergeCell ref="AO398:AP398"/>
    <mergeCell ref="S399:U399"/>
    <mergeCell ref="W399:X399"/>
    <mergeCell ref="Z399:AB399"/>
    <mergeCell ref="AO399:AP399"/>
    <mergeCell ref="S400:U400"/>
    <mergeCell ref="W400:X400"/>
    <mergeCell ref="Z400:AB400"/>
    <mergeCell ref="AO400:AP400"/>
    <mergeCell ref="S401:U401"/>
    <mergeCell ref="W401:X401"/>
    <mergeCell ref="Z401:AB401"/>
    <mergeCell ref="AO401:AP401"/>
    <mergeCell ref="S402:U402"/>
    <mergeCell ref="W402:X402"/>
    <mergeCell ref="Z402:AB402"/>
    <mergeCell ref="AO402:AP402"/>
    <mergeCell ref="F405:G405"/>
    <mergeCell ref="H405:I405"/>
    <mergeCell ref="J405:K405"/>
    <mergeCell ref="L405:M405"/>
    <mergeCell ref="N405:O405"/>
    <mergeCell ref="P405:Q405"/>
    <mergeCell ref="R405:S405"/>
    <mergeCell ref="T405:U405"/>
    <mergeCell ref="V405:W405"/>
    <mergeCell ref="X405:Y405"/>
    <mergeCell ref="Z405:AA405"/>
    <mergeCell ref="AB405:AC405"/>
    <mergeCell ref="AD405:AE405"/>
    <mergeCell ref="AF405:AG405"/>
    <mergeCell ref="C406:E406"/>
    <mergeCell ref="F406:G406"/>
    <mergeCell ref="H406:I406"/>
    <mergeCell ref="J406:K406"/>
    <mergeCell ref="L406:M406"/>
    <mergeCell ref="N406:O406"/>
    <mergeCell ref="P406:Q406"/>
    <mergeCell ref="R406:S406"/>
    <mergeCell ref="T406:U406"/>
    <mergeCell ref="V406:W406"/>
    <mergeCell ref="X406:Y406"/>
    <mergeCell ref="Z406:AA406"/>
    <mergeCell ref="AB406:AC406"/>
    <mergeCell ref="AD406:AE406"/>
    <mergeCell ref="AF406:AG406"/>
    <mergeCell ref="C407:E407"/>
    <mergeCell ref="F407:G407"/>
    <mergeCell ref="H407:I407"/>
    <mergeCell ref="J407:K407"/>
    <mergeCell ref="L407:M407"/>
    <mergeCell ref="N407:O407"/>
    <mergeCell ref="P407:Q407"/>
    <mergeCell ref="R407:S407"/>
    <mergeCell ref="T407:U407"/>
    <mergeCell ref="V407:W407"/>
    <mergeCell ref="X407:Y407"/>
    <mergeCell ref="Z407:AA407"/>
    <mergeCell ref="AB407:AC407"/>
    <mergeCell ref="AD407:AE407"/>
    <mergeCell ref="AF407:AG407"/>
    <mergeCell ref="C408:E408"/>
    <mergeCell ref="F408:G408"/>
    <mergeCell ref="H408:I408"/>
    <mergeCell ref="J408:K408"/>
    <mergeCell ref="L408:M408"/>
    <mergeCell ref="N408:O408"/>
    <mergeCell ref="P408:Q408"/>
    <mergeCell ref="R408:S408"/>
    <mergeCell ref="T408:U408"/>
    <mergeCell ref="V408:W408"/>
    <mergeCell ref="X408:Y408"/>
    <mergeCell ref="Z408:AA408"/>
    <mergeCell ref="AB408:AC408"/>
    <mergeCell ref="AD408:AE408"/>
    <mergeCell ref="AF408:AG408"/>
    <mergeCell ref="F409:G409"/>
    <mergeCell ref="H409:I409"/>
    <mergeCell ref="J409:K409"/>
    <mergeCell ref="L409:M409"/>
    <mergeCell ref="N409:O409"/>
    <mergeCell ref="P409:Q409"/>
    <mergeCell ref="R409:S409"/>
    <mergeCell ref="T409:U409"/>
    <mergeCell ref="V409:W409"/>
    <mergeCell ref="X409:Y409"/>
    <mergeCell ref="Z409:AA409"/>
    <mergeCell ref="AB409:AC409"/>
    <mergeCell ref="AD409:AE409"/>
    <mergeCell ref="AF409:AG409"/>
    <mergeCell ref="C410:E410"/>
    <mergeCell ref="F410:G410"/>
    <mergeCell ref="H410:I410"/>
    <mergeCell ref="J410:K410"/>
    <mergeCell ref="L410:M410"/>
    <mergeCell ref="N410:O410"/>
    <mergeCell ref="P410:Q410"/>
    <mergeCell ref="R410:S410"/>
    <mergeCell ref="T410:U410"/>
    <mergeCell ref="V410:W410"/>
    <mergeCell ref="X410:Y410"/>
    <mergeCell ref="Z410:AA410"/>
    <mergeCell ref="AB410:AC410"/>
    <mergeCell ref="AD410:AE410"/>
    <mergeCell ref="AF410:AG410"/>
    <mergeCell ref="AO226:AP226"/>
    <mergeCell ref="C411:E411"/>
    <mergeCell ref="F411:G411"/>
    <mergeCell ref="H411:I411"/>
    <mergeCell ref="J411:K411"/>
    <mergeCell ref="L411:M411"/>
    <mergeCell ref="N411:O411"/>
    <mergeCell ref="P411:Q411"/>
    <mergeCell ref="R411:S411"/>
    <mergeCell ref="T411:U411"/>
    <mergeCell ref="V411:W411"/>
    <mergeCell ref="X411:Y411"/>
    <mergeCell ref="Z411:AA411"/>
    <mergeCell ref="AB411:AC411"/>
    <mergeCell ref="AD411:AE411"/>
    <mergeCell ref="AF411:AG411"/>
    <mergeCell ref="R216:S216"/>
    <mergeCell ref="R217:S217"/>
    <mergeCell ref="R218:S218"/>
    <mergeCell ref="C220:C221"/>
    <mergeCell ref="T219:U219"/>
    <mergeCell ref="W219:X219"/>
    <mergeCell ref="Z219:AA219"/>
    <mergeCell ref="S220:U220"/>
    <mergeCell ref="S226:U226"/>
    <mergeCell ref="W226:X226"/>
    <mergeCell ref="Z226:AB226"/>
    <mergeCell ref="S227:U227"/>
    <mergeCell ref="W227:X227"/>
    <mergeCell ref="Z227:AB227"/>
    <mergeCell ref="C229:E229"/>
    <mergeCell ref="C409:E409"/>
    <mergeCell ref="C230:E230"/>
    <mergeCell ref="F230:G230"/>
    <mergeCell ref="H230:I230"/>
    <mergeCell ref="J230:K230"/>
    <mergeCell ref="L230:M230"/>
    <mergeCell ref="N230:O230"/>
    <mergeCell ref="P230:Q230"/>
    <mergeCell ref="R230:S230"/>
    <mergeCell ref="T230:U230"/>
    <mergeCell ref="V230:W230"/>
    <mergeCell ref="X230:Y230"/>
    <mergeCell ref="Z230:AA230"/>
    <mergeCell ref="AB230:AC230"/>
    <mergeCell ref="AD230:AE230"/>
    <mergeCell ref="AF230:AG230"/>
    <mergeCell ref="AO221:AP221"/>
    <mergeCell ref="AO222:AP222"/>
    <mergeCell ref="S222:U222"/>
    <mergeCell ref="W222:X222"/>
    <mergeCell ref="Z222:AB222"/>
    <mergeCell ref="AO223:AP223"/>
    <mergeCell ref="S223:U223"/>
    <mergeCell ref="W223:X223"/>
    <mergeCell ref="Z223:AB223"/>
    <mergeCell ref="AO224:AP224"/>
    <mergeCell ref="S224:U224"/>
    <mergeCell ref="W224:X224"/>
    <mergeCell ref="Z224:AB224"/>
    <mergeCell ref="AO225:AP225"/>
    <mergeCell ref="S225:U225"/>
    <mergeCell ref="W225:X225"/>
    <mergeCell ref="Z225:AB225"/>
    <mergeCell ref="J232:K232"/>
    <mergeCell ref="L232:M232"/>
    <mergeCell ref="N232:O232"/>
    <mergeCell ref="P232:Q232"/>
    <mergeCell ref="R232:S232"/>
    <mergeCell ref="T232:U232"/>
    <mergeCell ref="V232:W232"/>
    <mergeCell ref="X232:Y232"/>
    <mergeCell ref="Z232:AA232"/>
    <mergeCell ref="AB232:AC232"/>
    <mergeCell ref="AD232:AE232"/>
    <mergeCell ref="AF232:AG232"/>
    <mergeCell ref="F229:G229"/>
    <mergeCell ref="H229:I229"/>
    <mergeCell ref="J229:K229"/>
    <mergeCell ref="L229:M229"/>
    <mergeCell ref="N229:O229"/>
    <mergeCell ref="P229:Q229"/>
    <mergeCell ref="R229:S229"/>
    <mergeCell ref="T229:U229"/>
    <mergeCell ref="V229:W229"/>
    <mergeCell ref="X229:Y229"/>
    <mergeCell ref="Z229:AA229"/>
    <mergeCell ref="AB229:AC229"/>
    <mergeCell ref="AD229:AE229"/>
    <mergeCell ref="AF229:AG229"/>
    <mergeCell ref="F234:G234"/>
    <mergeCell ref="H234:I234"/>
    <mergeCell ref="J234:K234"/>
    <mergeCell ref="L234:M234"/>
    <mergeCell ref="N234:O234"/>
    <mergeCell ref="P234:Q234"/>
    <mergeCell ref="R234:S234"/>
    <mergeCell ref="T234:U234"/>
    <mergeCell ref="V234:W234"/>
    <mergeCell ref="X234:Y234"/>
    <mergeCell ref="Z234:AA234"/>
    <mergeCell ref="AB234:AC234"/>
    <mergeCell ref="AD234:AE234"/>
    <mergeCell ref="AF234:AG234"/>
    <mergeCell ref="C231:E231"/>
    <mergeCell ref="F231:G231"/>
    <mergeCell ref="H231:I231"/>
    <mergeCell ref="J231:K231"/>
    <mergeCell ref="L231:M231"/>
    <mergeCell ref="N231:O231"/>
    <mergeCell ref="P231:Q231"/>
    <mergeCell ref="R231:S231"/>
    <mergeCell ref="T231:U231"/>
    <mergeCell ref="V231:W231"/>
    <mergeCell ref="X231:Y231"/>
    <mergeCell ref="Z231:AA231"/>
    <mergeCell ref="AB231:AC231"/>
    <mergeCell ref="AD231:AE231"/>
    <mergeCell ref="AF231:AG231"/>
    <mergeCell ref="C232:E232"/>
    <mergeCell ref="F232:G232"/>
    <mergeCell ref="H232:I232"/>
    <mergeCell ref="AO227:AP227"/>
    <mergeCell ref="C236:E236"/>
    <mergeCell ref="F236:G236"/>
    <mergeCell ref="H236:I236"/>
    <mergeCell ref="J236:K236"/>
    <mergeCell ref="L236:M236"/>
    <mergeCell ref="N236:O236"/>
    <mergeCell ref="P236:Q236"/>
    <mergeCell ref="R236:S236"/>
    <mergeCell ref="T236:U236"/>
    <mergeCell ref="V236:W236"/>
    <mergeCell ref="X236:Y236"/>
    <mergeCell ref="Z236:AA236"/>
    <mergeCell ref="AB236:AC236"/>
    <mergeCell ref="AD236:AE236"/>
    <mergeCell ref="AF236:AG236"/>
    <mergeCell ref="S228:U228"/>
    <mergeCell ref="C233:E233"/>
    <mergeCell ref="F233:G233"/>
    <mergeCell ref="H233:I233"/>
    <mergeCell ref="J233:K233"/>
    <mergeCell ref="L233:M233"/>
    <mergeCell ref="N233:O233"/>
    <mergeCell ref="P233:Q233"/>
    <mergeCell ref="R233:S233"/>
    <mergeCell ref="T233:U233"/>
    <mergeCell ref="V233:W233"/>
    <mergeCell ref="X233:Y233"/>
    <mergeCell ref="Z233:AA233"/>
    <mergeCell ref="AB233:AC233"/>
    <mergeCell ref="AD233:AE233"/>
    <mergeCell ref="AF233:AG233"/>
    <mergeCell ref="W228:X228"/>
    <mergeCell ref="Z228:AB228"/>
    <mergeCell ref="R332:S332"/>
    <mergeCell ref="R333:S333"/>
    <mergeCell ref="R334:S334"/>
    <mergeCell ref="T335:U335"/>
    <mergeCell ref="W335:X335"/>
    <mergeCell ref="Z335:AA335"/>
    <mergeCell ref="C336:C337"/>
    <mergeCell ref="S336:U336"/>
    <mergeCell ref="AO336:AP336"/>
    <mergeCell ref="AO337:AP337"/>
    <mergeCell ref="S338:U338"/>
    <mergeCell ref="W338:X338"/>
    <mergeCell ref="Z338:AB338"/>
    <mergeCell ref="AO338:AP338"/>
    <mergeCell ref="C235:E235"/>
    <mergeCell ref="F235:G235"/>
    <mergeCell ref="H235:I235"/>
    <mergeCell ref="J235:K235"/>
    <mergeCell ref="L235:M235"/>
    <mergeCell ref="N235:O235"/>
    <mergeCell ref="P235:Q235"/>
    <mergeCell ref="R235:S235"/>
    <mergeCell ref="T235:U235"/>
    <mergeCell ref="V235:W235"/>
    <mergeCell ref="X235:Y235"/>
    <mergeCell ref="Z235:AA235"/>
    <mergeCell ref="AB235:AC235"/>
    <mergeCell ref="AD235:AE235"/>
    <mergeCell ref="AF235:AG235"/>
    <mergeCell ref="C234:E234"/>
    <mergeCell ref="S339:U339"/>
    <mergeCell ref="W339:X339"/>
    <mergeCell ref="Z339:AB339"/>
    <mergeCell ref="AO339:AP339"/>
    <mergeCell ref="S340:U340"/>
    <mergeCell ref="W340:X340"/>
    <mergeCell ref="Z340:AB340"/>
    <mergeCell ref="S341:U341"/>
    <mergeCell ref="W341:X341"/>
    <mergeCell ref="Z341:AB341"/>
    <mergeCell ref="C343:E343"/>
    <mergeCell ref="F343:G343"/>
    <mergeCell ref="H343:I343"/>
    <mergeCell ref="J343:K343"/>
    <mergeCell ref="L343:M343"/>
    <mergeCell ref="N343:O343"/>
    <mergeCell ref="P343:Q343"/>
    <mergeCell ref="R343:S343"/>
    <mergeCell ref="T343:U343"/>
    <mergeCell ref="V343:W343"/>
    <mergeCell ref="X343:Y343"/>
    <mergeCell ref="Z343:AA343"/>
    <mergeCell ref="AB343:AC343"/>
    <mergeCell ref="AD343:AE343"/>
    <mergeCell ref="AF343:AG343"/>
    <mergeCell ref="C344:E344"/>
    <mergeCell ref="F344:G344"/>
    <mergeCell ref="H344:I344"/>
    <mergeCell ref="J344:K344"/>
    <mergeCell ref="L344:M344"/>
    <mergeCell ref="N344:O344"/>
    <mergeCell ref="P344:Q344"/>
    <mergeCell ref="R344:S344"/>
    <mergeCell ref="T344:U344"/>
    <mergeCell ref="V344:W344"/>
    <mergeCell ref="X344:Y344"/>
    <mergeCell ref="Z344:AA344"/>
    <mergeCell ref="AB344:AC344"/>
    <mergeCell ref="AD344:AE344"/>
    <mergeCell ref="AF344:AG344"/>
    <mergeCell ref="C345:E345"/>
    <mergeCell ref="F345:G345"/>
    <mergeCell ref="H345:I345"/>
    <mergeCell ref="J345:K345"/>
    <mergeCell ref="L345:M345"/>
    <mergeCell ref="N345:O345"/>
    <mergeCell ref="P345:Q345"/>
    <mergeCell ref="R345:S345"/>
    <mergeCell ref="T345:U345"/>
    <mergeCell ref="V345:W345"/>
    <mergeCell ref="X345:Y345"/>
    <mergeCell ref="Z345:AA345"/>
    <mergeCell ref="AB345:AC345"/>
    <mergeCell ref="AD345:AE345"/>
    <mergeCell ref="AF345:AG345"/>
    <mergeCell ref="C346:E346"/>
    <mergeCell ref="F346:G346"/>
    <mergeCell ref="H346:I346"/>
    <mergeCell ref="J346:K346"/>
    <mergeCell ref="L346:M346"/>
    <mergeCell ref="N346:O346"/>
    <mergeCell ref="P346:Q346"/>
    <mergeCell ref="R346:S346"/>
    <mergeCell ref="T346:U346"/>
    <mergeCell ref="V346:W346"/>
    <mergeCell ref="X346:Y346"/>
    <mergeCell ref="Z346:AA346"/>
    <mergeCell ref="AB346:AC346"/>
    <mergeCell ref="AD346:AE346"/>
    <mergeCell ref="AF346:AG346"/>
    <mergeCell ref="C347:E347"/>
    <mergeCell ref="F347:G347"/>
    <mergeCell ref="H347:I347"/>
    <mergeCell ref="J347:K347"/>
    <mergeCell ref="L347:M347"/>
    <mergeCell ref="N347:O347"/>
    <mergeCell ref="P347:Q347"/>
    <mergeCell ref="R347:S347"/>
    <mergeCell ref="T347:U347"/>
    <mergeCell ref="V347:W347"/>
    <mergeCell ref="X347:Y347"/>
    <mergeCell ref="Z347:AA347"/>
    <mergeCell ref="AB347:AC347"/>
    <mergeCell ref="AD347:AE347"/>
    <mergeCell ref="AF347:AG34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2019-08-26T19:56:15Z</dcterms:created>
  <dcterms:modified xsi:type="dcterms:W3CDTF">2025-01-02T08:18:53Z</dcterms:modified>
</cp:coreProperties>
</file>