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59224303-915D-4F73-9CE9-AFB6F9211C8B}" xr6:coauthVersionLast="45" xr6:coauthVersionMax="45" xr10:uidLastSave="{00000000-0000-0000-0000-000000000000}"/>
  <bookViews>
    <workbookView xWindow="-120" yWindow="-120" windowWidth="29040" windowHeight="15840" xr2:uid="{C65EF598-7809-4DAA-A853-E9971EEA89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0" i="1" l="1"/>
  <c r="V200" i="1"/>
  <c r="V178" i="1"/>
  <c r="V153" i="1"/>
  <c r="V130" i="1"/>
  <c r="V107" i="1"/>
  <c r="V84" i="1"/>
  <c r="R46" i="1"/>
  <c r="R27" i="1"/>
  <c r="R8" i="1"/>
  <c r="R65" i="1"/>
  <c r="U222" i="1" l="1"/>
  <c r="T221" i="1"/>
  <c r="Y202" i="1"/>
  <c r="U202" i="1"/>
  <c r="W201" i="1"/>
  <c r="T201" i="1"/>
  <c r="Z201" i="1" s="1"/>
  <c r="AO206" i="1" l="1"/>
  <c r="W208" i="1" s="1"/>
  <c r="AO205" i="1"/>
  <c r="W207" i="1" s="1"/>
  <c r="AO203" i="1"/>
  <c r="W205" i="1" s="1"/>
  <c r="AO202" i="1"/>
  <c r="W204" i="1" s="1"/>
  <c r="AO204" i="1"/>
  <c r="W206" i="1" s="1"/>
  <c r="AB202" i="1"/>
  <c r="AE202" i="1" s="1"/>
  <c r="S204" i="1" s="1"/>
  <c r="S47" i="1"/>
  <c r="P47" i="1"/>
  <c r="S66" i="1"/>
  <c r="P66" i="1"/>
  <c r="W85" i="1"/>
  <c r="T85" i="1"/>
  <c r="W108" i="1"/>
  <c r="T108" i="1"/>
  <c r="W131" i="1"/>
  <c r="T131" i="1"/>
  <c r="W154" i="1"/>
  <c r="T154" i="1"/>
  <c r="W179" i="1"/>
  <c r="T179" i="1"/>
  <c r="S28" i="1"/>
  <c r="P28" i="1"/>
  <c r="S9" i="1"/>
  <c r="P9" i="1"/>
  <c r="Z204" i="1" l="1"/>
  <c r="S205" i="1"/>
  <c r="Y222" i="1"/>
  <c r="AB222" i="1" s="1"/>
  <c r="S224" i="1" s="1"/>
  <c r="W221" i="1"/>
  <c r="Z221" i="1" s="1"/>
  <c r="AB180" i="1"/>
  <c r="Y180" i="1"/>
  <c r="U180" i="1"/>
  <c r="Z179" i="1"/>
  <c r="AB155" i="1"/>
  <c r="Y155" i="1"/>
  <c r="U155" i="1"/>
  <c r="Z154" i="1"/>
  <c r="AO226" i="1" l="1"/>
  <c r="W228" i="1" s="1"/>
  <c r="AO224" i="1"/>
  <c r="W226" i="1" s="1"/>
  <c r="AO225" i="1"/>
  <c r="W227" i="1" s="1"/>
  <c r="AO223" i="1"/>
  <c r="W225" i="1" s="1"/>
  <c r="AO227" i="1"/>
  <c r="W229" i="1" s="1"/>
  <c r="AO222" i="1"/>
  <c r="W224" i="1" s="1"/>
  <c r="Z224" i="1" s="1"/>
  <c r="S206" i="1"/>
  <c r="Z205" i="1"/>
  <c r="S225" i="1"/>
  <c r="AO160" i="1"/>
  <c r="W162" i="1" s="1"/>
  <c r="AE155" i="1"/>
  <c r="S157" i="1" s="1"/>
  <c r="S158" i="1" s="1"/>
  <c r="AE180" i="1"/>
  <c r="S182" i="1" s="1"/>
  <c r="AO161" i="1"/>
  <c r="W163" i="1" s="1"/>
  <c r="AO185" i="1"/>
  <c r="W187" i="1" s="1"/>
  <c r="AO183" i="1"/>
  <c r="W185" i="1" s="1"/>
  <c r="AO180" i="1"/>
  <c r="W182" i="1" s="1"/>
  <c r="AO184" i="1"/>
  <c r="W186" i="1" s="1"/>
  <c r="AO182" i="1"/>
  <c r="W184" i="1" s="1"/>
  <c r="AO181" i="1"/>
  <c r="W183" i="1" s="1"/>
  <c r="S183" i="1"/>
  <c r="AO156" i="1"/>
  <c r="W158" i="1" s="1"/>
  <c r="AO155" i="1"/>
  <c r="W157" i="1" s="1"/>
  <c r="Z157" i="1" s="1"/>
  <c r="AO159" i="1"/>
  <c r="W161" i="1" s="1"/>
  <c r="AO157" i="1"/>
  <c r="W159" i="1" s="1"/>
  <c r="AO158" i="1"/>
  <c r="W160" i="1" s="1"/>
  <c r="Z206" i="1" l="1"/>
  <c r="S207" i="1"/>
  <c r="Z225" i="1"/>
  <c r="S226" i="1"/>
  <c r="Z182" i="1"/>
  <c r="Z183" i="1"/>
  <c r="S184" i="1"/>
  <c r="Z158" i="1"/>
  <c r="S159" i="1"/>
  <c r="Z207" i="1" l="1"/>
  <c r="S208" i="1"/>
  <c r="Z208" i="1" s="1"/>
  <c r="S227" i="1"/>
  <c r="Z226" i="1"/>
  <c r="S185" i="1"/>
  <c r="Z184" i="1"/>
  <c r="S160" i="1"/>
  <c r="Z159" i="1"/>
  <c r="Q67" i="1"/>
  <c r="Q48" i="1"/>
  <c r="Q29" i="1"/>
  <c r="Q10" i="1"/>
  <c r="U109" i="1"/>
  <c r="U86" i="1"/>
  <c r="S132" i="1"/>
  <c r="Y109" i="1"/>
  <c r="AB86" i="1"/>
  <c r="Y86" i="1"/>
  <c r="X67" i="1"/>
  <c r="U67" i="1"/>
  <c r="S228" i="1" l="1"/>
  <c r="Z227" i="1"/>
  <c r="Z185" i="1"/>
  <c r="S186" i="1"/>
  <c r="Z160" i="1"/>
  <c r="S161" i="1"/>
  <c r="Z131" i="1"/>
  <c r="AO137" i="1" s="1"/>
  <c r="V139" i="1" s="1"/>
  <c r="AA67" i="1"/>
  <c r="O69" i="1" s="1"/>
  <c r="O70" i="1" s="1"/>
  <c r="Z85" i="1"/>
  <c r="AB109" i="1"/>
  <c r="S111" i="1" s="1"/>
  <c r="S112" i="1" s="1"/>
  <c r="S134" i="1"/>
  <c r="S135" i="1" s="1"/>
  <c r="AO132" i="1"/>
  <c r="V134" i="1" s="1"/>
  <c r="AO134" i="1"/>
  <c r="V136" i="1" s="1"/>
  <c r="Z108" i="1"/>
  <c r="AO113" i="1" s="1"/>
  <c r="W115" i="1" s="1"/>
  <c r="V66" i="1"/>
  <c r="AE86" i="1"/>
  <c r="S88" i="1" s="1"/>
  <c r="S89" i="1" s="1"/>
  <c r="U48" i="1"/>
  <c r="X48" i="1"/>
  <c r="X29" i="1"/>
  <c r="U29" i="1"/>
  <c r="U10" i="1"/>
  <c r="S229" i="1" l="1"/>
  <c r="Z229" i="1" s="1"/>
  <c r="Z228" i="1"/>
  <c r="AN70" i="1"/>
  <c r="S72" i="1" s="1"/>
  <c r="AO91" i="1"/>
  <c r="W93" i="1" s="1"/>
  <c r="AO133" i="1"/>
  <c r="V135" i="1" s="1"/>
  <c r="Y135" i="1" s="1"/>
  <c r="AO136" i="1"/>
  <c r="V138" i="1" s="1"/>
  <c r="AN69" i="1"/>
  <c r="S71" i="1" s="1"/>
  <c r="AO135" i="1"/>
  <c r="V137" i="1" s="1"/>
  <c r="AO89" i="1"/>
  <c r="W91" i="1" s="1"/>
  <c r="AO90" i="1"/>
  <c r="W92" i="1" s="1"/>
  <c r="S187" i="1"/>
  <c r="Z186" i="1"/>
  <c r="S162" i="1"/>
  <c r="Z161" i="1"/>
  <c r="AO87" i="1"/>
  <c r="W89" i="1" s="1"/>
  <c r="Z89" i="1" s="1"/>
  <c r="AO86" i="1"/>
  <c r="W88" i="1" s="1"/>
  <c r="Z88" i="1" s="1"/>
  <c r="AO88" i="1"/>
  <c r="W90" i="1" s="1"/>
  <c r="Y134" i="1"/>
  <c r="S136" i="1"/>
  <c r="AO110" i="1"/>
  <c r="W112" i="1" s="1"/>
  <c r="Z112" i="1" s="1"/>
  <c r="AO111" i="1"/>
  <c r="W113" i="1" s="1"/>
  <c r="AO112" i="1"/>
  <c r="W114" i="1" s="1"/>
  <c r="AO114" i="1"/>
  <c r="W116" i="1" s="1"/>
  <c r="AO109" i="1"/>
  <c r="W111" i="1" s="1"/>
  <c r="Z111" i="1" s="1"/>
  <c r="S113" i="1"/>
  <c r="AN67" i="1"/>
  <c r="S69" i="1" s="1"/>
  <c r="V69" i="1" s="1"/>
  <c r="AN68" i="1"/>
  <c r="S70" i="1" s="1"/>
  <c r="V70" i="1" s="1"/>
  <c r="S90" i="1"/>
  <c r="O71" i="1"/>
  <c r="AA48" i="1"/>
  <c r="P50" i="1" s="1"/>
  <c r="P51" i="1" s="1"/>
  <c r="AA29" i="1"/>
  <c r="O31" i="1" s="1"/>
  <c r="O32" i="1" s="1"/>
  <c r="V28" i="1"/>
  <c r="V9" i="1"/>
  <c r="X10" i="1"/>
  <c r="Z162" i="1" l="1"/>
  <c r="S163" i="1"/>
  <c r="Z163" i="1" s="1"/>
  <c r="Z187" i="1"/>
  <c r="Y136" i="1"/>
  <c r="S137" i="1"/>
  <c r="Z113" i="1"/>
  <c r="S114" i="1"/>
  <c r="S91" i="1"/>
  <c r="Z90" i="1"/>
  <c r="O72" i="1"/>
  <c r="V72" i="1" s="1"/>
  <c r="V71" i="1"/>
  <c r="V47" i="1"/>
  <c r="AN12" i="1"/>
  <c r="AN13" i="1"/>
  <c r="AN10" i="1"/>
  <c r="AN11" i="1"/>
  <c r="P52" i="1"/>
  <c r="AA10" i="1"/>
  <c r="P12" i="1" s="1"/>
  <c r="O33" i="1"/>
  <c r="AN31" i="1"/>
  <c r="AN32" i="1"/>
  <c r="AN29" i="1"/>
  <c r="AN30" i="1"/>
  <c r="Z91" i="1" l="1"/>
  <c r="S92" i="1"/>
  <c r="S138" i="1"/>
  <c r="Y137" i="1"/>
  <c r="S115" i="1"/>
  <c r="Z114" i="1"/>
  <c r="AN50" i="1"/>
  <c r="T52" i="1" s="1"/>
  <c r="W52" i="1" s="1"/>
  <c r="AN49" i="1"/>
  <c r="T51" i="1" s="1"/>
  <c r="W51" i="1" s="1"/>
  <c r="AN48" i="1"/>
  <c r="T50" i="1" s="1"/>
  <c r="W50" i="1" s="1"/>
  <c r="AN51" i="1"/>
  <c r="T53" i="1" s="1"/>
  <c r="S34" i="1"/>
  <c r="T12" i="1"/>
  <c r="W12" i="1" s="1"/>
  <c r="T14" i="1"/>
  <c r="T13" i="1"/>
  <c r="T15" i="1"/>
  <c r="S31" i="1"/>
  <c r="V31" i="1" s="1"/>
  <c r="P13" i="1"/>
  <c r="S33" i="1"/>
  <c r="V33" i="1" s="1"/>
  <c r="S32" i="1"/>
  <c r="V32" i="1" s="1"/>
  <c r="O34" i="1"/>
  <c r="P53" i="1"/>
  <c r="S93" i="1" l="1"/>
  <c r="Z93" i="1" s="1"/>
  <c r="Z92" i="1"/>
  <c r="Y138" i="1"/>
  <c r="S139" i="1"/>
  <c r="Y139" i="1" s="1"/>
  <c r="S116" i="1"/>
  <c r="Z116" i="1" s="1"/>
  <c r="Z115" i="1"/>
  <c r="V34" i="1"/>
  <c r="W53" i="1"/>
  <c r="P14" i="1"/>
  <c r="W13" i="1"/>
  <c r="P15" i="1" l="1"/>
  <c r="W15" i="1" s="1"/>
  <c r="W14" i="1"/>
</calcChain>
</file>

<file path=xl/sharedStrings.xml><?xml version="1.0" encoding="utf-8"?>
<sst xmlns="http://schemas.openxmlformats.org/spreadsheetml/2006/main" count="720" uniqueCount="101">
  <si>
    <t>r</t>
  </si>
  <si>
    <t>-mxer =</t>
  </si>
  <si>
    <t>Ly =</t>
  </si>
  <si>
    <t>mxm =</t>
  </si>
  <si>
    <t>Lx =</t>
  </si>
  <si>
    <t>-myer =</t>
  </si>
  <si>
    <t>Ly</t>
  </si>
  <si>
    <t>er</t>
  </si>
  <si>
    <r>
      <rPr>
        <sz val="8"/>
        <color theme="1"/>
        <rFont val="Symbol"/>
        <family val="1"/>
        <charset val="2"/>
      </rPr>
      <t xml:space="preserve">e </t>
    </r>
    <r>
      <rPr>
        <sz val="8"/>
        <color theme="1"/>
        <rFont val="Arial"/>
        <family val="2"/>
        <charset val="162"/>
      </rPr>
      <t>= Ly / Lx =</t>
    </r>
  </si>
  <si>
    <t xml:space="preserve"> /</t>
  </si>
  <si>
    <t>=</t>
  </si>
  <si>
    <t>mymax =</t>
  </si>
  <si>
    <t>m</t>
  </si>
  <si>
    <t>P=</t>
  </si>
  <si>
    <t>K = P * Lx * Ly =</t>
  </si>
  <si>
    <t>*</t>
  </si>
  <si>
    <t>KN</t>
  </si>
  <si>
    <t>Mi = K / mi</t>
  </si>
  <si>
    <t>Lx</t>
  </si>
  <si>
    <t>Mmxer =</t>
  </si>
  <si>
    <t>Mmxm =</t>
  </si>
  <si>
    <t>Mmyer =</t>
  </si>
  <si>
    <t>Mmymax =</t>
  </si>
  <si>
    <t>e</t>
  </si>
  <si>
    <t>-mxer</t>
  </si>
  <si>
    <t>mxm</t>
  </si>
  <si>
    <t>-myer</t>
  </si>
  <si>
    <t>mymax</t>
  </si>
  <si>
    <t>mym =</t>
  </si>
  <si>
    <t>Mmym =</t>
  </si>
  <si>
    <t>mym</t>
  </si>
  <si>
    <t>Dikkat sadece sarı hücrelere data girilecek</t>
  </si>
  <si>
    <r>
      <rPr>
        <b/>
        <sz val="12"/>
        <color theme="7" tint="-0.499984740745262"/>
        <rFont val="Arial"/>
        <family val="2"/>
        <charset val="162"/>
      </rPr>
      <t>MESNETLENME DURUMUNA GÖRE PLAK MOMENTLERİ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</si>
  <si>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(düzgün yayılı yük)</t>
  </si>
  <si>
    <t>ara değerler için interpolasyon yapılmıştır.</t>
  </si>
  <si>
    <t xml:space="preserve">DÖRT KENAR SÜREKLİ PLAK </t>
  </si>
  <si>
    <t xml:space="preserve">İKİ KOMŞU KENAR SÜREKLİ DİĞER İKİ KOMŞU KENAR SÜREKSİZ PLAK </t>
  </si>
  <si>
    <t xml:space="preserve">İKİ KISA KENAR VE BİR UZUN KENAR SÜREKLİ DİĞER UZUN KENAR SÜREKSİZ PLAK </t>
  </si>
  <si>
    <t xml:space="preserve">İKİ UZUN KENAR VE BİR KISA KENAR SÜREKLİ DİĞER KISA KENAR SÜREKSİZ PLAK </t>
  </si>
  <si>
    <t>em</t>
  </si>
  <si>
    <t>mxr</t>
  </si>
  <si>
    <t>-mxem</t>
  </si>
  <si>
    <t>-myem</t>
  </si>
  <si>
    <t>mxr =</t>
  </si>
  <si>
    <t>-mxem =</t>
  </si>
  <si>
    <t>-myem =</t>
  </si>
  <si>
    <t>Mmxr =</t>
  </si>
  <si>
    <t>Mmyem =</t>
  </si>
  <si>
    <t>Mmxem =</t>
  </si>
  <si>
    <t xml:space="preserve">ÜÇ KENAR SÜREKLİ DİĞER BİR KENAR BOŞTA PLAK </t>
  </si>
  <si>
    <t>-mym</t>
  </si>
  <si>
    <t>-mym =</t>
  </si>
  <si>
    <t>P</t>
  </si>
  <si>
    <t>(çizgisel yük)</t>
  </si>
  <si>
    <t>---</t>
  </si>
  <si>
    <t>K = P * Lx =</t>
  </si>
  <si>
    <r>
      <t>K = m</t>
    </r>
    <r>
      <rPr>
        <vertAlign val="subscript"/>
        <sz val="8"/>
        <color theme="1"/>
        <rFont val="Arial"/>
        <family val="2"/>
        <charset val="162"/>
      </rPr>
      <t>R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</si>
  <si>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R</t>
    </r>
  </si>
  <si>
    <r>
      <t>m</t>
    </r>
    <r>
      <rPr>
        <vertAlign val="subscript"/>
        <sz val="8"/>
        <color theme="1"/>
        <rFont val="Arial"/>
        <family val="2"/>
        <charset val="162"/>
      </rPr>
      <t>R</t>
    </r>
    <r>
      <rPr>
        <sz val="8"/>
        <color theme="1"/>
        <rFont val="Arial"/>
        <family val="2"/>
        <charset val="162"/>
      </rPr>
      <t xml:space="preserve"> =</t>
    </r>
  </si>
  <si>
    <t>mxem</t>
  </si>
  <si>
    <t>myem</t>
  </si>
  <si>
    <t>mxem =</t>
  </si>
  <si>
    <t>myem =</t>
  </si>
  <si>
    <t>¥</t>
  </si>
  <si>
    <t>KNm</t>
  </si>
  <si>
    <t>KN/m²</t>
  </si>
  <si>
    <r>
      <t>m</t>
    </r>
    <r>
      <rPr>
        <vertAlign val="superscript"/>
        <sz val="8"/>
        <color theme="1"/>
        <rFont val="Arial"/>
        <family val="2"/>
        <charset val="162"/>
      </rPr>
      <t>-1</t>
    </r>
  </si>
  <si>
    <t>KN/m</t>
  </si>
  <si>
    <t>süreksiz (mafsallı)</t>
  </si>
  <si>
    <t>sürekli (ankastre)</t>
  </si>
  <si>
    <t>boşta</t>
  </si>
  <si>
    <t>KNm/m</t>
  </si>
  <si>
    <t>tablodan</t>
  </si>
  <si>
    <t>(İTÜ vakfı yayını Enver Çetmeli plaklar kitabından syf.57)</t>
  </si>
  <si>
    <t>(İTÜ vakfı yayını Enver Çetmeli plaklar kitabından syf.60)</t>
  </si>
  <si>
    <t>(İTÜ vakfı yayını Enver Çetmeli plaklar kitabından syf.64)</t>
  </si>
  <si>
    <t>(İTÜ vakfı yayını Enver Çetmeli plaklar kitabından syf.119)</t>
  </si>
  <si>
    <t>(İTÜ vakfı yayını Enver Çetmeli plaklar kitabından syf.127)</t>
  </si>
  <si>
    <t>(İTÜ vakfı yayını Enver Çetmeli plaklar kitabından syf.128)</t>
  </si>
  <si>
    <t>(İTÜ vakfı yayını Enver Çetmeli plaklar kitabından syf.69)</t>
  </si>
  <si>
    <t>em1</t>
  </si>
  <si>
    <t>er1</t>
  </si>
  <si>
    <t>er2</t>
  </si>
  <si>
    <t>em2</t>
  </si>
  <si>
    <t>(İTÜ vakfı yayını Enver Çetmeli plaklar kitabından syf.112)</t>
  </si>
  <si>
    <t>-mxer2</t>
  </si>
  <si>
    <t>-mxem2</t>
  </si>
  <si>
    <t>--</t>
  </si>
  <si>
    <t>-mxer2 =</t>
  </si>
  <si>
    <t>-mxem2 =</t>
  </si>
  <si>
    <t>Mmxer2 =</t>
  </si>
  <si>
    <t>Mmxem2 =</t>
  </si>
  <si>
    <t>R</t>
  </si>
  <si>
    <t>(İTÜ vakfı yayını Enver Çetmeli plaklar kitabından syf.117)</t>
  </si>
  <si>
    <t xml:space="preserve">BİR KENAR BOŞTA BİR KENAR SÜREKSİZ İKİ KENAR SÜREKLİ PLAK </t>
  </si>
  <si>
    <t>(İTÜ vakfı yayını Enver Çetmeli plaklar kitabından syf.107)</t>
  </si>
  <si>
    <t>(merdiven plağı mesnetinden gelen çizgisel yük)</t>
  </si>
  <si>
    <t>(İTÜ vakfı yayını Enver Çetmeli plaklar kitabından syf.110)</t>
  </si>
  <si>
    <t>-mymin =</t>
  </si>
  <si>
    <t>Mmymin =</t>
  </si>
  <si>
    <t>-mymin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</si>
</sst>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1"/>
      <charset val="2"/>
    </font>
    <font>
      <vertAlign val="superscript"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b/>
      <u/>
      <sz val="12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darkDown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  <xf numFmtId="0" fontId="0" fillId="0" borderId="11" xfId="0" quotePrefix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12" xfId="0" quotePrefix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5</xdr:row>
      <xdr:rowOff>57150</xdr:rowOff>
    </xdr:from>
    <xdr:to>
      <xdr:col>9</xdr:col>
      <xdr:colOff>85725</xdr:colOff>
      <xdr:row>14</xdr:row>
      <xdr:rowOff>71438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65752E4-B052-4DBF-A37F-1D2143076829}"/>
            </a:ext>
          </a:extLst>
        </xdr:cNvPr>
        <xdr:cNvGrpSpPr/>
      </xdr:nvGrpSpPr>
      <xdr:grpSpPr>
        <a:xfrm>
          <a:off x="400051" y="1171575"/>
          <a:ext cx="1142999" cy="1319213"/>
          <a:chOff x="400051" y="316839600"/>
          <a:chExt cx="1142999" cy="1319213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1D2ED70E-84F9-4862-BA25-9779EFBA36BF}"/>
              </a:ext>
            </a:extLst>
          </xdr:cNvPr>
          <xdr:cNvCxnSpPr/>
        </xdr:nvCxnSpPr>
        <xdr:spPr>
          <a:xfrm>
            <a:off x="1133475" y="3168396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5D12504-E453-4A69-AB0F-3A99B23B67E8}"/>
              </a:ext>
            </a:extLst>
          </xdr:cNvPr>
          <xdr:cNvCxnSpPr/>
        </xdr:nvCxnSpPr>
        <xdr:spPr>
          <a:xfrm>
            <a:off x="1333500" y="317363475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A8EC0E-12D0-42CC-A412-C3FFF26EDCB4}"/>
              </a:ext>
            </a:extLst>
          </xdr:cNvPr>
          <xdr:cNvCxnSpPr/>
        </xdr:nvCxnSpPr>
        <xdr:spPr>
          <a:xfrm>
            <a:off x="695325" y="317373000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94CF6C96-992C-4769-BDFD-BBD5FB54129B}"/>
              </a:ext>
            </a:extLst>
          </xdr:cNvPr>
          <xdr:cNvCxnSpPr/>
        </xdr:nvCxnSpPr>
        <xdr:spPr>
          <a:xfrm>
            <a:off x="1133475" y="31726822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F03924F-8FAE-4229-AF8A-FB503C704D34}"/>
              </a:ext>
            </a:extLst>
          </xdr:cNvPr>
          <xdr:cNvCxnSpPr/>
        </xdr:nvCxnSpPr>
        <xdr:spPr>
          <a:xfrm>
            <a:off x="1038225" y="317373000"/>
            <a:ext cx="1809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2452D418-FD7E-4796-9905-8C3BD92E32D8}"/>
              </a:ext>
            </a:extLst>
          </xdr:cNvPr>
          <xdr:cNvCxnSpPr/>
        </xdr:nvCxnSpPr>
        <xdr:spPr>
          <a:xfrm>
            <a:off x="1133475" y="3177159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DFA6F000-A33F-403A-8531-4EAB5A35ACD5}"/>
              </a:ext>
            </a:extLst>
          </xdr:cNvPr>
          <xdr:cNvCxnSpPr/>
        </xdr:nvCxnSpPr>
        <xdr:spPr>
          <a:xfrm>
            <a:off x="404814" y="316934851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FFB70C5-55ED-4CF8-8612-49D46431CAA0}"/>
              </a:ext>
            </a:extLst>
          </xdr:cNvPr>
          <xdr:cNvCxnSpPr/>
        </xdr:nvCxnSpPr>
        <xdr:spPr>
          <a:xfrm>
            <a:off x="485776" y="31686817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E7E4D67A-12D9-4B4A-8DF5-F5B7DB8D0533}"/>
              </a:ext>
            </a:extLst>
          </xdr:cNvPr>
          <xdr:cNvCxnSpPr/>
        </xdr:nvCxnSpPr>
        <xdr:spPr>
          <a:xfrm flipH="1">
            <a:off x="442913" y="316891988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269EDB31-1752-435C-B5FB-64137E608961}"/>
              </a:ext>
            </a:extLst>
          </xdr:cNvPr>
          <xdr:cNvCxnSpPr/>
        </xdr:nvCxnSpPr>
        <xdr:spPr>
          <a:xfrm>
            <a:off x="400051" y="317806389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C1FEAB2-B874-4459-A6F7-464EC0682236}"/>
              </a:ext>
            </a:extLst>
          </xdr:cNvPr>
          <xdr:cNvCxnSpPr/>
        </xdr:nvCxnSpPr>
        <xdr:spPr>
          <a:xfrm flipH="1">
            <a:off x="438150" y="317763526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226CFBDA-34F3-4828-8A1C-E61D82A91A23}"/>
              </a:ext>
            </a:extLst>
          </xdr:cNvPr>
          <xdr:cNvCxnSpPr/>
        </xdr:nvCxnSpPr>
        <xdr:spPr>
          <a:xfrm>
            <a:off x="814388" y="3178349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EA01127C-B830-48CA-8835-34761D87FC51}"/>
              </a:ext>
            </a:extLst>
          </xdr:cNvPr>
          <xdr:cNvCxnSpPr/>
        </xdr:nvCxnSpPr>
        <xdr:spPr>
          <a:xfrm>
            <a:off x="738187" y="318087375"/>
            <a:ext cx="771525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DC416844-B599-4572-9F6E-1A5E74F7EB34}"/>
              </a:ext>
            </a:extLst>
          </xdr:cNvPr>
          <xdr:cNvCxnSpPr/>
        </xdr:nvCxnSpPr>
        <xdr:spPr>
          <a:xfrm flipH="1">
            <a:off x="776287" y="31804927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9A590D8-EC86-4B86-9C24-0E52937F90B5}"/>
              </a:ext>
            </a:extLst>
          </xdr:cNvPr>
          <xdr:cNvCxnSpPr/>
        </xdr:nvCxnSpPr>
        <xdr:spPr>
          <a:xfrm>
            <a:off x="1457325" y="3178349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51C78211-90E2-49B7-86D0-8CCE7D0F5C7F}"/>
              </a:ext>
            </a:extLst>
          </xdr:cNvPr>
          <xdr:cNvCxnSpPr/>
        </xdr:nvCxnSpPr>
        <xdr:spPr>
          <a:xfrm flipH="1">
            <a:off x="1419224" y="31804927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76201</xdr:colOff>
      <xdr:row>24</xdr:row>
      <xdr:rowOff>57150</xdr:rowOff>
    </xdr:from>
    <xdr:to>
      <xdr:col>9</xdr:col>
      <xdr:colOff>85725</xdr:colOff>
      <xdr:row>33</xdr:row>
      <xdr:rowOff>71438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FBFE7714-0288-41F7-A5ED-11F27815BA9C}"/>
            </a:ext>
          </a:extLst>
        </xdr:cNvPr>
        <xdr:cNvGrpSpPr/>
      </xdr:nvGrpSpPr>
      <xdr:grpSpPr>
        <a:xfrm>
          <a:off x="400051" y="3981450"/>
          <a:ext cx="1142999" cy="1319213"/>
          <a:chOff x="400051" y="319449450"/>
          <a:chExt cx="1142999" cy="1319213"/>
        </a:xfrm>
      </xdr:grpSpPr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AE95C11-3BD8-4D83-A584-C4E1045F51F7}"/>
              </a:ext>
            </a:extLst>
          </xdr:cNvPr>
          <xdr:cNvCxnSpPr/>
        </xdr:nvCxnSpPr>
        <xdr:spPr>
          <a:xfrm>
            <a:off x="1133475" y="3194494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5EF933AF-5DEE-4D6B-B2EB-1BEFB40B6DD1}"/>
              </a:ext>
            </a:extLst>
          </xdr:cNvPr>
          <xdr:cNvCxnSpPr/>
        </xdr:nvCxnSpPr>
        <xdr:spPr>
          <a:xfrm>
            <a:off x="1333500" y="319973325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4D2C7571-566F-4F86-A32D-5AEE19AB8E2D}"/>
              </a:ext>
            </a:extLst>
          </xdr:cNvPr>
          <xdr:cNvCxnSpPr/>
        </xdr:nvCxnSpPr>
        <xdr:spPr>
          <a:xfrm>
            <a:off x="695325" y="319982850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7930E6B3-17F8-45CB-AD1A-084D13C62F6F}"/>
              </a:ext>
            </a:extLst>
          </xdr:cNvPr>
          <xdr:cNvCxnSpPr/>
        </xdr:nvCxnSpPr>
        <xdr:spPr>
          <a:xfrm>
            <a:off x="1133475" y="3198780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999FB243-167F-405E-8781-DD8B4F0E399D}"/>
              </a:ext>
            </a:extLst>
          </xdr:cNvPr>
          <xdr:cNvCxnSpPr/>
        </xdr:nvCxnSpPr>
        <xdr:spPr>
          <a:xfrm>
            <a:off x="1038225" y="319982850"/>
            <a:ext cx="1809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57766B0C-6F03-40B0-B9BD-4662B3F03562}"/>
              </a:ext>
            </a:extLst>
          </xdr:cNvPr>
          <xdr:cNvCxnSpPr/>
        </xdr:nvCxnSpPr>
        <xdr:spPr>
          <a:xfrm>
            <a:off x="1133475" y="3203257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BB121C94-9068-49DB-974B-54AB84C6143C}"/>
              </a:ext>
            </a:extLst>
          </xdr:cNvPr>
          <xdr:cNvCxnSpPr/>
        </xdr:nvCxnSpPr>
        <xdr:spPr>
          <a:xfrm>
            <a:off x="404814" y="319544701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EC1C0876-638A-49A7-A607-C6ED03958FA1}"/>
              </a:ext>
            </a:extLst>
          </xdr:cNvPr>
          <xdr:cNvCxnSpPr/>
        </xdr:nvCxnSpPr>
        <xdr:spPr>
          <a:xfrm>
            <a:off x="485776" y="3194780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4F4DD1DB-1CC1-4B0B-A3A7-454BE0209DB2}"/>
              </a:ext>
            </a:extLst>
          </xdr:cNvPr>
          <xdr:cNvCxnSpPr/>
        </xdr:nvCxnSpPr>
        <xdr:spPr>
          <a:xfrm flipH="1">
            <a:off x="442913" y="319501838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49876876-BEC1-4C91-8403-A3342B39CFDC}"/>
              </a:ext>
            </a:extLst>
          </xdr:cNvPr>
          <xdr:cNvCxnSpPr/>
        </xdr:nvCxnSpPr>
        <xdr:spPr>
          <a:xfrm>
            <a:off x="400051" y="320416239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80D9A41F-715E-49E0-BB43-828ED61E1DBC}"/>
              </a:ext>
            </a:extLst>
          </xdr:cNvPr>
          <xdr:cNvCxnSpPr/>
        </xdr:nvCxnSpPr>
        <xdr:spPr>
          <a:xfrm flipH="1">
            <a:off x="438150" y="320373376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A666A8E9-95B1-41B4-9DD8-3DE3B3C0A5E6}"/>
              </a:ext>
            </a:extLst>
          </xdr:cNvPr>
          <xdr:cNvCxnSpPr/>
        </xdr:nvCxnSpPr>
        <xdr:spPr>
          <a:xfrm>
            <a:off x="814388" y="3204448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90EDAD8D-3FCF-4E5D-ACBF-819E6626E779}"/>
              </a:ext>
            </a:extLst>
          </xdr:cNvPr>
          <xdr:cNvCxnSpPr/>
        </xdr:nvCxnSpPr>
        <xdr:spPr>
          <a:xfrm>
            <a:off x="738187" y="320697225"/>
            <a:ext cx="771525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75119B13-F7E4-4118-93BC-2D54A583A9AC}"/>
              </a:ext>
            </a:extLst>
          </xdr:cNvPr>
          <xdr:cNvCxnSpPr/>
        </xdr:nvCxnSpPr>
        <xdr:spPr>
          <a:xfrm flipH="1">
            <a:off x="776287" y="32065912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B1FC86D5-ABEB-4093-B9C1-FED724F9A4E0}"/>
              </a:ext>
            </a:extLst>
          </xdr:cNvPr>
          <xdr:cNvCxnSpPr/>
        </xdr:nvCxnSpPr>
        <xdr:spPr>
          <a:xfrm>
            <a:off x="1457325" y="3204448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9167C787-8AD9-416E-A169-4C36A1EF6B63}"/>
              </a:ext>
            </a:extLst>
          </xdr:cNvPr>
          <xdr:cNvCxnSpPr/>
        </xdr:nvCxnSpPr>
        <xdr:spPr>
          <a:xfrm flipH="1">
            <a:off x="1419224" y="32065912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76201</xdr:colOff>
      <xdr:row>43</xdr:row>
      <xdr:rowOff>57150</xdr:rowOff>
    </xdr:from>
    <xdr:to>
      <xdr:col>9</xdr:col>
      <xdr:colOff>85725</xdr:colOff>
      <xdr:row>52</xdr:row>
      <xdr:rowOff>71438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B5A24A8D-3DE7-4279-9062-C252235A394B}"/>
            </a:ext>
          </a:extLst>
        </xdr:cNvPr>
        <xdr:cNvGrpSpPr/>
      </xdr:nvGrpSpPr>
      <xdr:grpSpPr>
        <a:xfrm>
          <a:off x="400051" y="6791325"/>
          <a:ext cx="1142999" cy="1319213"/>
          <a:chOff x="400051" y="322059300"/>
          <a:chExt cx="1142999" cy="1319213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63FE98FA-D5DB-4FB1-A054-010BE7E91D42}"/>
              </a:ext>
            </a:extLst>
          </xdr:cNvPr>
          <xdr:cNvCxnSpPr/>
        </xdr:nvCxnSpPr>
        <xdr:spPr>
          <a:xfrm>
            <a:off x="1133475" y="3220593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E71C66FA-37F7-40C5-BD7E-422220C36DD2}"/>
              </a:ext>
            </a:extLst>
          </xdr:cNvPr>
          <xdr:cNvCxnSpPr/>
        </xdr:nvCxnSpPr>
        <xdr:spPr>
          <a:xfrm>
            <a:off x="1333500" y="322583175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A937FFEF-72A6-438D-A9A5-3CA6B20FDBFE}"/>
              </a:ext>
            </a:extLst>
          </xdr:cNvPr>
          <xdr:cNvCxnSpPr/>
        </xdr:nvCxnSpPr>
        <xdr:spPr>
          <a:xfrm>
            <a:off x="695325" y="322592700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67B89AD7-E6C2-4742-B5C1-83586D368EDF}"/>
              </a:ext>
            </a:extLst>
          </xdr:cNvPr>
          <xdr:cNvCxnSpPr/>
        </xdr:nvCxnSpPr>
        <xdr:spPr>
          <a:xfrm>
            <a:off x="1133475" y="32248792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A3025CC1-7D65-4E0C-8162-5466BBFD583B}"/>
              </a:ext>
            </a:extLst>
          </xdr:cNvPr>
          <xdr:cNvCxnSpPr/>
        </xdr:nvCxnSpPr>
        <xdr:spPr>
          <a:xfrm>
            <a:off x="1038225" y="322592700"/>
            <a:ext cx="1809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AE096E1E-2490-432F-86FA-23F3927527C1}"/>
              </a:ext>
            </a:extLst>
          </xdr:cNvPr>
          <xdr:cNvCxnSpPr/>
        </xdr:nvCxnSpPr>
        <xdr:spPr>
          <a:xfrm>
            <a:off x="1133475" y="3229356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093E760F-5725-43AD-8D70-F0FBB125E1B3}"/>
              </a:ext>
            </a:extLst>
          </xdr:cNvPr>
          <xdr:cNvCxnSpPr/>
        </xdr:nvCxnSpPr>
        <xdr:spPr>
          <a:xfrm>
            <a:off x="404814" y="322154551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C8DC36F3-E4D1-4741-B0D1-0814DF80B52F}"/>
              </a:ext>
            </a:extLst>
          </xdr:cNvPr>
          <xdr:cNvCxnSpPr/>
        </xdr:nvCxnSpPr>
        <xdr:spPr>
          <a:xfrm>
            <a:off x="485776" y="32208787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DD55079C-6FA9-4D83-A5F5-853926661278}"/>
              </a:ext>
            </a:extLst>
          </xdr:cNvPr>
          <xdr:cNvCxnSpPr/>
        </xdr:nvCxnSpPr>
        <xdr:spPr>
          <a:xfrm flipH="1">
            <a:off x="442913" y="322111688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E3B0E1F7-D11E-4267-8D17-6535EB73EAA8}"/>
              </a:ext>
            </a:extLst>
          </xdr:cNvPr>
          <xdr:cNvCxnSpPr/>
        </xdr:nvCxnSpPr>
        <xdr:spPr>
          <a:xfrm>
            <a:off x="400051" y="323026089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861CA321-2354-4172-9F1A-638792161E48}"/>
              </a:ext>
            </a:extLst>
          </xdr:cNvPr>
          <xdr:cNvCxnSpPr/>
        </xdr:nvCxnSpPr>
        <xdr:spPr>
          <a:xfrm flipH="1">
            <a:off x="438150" y="322983226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68E1BC08-0994-472E-AA27-034889E3CAA4}"/>
              </a:ext>
            </a:extLst>
          </xdr:cNvPr>
          <xdr:cNvCxnSpPr/>
        </xdr:nvCxnSpPr>
        <xdr:spPr>
          <a:xfrm>
            <a:off x="814388" y="3230546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FE107E15-447E-48CE-8978-36F9289D7DB7}"/>
              </a:ext>
            </a:extLst>
          </xdr:cNvPr>
          <xdr:cNvCxnSpPr/>
        </xdr:nvCxnSpPr>
        <xdr:spPr>
          <a:xfrm>
            <a:off x="738187" y="323307075"/>
            <a:ext cx="771525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A9322727-7582-4DCC-8BB5-B5F678859641}"/>
              </a:ext>
            </a:extLst>
          </xdr:cNvPr>
          <xdr:cNvCxnSpPr/>
        </xdr:nvCxnSpPr>
        <xdr:spPr>
          <a:xfrm flipH="1">
            <a:off x="776287" y="32326897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F23B0B6E-E909-4242-B5E5-B670932F7D26}"/>
              </a:ext>
            </a:extLst>
          </xdr:cNvPr>
          <xdr:cNvCxnSpPr/>
        </xdr:nvCxnSpPr>
        <xdr:spPr>
          <a:xfrm>
            <a:off x="1457325" y="3230546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0D05F238-317C-42C7-9EDF-07D606BA7C4C}"/>
              </a:ext>
            </a:extLst>
          </xdr:cNvPr>
          <xdr:cNvCxnSpPr/>
        </xdr:nvCxnSpPr>
        <xdr:spPr>
          <a:xfrm flipH="1">
            <a:off x="1419224" y="32326897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76201</xdr:colOff>
      <xdr:row>62</xdr:row>
      <xdr:rowOff>57150</xdr:rowOff>
    </xdr:from>
    <xdr:to>
      <xdr:col>9</xdr:col>
      <xdr:colOff>85725</xdr:colOff>
      <xdr:row>71</xdr:row>
      <xdr:rowOff>71438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025D9920-2014-4ADE-9C29-69E49E066241}"/>
            </a:ext>
          </a:extLst>
        </xdr:cNvPr>
        <xdr:cNvGrpSpPr/>
      </xdr:nvGrpSpPr>
      <xdr:grpSpPr>
        <a:xfrm>
          <a:off x="400051" y="9601200"/>
          <a:ext cx="1142999" cy="1319213"/>
          <a:chOff x="400051" y="319449450"/>
          <a:chExt cx="1142999" cy="1319213"/>
        </a:xfrm>
      </xdr:grpSpPr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A96B4233-F2B5-4401-A08B-236BB79E2B6E}"/>
              </a:ext>
            </a:extLst>
          </xdr:cNvPr>
          <xdr:cNvCxnSpPr/>
        </xdr:nvCxnSpPr>
        <xdr:spPr>
          <a:xfrm>
            <a:off x="1133475" y="3194494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AA4FC08C-B1FB-41CA-B0C3-758C7685E81F}"/>
              </a:ext>
            </a:extLst>
          </xdr:cNvPr>
          <xdr:cNvCxnSpPr/>
        </xdr:nvCxnSpPr>
        <xdr:spPr>
          <a:xfrm>
            <a:off x="1333500" y="319973325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DBD39A48-4BBB-4359-9C4E-63B6986E5C79}"/>
              </a:ext>
            </a:extLst>
          </xdr:cNvPr>
          <xdr:cNvCxnSpPr/>
        </xdr:nvCxnSpPr>
        <xdr:spPr>
          <a:xfrm>
            <a:off x="695325" y="319982850"/>
            <a:ext cx="2095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6480BA16-200E-4F0C-97E5-B855AF17413E}"/>
              </a:ext>
            </a:extLst>
          </xdr:cNvPr>
          <xdr:cNvCxnSpPr/>
        </xdr:nvCxnSpPr>
        <xdr:spPr>
          <a:xfrm>
            <a:off x="1133475" y="3198780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9EB80DEE-AFDB-4668-A9B4-74D3E12118A7}"/>
              </a:ext>
            </a:extLst>
          </xdr:cNvPr>
          <xdr:cNvCxnSpPr/>
        </xdr:nvCxnSpPr>
        <xdr:spPr>
          <a:xfrm>
            <a:off x="1038225" y="319982850"/>
            <a:ext cx="1809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F34D6D63-DE78-4C70-A8F2-27175BE64EA3}"/>
              </a:ext>
            </a:extLst>
          </xdr:cNvPr>
          <xdr:cNvCxnSpPr/>
        </xdr:nvCxnSpPr>
        <xdr:spPr>
          <a:xfrm>
            <a:off x="1133475" y="3203257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DD4828B3-865B-4C8F-A4D7-95F2303861F5}"/>
              </a:ext>
            </a:extLst>
          </xdr:cNvPr>
          <xdr:cNvCxnSpPr/>
        </xdr:nvCxnSpPr>
        <xdr:spPr>
          <a:xfrm>
            <a:off x="404814" y="319544701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D3F577C7-8856-4023-9F2B-B0718EEB9568}"/>
              </a:ext>
            </a:extLst>
          </xdr:cNvPr>
          <xdr:cNvCxnSpPr/>
        </xdr:nvCxnSpPr>
        <xdr:spPr>
          <a:xfrm>
            <a:off x="485776" y="3194780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D11CC4C3-ABB8-4283-BB63-66BFCA424152}"/>
              </a:ext>
            </a:extLst>
          </xdr:cNvPr>
          <xdr:cNvCxnSpPr/>
        </xdr:nvCxnSpPr>
        <xdr:spPr>
          <a:xfrm flipH="1">
            <a:off x="442913" y="319501838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218EAE43-07E1-4CC6-AEAC-58FA77DD4EC4}"/>
              </a:ext>
            </a:extLst>
          </xdr:cNvPr>
          <xdr:cNvCxnSpPr/>
        </xdr:nvCxnSpPr>
        <xdr:spPr>
          <a:xfrm>
            <a:off x="400051" y="320416239"/>
            <a:ext cx="223838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B6A897B0-59C0-4379-8A3D-EA2818E0594D}"/>
              </a:ext>
            </a:extLst>
          </xdr:cNvPr>
          <xdr:cNvCxnSpPr/>
        </xdr:nvCxnSpPr>
        <xdr:spPr>
          <a:xfrm flipH="1">
            <a:off x="438150" y="320373376"/>
            <a:ext cx="85725" cy="9048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E3354AAC-E4B7-4941-A1CE-2BB8404B2298}"/>
              </a:ext>
            </a:extLst>
          </xdr:cNvPr>
          <xdr:cNvCxnSpPr/>
        </xdr:nvCxnSpPr>
        <xdr:spPr>
          <a:xfrm>
            <a:off x="814388" y="3204448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8AC8B23D-1B65-4FA5-88D9-9E9DCDAEAB3A}"/>
              </a:ext>
            </a:extLst>
          </xdr:cNvPr>
          <xdr:cNvCxnSpPr/>
        </xdr:nvCxnSpPr>
        <xdr:spPr>
          <a:xfrm>
            <a:off x="738187" y="320697225"/>
            <a:ext cx="771525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34A8B290-EC5C-4328-9135-ADFCB44F9A1E}"/>
              </a:ext>
            </a:extLst>
          </xdr:cNvPr>
          <xdr:cNvCxnSpPr/>
        </xdr:nvCxnSpPr>
        <xdr:spPr>
          <a:xfrm flipH="1">
            <a:off x="776287" y="32065912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04C1BD05-7F49-404A-A9F4-59F45CBF1E93}"/>
              </a:ext>
            </a:extLst>
          </xdr:cNvPr>
          <xdr:cNvCxnSpPr/>
        </xdr:nvCxnSpPr>
        <xdr:spPr>
          <a:xfrm>
            <a:off x="1457325" y="3204448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94029206-61EF-4D14-AEE5-ED6C3A13738C}"/>
              </a:ext>
            </a:extLst>
          </xdr:cNvPr>
          <xdr:cNvCxnSpPr/>
        </xdr:nvCxnSpPr>
        <xdr:spPr>
          <a:xfrm flipH="1">
            <a:off x="1419224" y="320659126"/>
            <a:ext cx="76200" cy="8096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66675</xdr:colOff>
      <xdr:row>81</xdr:row>
      <xdr:rowOff>57150</xdr:rowOff>
    </xdr:from>
    <xdr:to>
      <xdr:col>13</xdr:col>
      <xdr:colOff>76200</xdr:colOff>
      <xdr:row>90</xdr:row>
      <xdr:rowOff>71438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BBE9AD39-15C7-4866-95E6-9BD907103DE2}"/>
            </a:ext>
          </a:extLst>
        </xdr:cNvPr>
        <xdr:cNvGrpSpPr/>
      </xdr:nvGrpSpPr>
      <xdr:grpSpPr>
        <a:xfrm>
          <a:off x="390525" y="12411075"/>
          <a:ext cx="1790700" cy="1319213"/>
          <a:chOff x="390525" y="12553950"/>
          <a:chExt cx="1790700" cy="1319213"/>
        </a:xfrm>
      </xdr:grpSpPr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B53E7427-0FD3-48B2-9B1C-8C51EC91E3A0}"/>
              </a:ext>
            </a:extLst>
          </xdr:cNvPr>
          <xdr:cNvCxnSpPr/>
        </xdr:nvCxnSpPr>
        <xdr:spPr>
          <a:xfrm>
            <a:off x="1458591" y="125539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D124D22D-C452-4670-B510-C9DE7D164F95}"/>
              </a:ext>
            </a:extLst>
          </xdr:cNvPr>
          <xdr:cNvCxnSpPr/>
        </xdr:nvCxnSpPr>
        <xdr:spPr>
          <a:xfrm>
            <a:off x="729297" y="1308735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183F03F5-8C8E-4E46-A864-BE4A7B737696}"/>
              </a:ext>
            </a:extLst>
          </xdr:cNvPr>
          <xdr:cNvCxnSpPr/>
        </xdr:nvCxnSpPr>
        <xdr:spPr>
          <a:xfrm>
            <a:off x="1458591" y="129825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907757A2-B206-43D9-8FCC-549A5130106F}"/>
              </a:ext>
            </a:extLst>
          </xdr:cNvPr>
          <xdr:cNvCxnSpPr/>
        </xdr:nvCxnSpPr>
        <xdr:spPr>
          <a:xfrm>
            <a:off x="1357309" y="13087350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56744D1A-9ECF-4847-B3F6-FEB82C1A8943}"/>
              </a:ext>
            </a:extLst>
          </xdr:cNvPr>
          <xdr:cNvCxnSpPr/>
        </xdr:nvCxnSpPr>
        <xdr:spPr>
          <a:xfrm>
            <a:off x="1458591" y="134302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1B341C0E-75EF-469D-8029-18554A0555CE}"/>
              </a:ext>
            </a:extLst>
          </xdr:cNvPr>
          <xdr:cNvCxnSpPr/>
        </xdr:nvCxnSpPr>
        <xdr:spPr>
          <a:xfrm>
            <a:off x="409575" y="12649201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561D566E-5B56-4429-BB7E-15095E0CFB96}"/>
              </a:ext>
            </a:extLst>
          </xdr:cNvPr>
          <xdr:cNvCxnSpPr/>
        </xdr:nvCxnSpPr>
        <xdr:spPr>
          <a:xfrm>
            <a:off x="486729" y="125825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EEBFEB2A-BC97-4767-BCB5-77EF3A432E9B}"/>
              </a:ext>
            </a:extLst>
          </xdr:cNvPr>
          <xdr:cNvCxnSpPr/>
        </xdr:nvCxnSpPr>
        <xdr:spPr>
          <a:xfrm flipH="1">
            <a:off x="442913" y="12596812"/>
            <a:ext cx="95250" cy="1047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8D297AC1-228B-4953-A08C-BE023C652EC0}"/>
              </a:ext>
            </a:extLst>
          </xdr:cNvPr>
          <xdr:cNvCxnSpPr/>
        </xdr:nvCxnSpPr>
        <xdr:spPr>
          <a:xfrm>
            <a:off x="390525" y="13520739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C3837470-7F4D-46CA-9CC9-7B41BA923C33}"/>
              </a:ext>
            </a:extLst>
          </xdr:cNvPr>
          <xdr:cNvCxnSpPr/>
        </xdr:nvCxnSpPr>
        <xdr:spPr>
          <a:xfrm flipH="1">
            <a:off x="431164" y="13468350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83EAB96C-215F-4D22-86FC-741D1D644B7D}"/>
              </a:ext>
            </a:extLst>
          </xdr:cNvPr>
          <xdr:cNvCxnSpPr/>
        </xdr:nvCxnSpPr>
        <xdr:spPr>
          <a:xfrm>
            <a:off x="811057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89E5D9CC-9500-4CAC-8EB8-A8174041DCD0}"/>
              </a:ext>
            </a:extLst>
          </xdr:cNvPr>
          <xdr:cNvCxnSpPr/>
        </xdr:nvCxnSpPr>
        <xdr:spPr>
          <a:xfrm>
            <a:off x="728664" y="13801725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619D2401-1A6E-42A1-A21B-6AF8A483E157}"/>
              </a:ext>
            </a:extLst>
          </xdr:cNvPr>
          <xdr:cNvCxnSpPr/>
        </xdr:nvCxnSpPr>
        <xdr:spPr>
          <a:xfrm flipH="1">
            <a:off x="765649" y="13749339"/>
            <a:ext cx="91603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FA0F7DD8-B376-4AF3-A6AC-6EB0FC839B62}"/>
              </a:ext>
            </a:extLst>
          </xdr:cNvPr>
          <xdr:cNvCxnSpPr/>
        </xdr:nvCxnSpPr>
        <xdr:spPr>
          <a:xfrm>
            <a:off x="2104072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BCBA54BB-18A9-495F-9115-EA70CE79CE70}"/>
              </a:ext>
            </a:extLst>
          </xdr:cNvPr>
          <xdr:cNvCxnSpPr/>
        </xdr:nvCxnSpPr>
        <xdr:spPr>
          <a:xfrm flipH="1">
            <a:off x="2052637" y="13754100"/>
            <a:ext cx="101599" cy="104774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7970A2EB-A4B7-4BB1-99DC-5EE0917141A1}"/>
              </a:ext>
            </a:extLst>
          </xdr:cNvPr>
          <xdr:cNvCxnSpPr/>
        </xdr:nvCxnSpPr>
        <xdr:spPr>
          <a:xfrm>
            <a:off x="733425" y="126968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66675</xdr:colOff>
      <xdr:row>103</xdr:row>
      <xdr:rowOff>100013</xdr:rowOff>
    </xdr:from>
    <xdr:to>
      <xdr:col>13</xdr:col>
      <xdr:colOff>133350</xdr:colOff>
      <xdr:row>113</xdr:row>
      <xdr:rowOff>71438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43B250BA-FFED-4D29-97C7-86F0A850FCBB}"/>
            </a:ext>
          </a:extLst>
        </xdr:cNvPr>
        <xdr:cNvGrpSpPr/>
      </xdr:nvGrpSpPr>
      <xdr:grpSpPr>
        <a:xfrm>
          <a:off x="390525" y="15692438"/>
          <a:ext cx="1847850" cy="1419225"/>
          <a:chOff x="390525" y="15835313"/>
          <a:chExt cx="1847850" cy="1419225"/>
        </a:xfrm>
      </xdr:grpSpPr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E3FBEFBC-25A9-4F6D-9ED8-94807EB1FB07}"/>
              </a:ext>
            </a:extLst>
          </xdr:cNvPr>
          <xdr:cNvCxnSpPr/>
        </xdr:nvCxnSpPr>
        <xdr:spPr>
          <a:xfrm>
            <a:off x="1458586" y="15935325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96A5719F-19CC-4E09-9491-4ED8A0F917E9}"/>
              </a:ext>
            </a:extLst>
          </xdr:cNvPr>
          <xdr:cNvCxnSpPr/>
        </xdr:nvCxnSpPr>
        <xdr:spPr>
          <a:xfrm>
            <a:off x="729297" y="164687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96AD4E56-5D63-414C-9695-FABB2C5F0FB2}"/>
              </a:ext>
            </a:extLst>
          </xdr:cNvPr>
          <xdr:cNvCxnSpPr/>
        </xdr:nvCxnSpPr>
        <xdr:spPr>
          <a:xfrm>
            <a:off x="1458586" y="16363950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70572A53-4031-4F1D-AC70-E50C222D6462}"/>
              </a:ext>
            </a:extLst>
          </xdr:cNvPr>
          <xdr:cNvCxnSpPr/>
        </xdr:nvCxnSpPr>
        <xdr:spPr>
          <a:xfrm>
            <a:off x="1357304" y="16468725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BEA74F9C-B2A1-47EC-A4CC-EBF24D9E88BF}"/>
              </a:ext>
            </a:extLst>
          </xdr:cNvPr>
          <xdr:cNvCxnSpPr/>
        </xdr:nvCxnSpPr>
        <xdr:spPr>
          <a:xfrm>
            <a:off x="1458586" y="16811625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46CC0DF3-B997-4A0B-97AC-B0D21CE9A1A9}"/>
              </a:ext>
            </a:extLst>
          </xdr:cNvPr>
          <xdr:cNvCxnSpPr/>
        </xdr:nvCxnSpPr>
        <xdr:spPr>
          <a:xfrm>
            <a:off x="409575" y="16030576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2C4462F5-AD05-4B4A-933D-E3604DAB84E8}"/>
              </a:ext>
            </a:extLst>
          </xdr:cNvPr>
          <xdr:cNvCxnSpPr/>
        </xdr:nvCxnSpPr>
        <xdr:spPr>
          <a:xfrm>
            <a:off x="486729" y="15963900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D6A4FBD8-B1FD-4D87-9F5D-D818C35184FD}"/>
              </a:ext>
            </a:extLst>
          </xdr:cNvPr>
          <xdr:cNvCxnSpPr/>
        </xdr:nvCxnSpPr>
        <xdr:spPr>
          <a:xfrm flipH="1">
            <a:off x="433387" y="15982952"/>
            <a:ext cx="101442" cy="10001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3832A47E-60F6-4131-9B66-D6FD063EF4EF}"/>
              </a:ext>
            </a:extLst>
          </xdr:cNvPr>
          <xdr:cNvCxnSpPr/>
        </xdr:nvCxnSpPr>
        <xdr:spPr>
          <a:xfrm>
            <a:off x="390525" y="16902114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3FCC7543-D4D1-43F6-9129-B33ED44EB836}"/>
              </a:ext>
            </a:extLst>
          </xdr:cNvPr>
          <xdr:cNvCxnSpPr/>
        </xdr:nvCxnSpPr>
        <xdr:spPr>
          <a:xfrm flipH="1">
            <a:off x="431164" y="16844962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BB6CDEF1-13C9-411D-88D0-18558B9DF4BF}"/>
              </a:ext>
            </a:extLst>
          </xdr:cNvPr>
          <xdr:cNvCxnSpPr/>
        </xdr:nvCxnSpPr>
        <xdr:spPr>
          <a:xfrm>
            <a:off x="811057" y="16930688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4135D966-A80A-4904-BD35-47CB224BBAE5}"/>
              </a:ext>
            </a:extLst>
          </xdr:cNvPr>
          <xdr:cNvCxnSpPr/>
        </xdr:nvCxnSpPr>
        <xdr:spPr>
          <a:xfrm>
            <a:off x="728664" y="17183100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BBCC3261-BD68-4077-B8F6-A81F53AD1EC9}"/>
              </a:ext>
            </a:extLst>
          </xdr:cNvPr>
          <xdr:cNvCxnSpPr/>
        </xdr:nvCxnSpPr>
        <xdr:spPr>
          <a:xfrm flipH="1">
            <a:off x="765649" y="17135476"/>
            <a:ext cx="82078" cy="952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F970EB8E-079C-49A2-8FFB-3A79E3DF6E0D}"/>
              </a:ext>
            </a:extLst>
          </xdr:cNvPr>
          <xdr:cNvCxnSpPr/>
        </xdr:nvCxnSpPr>
        <xdr:spPr>
          <a:xfrm>
            <a:off x="2104072" y="16930688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05B97AEC-D2A7-46EA-8C20-236B2A5803BE}"/>
              </a:ext>
            </a:extLst>
          </xdr:cNvPr>
          <xdr:cNvCxnSpPr/>
        </xdr:nvCxnSpPr>
        <xdr:spPr>
          <a:xfrm flipH="1">
            <a:off x="2049145" y="17135476"/>
            <a:ext cx="98743" cy="100013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D2BCFEFF-A99E-4102-9D51-66E9DD735E43}"/>
              </a:ext>
            </a:extLst>
          </xdr:cNvPr>
          <xdr:cNvCxnSpPr/>
        </xdr:nvCxnSpPr>
        <xdr:spPr>
          <a:xfrm>
            <a:off x="733425" y="1607820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8BB98065-2C51-4E3E-B3F1-17CF0D5513C6}"/>
              </a:ext>
            </a:extLst>
          </xdr:cNvPr>
          <xdr:cNvCxnSpPr/>
        </xdr:nvCxnSpPr>
        <xdr:spPr>
          <a:xfrm flipH="1">
            <a:off x="809625" y="15835313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B4446C08-4136-45D3-9C94-12481804EB26}"/>
              </a:ext>
            </a:extLst>
          </xdr:cNvPr>
          <xdr:cNvCxnSpPr/>
        </xdr:nvCxnSpPr>
        <xdr:spPr>
          <a:xfrm flipH="1">
            <a:off x="976312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ECDA9FB1-CCD0-486E-848E-D9C540BC964B}"/>
              </a:ext>
            </a:extLst>
          </xdr:cNvPr>
          <xdr:cNvCxnSpPr/>
        </xdr:nvCxnSpPr>
        <xdr:spPr>
          <a:xfrm flipH="1">
            <a:off x="1133475" y="15840076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872ACAC2-011F-42B8-B3E1-CEB36A670DA2}"/>
              </a:ext>
            </a:extLst>
          </xdr:cNvPr>
          <xdr:cNvCxnSpPr/>
        </xdr:nvCxnSpPr>
        <xdr:spPr>
          <a:xfrm flipH="1">
            <a:off x="1300163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876A2CC1-2CA7-4277-AD36-848C0D73FBDA}"/>
              </a:ext>
            </a:extLst>
          </xdr:cNvPr>
          <xdr:cNvCxnSpPr/>
        </xdr:nvCxnSpPr>
        <xdr:spPr>
          <a:xfrm flipH="1">
            <a:off x="1457325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76E6F8C0-706C-4B1B-9290-7F31F3BF9A5B}"/>
              </a:ext>
            </a:extLst>
          </xdr:cNvPr>
          <xdr:cNvCxnSpPr/>
        </xdr:nvCxnSpPr>
        <xdr:spPr>
          <a:xfrm flipH="1">
            <a:off x="1619250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A4D85BBA-CFDA-46A0-9E4B-D943D9430E53}"/>
              </a:ext>
            </a:extLst>
          </xdr:cNvPr>
          <xdr:cNvCxnSpPr/>
        </xdr:nvCxnSpPr>
        <xdr:spPr>
          <a:xfrm flipH="1">
            <a:off x="1781175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6FDBFEB2-B76C-498E-B7D7-C9E68CA1C45D}"/>
              </a:ext>
            </a:extLst>
          </xdr:cNvPr>
          <xdr:cNvCxnSpPr/>
        </xdr:nvCxnSpPr>
        <xdr:spPr>
          <a:xfrm flipH="1">
            <a:off x="1943100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BA4A31D8-C5AF-4766-9165-7CB8DC584325}"/>
              </a:ext>
            </a:extLst>
          </xdr:cNvPr>
          <xdr:cNvCxnSpPr/>
        </xdr:nvCxnSpPr>
        <xdr:spPr>
          <a:xfrm flipH="1">
            <a:off x="2105025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66675</xdr:colOff>
      <xdr:row>127</xdr:row>
      <xdr:rowOff>57150</xdr:rowOff>
    </xdr:from>
    <xdr:to>
      <xdr:col>13</xdr:col>
      <xdr:colOff>85725</xdr:colOff>
      <xdr:row>136</xdr:row>
      <xdr:rowOff>71438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F583ECB1-C315-4F05-B404-454639758AE0}"/>
            </a:ext>
          </a:extLst>
        </xdr:cNvPr>
        <xdr:cNvGrpSpPr/>
      </xdr:nvGrpSpPr>
      <xdr:grpSpPr>
        <a:xfrm>
          <a:off x="390525" y="19173825"/>
          <a:ext cx="1800225" cy="1319213"/>
          <a:chOff x="390525" y="19316700"/>
          <a:chExt cx="1800225" cy="1319213"/>
        </a:xfrm>
      </xdr:grpSpPr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88EECEC6-89FB-441C-A29F-5285AD1CA91D}"/>
              </a:ext>
            </a:extLst>
          </xdr:cNvPr>
          <xdr:cNvCxnSpPr/>
        </xdr:nvCxnSpPr>
        <xdr:spPr>
          <a:xfrm>
            <a:off x="1449067" y="193167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46FF2DCB-B55E-40B8-8E77-5E425725AFD2}"/>
              </a:ext>
            </a:extLst>
          </xdr:cNvPr>
          <xdr:cNvCxnSpPr/>
        </xdr:nvCxnSpPr>
        <xdr:spPr>
          <a:xfrm>
            <a:off x="729297" y="1985010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B9746B3E-9190-4721-B337-D430C869068F}"/>
              </a:ext>
            </a:extLst>
          </xdr:cNvPr>
          <xdr:cNvCxnSpPr/>
        </xdr:nvCxnSpPr>
        <xdr:spPr>
          <a:xfrm>
            <a:off x="1449067" y="1974532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F45FC29B-8B7D-4B7C-994C-75D541D4B2A4}"/>
              </a:ext>
            </a:extLst>
          </xdr:cNvPr>
          <xdr:cNvCxnSpPr/>
        </xdr:nvCxnSpPr>
        <xdr:spPr>
          <a:xfrm>
            <a:off x="1347785" y="19850100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142597F7-1463-46C0-8CAE-A93BAB9AEE24}"/>
              </a:ext>
            </a:extLst>
          </xdr:cNvPr>
          <xdr:cNvCxnSpPr/>
        </xdr:nvCxnSpPr>
        <xdr:spPr>
          <a:xfrm>
            <a:off x="1449067" y="2019300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03194C41-28F0-4C64-A809-9CDFDE3E4548}"/>
              </a:ext>
            </a:extLst>
          </xdr:cNvPr>
          <xdr:cNvCxnSpPr/>
        </xdr:nvCxnSpPr>
        <xdr:spPr>
          <a:xfrm>
            <a:off x="409575" y="19411951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B15AF06E-F05E-40C0-884B-F299AC18E06F}"/>
              </a:ext>
            </a:extLst>
          </xdr:cNvPr>
          <xdr:cNvCxnSpPr/>
        </xdr:nvCxnSpPr>
        <xdr:spPr>
          <a:xfrm>
            <a:off x="486729" y="1934527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81D88A71-18F1-4041-BD35-5AE420B9BB14}"/>
              </a:ext>
            </a:extLst>
          </xdr:cNvPr>
          <xdr:cNvCxnSpPr/>
        </xdr:nvCxnSpPr>
        <xdr:spPr>
          <a:xfrm flipH="1">
            <a:off x="433387" y="19359564"/>
            <a:ext cx="101442" cy="104774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1D70CFA8-8487-45BC-8F12-15194976E72A}"/>
              </a:ext>
            </a:extLst>
          </xdr:cNvPr>
          <xdr:cNvCxnSpPr/>
        </xdr:nvCxnSpPr>
        <xdr:spPr>
          <a:xfrm>
            <a:off x="390525" y="20283489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BD9D3381-D576-4118-B507-E3FD3DA5DD7F}"/>
              </a:ext>
            </a:extLst>
          </xdr:cNvPr>
          <xdr:cNvCxnSpPr/>
        </xdr:nvCxnSpPr>
        <xdr:spPr>
          <a:xfrm flipH="1">
            <a:off x="431164" y="20231100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67F11307-A5C3-44C2-9655-420C119AE8E3}"/>
              </a:ext>
            </a:extLst>
          </xdr:cNvPr>
          <xdr:cNvCxnSpPr/>
        </xdr:nvCxnSpPr>
        <xdr:spPr>
          <a:xfrm>
            <a:off x="811057" y="203120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9B19116A-FD4D-4A32-B708-269BF39466D6}"/>
              </a:ext>
            </a:extLst>
          </xdr:cNvPr>
          <xdr:cNvCxnSpPr/>
        </xdr:nvCxnSpPr>
        <xdr:spPr>
          <a:xfrm>
            <a:off x="728664" y="20564475"/>
            <a:ext cx="1462086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6672E02A-52AA-41EB-A3CA-577BB60CD583}"/>
              </a:ext>
            </a:extLst>
          </xdr:cNvPr>
          <xdr:cNvCxnSpPr/>
        </xdr:nvCxnSpPr>
        <xdr:spPr>
          <a:xfrm flipH="1">
            <a:off x="757236" y="20512087"/>
            <a:ext cx="99215" cy="114299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3F53D298-E5DB-4F69-8EAC-595FF0B837CB}"/>
              </a:ext>
            </a:extLst>
          </xdr:cNvPr>
          <xdr:cNvCxnSpPr/>
        </xdr:nvCxnSpPr>
        <xdr:spPr>
          <a:xfrm>
            <a:off x="2104072" y="2031206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50A26301-35D4-45C9-B309-728A521BBCA4}"/>
              </a:ext>
            </a:extLst>
          </xdr:cNvPr>
          <xdr:cNvCxnSpPr/>
        </xdr:nvCxnSpPr>
        <xdr:spPr>
          <a:xfrm flipH="1">
            <a:off x="2057399" y="20512087"/>
            <a:ext cx="92074" cy="109537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98E8513F-55CD-4F56-8AA9-695DD2787A6D}"/>
              </a:ext>
            </a:extLst>
          </xdr:cNvPr>
          <xdr:cNvCxnSpPr/>
        </xdr:nvCxnSpPr>
        <xdr:spPr>
          <a:xfrm>
            <a:off x="733425" y="1945957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" name="Arc 186">
            <a:extLst>
              <a:ext uri="{FF2B5EF4-FFF2-40B4-BE49-F238E27FC236}">
                <a16:creationId xmlns:a16="http://schemas.microsoft.com/office/drawing/2014/main" id="{502B3406-2A16-485A-B7BB-F3D860273D8A}"/>
              </a:ext>
            </a:extLst>
          </xdr:cNvPr>
          <xdr:cNvSpPr/>
        </xdr:nvSpPr>
        <xdr:spPr>
          <a:xfrm>
            <a:off x="833438" y="19340513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" name="Arc 187">
            <a:extLst>
              <a:ext uri="{FF2B5EF4-FFF2-40B4-BE49-F238E27FC236}">
                <a16:creationId xmlns:a16="http://schemas.microsoft.com/office/drawing/2014/main" id="{A49F4DA0-03C0-48D1-9DE6-8CE0267B2C56}"/>
              </a:ext>
            </a:extLst>
          </xdr:cNvPr>
          <xdr:cNvSpPr/>
        </xdr:nvSpPr>
        <xdr:spPr>
          <a:xfrm>
            <a:off x="1014413" y="19340513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9" name="Arc 188">
            <a:extLst>
              <a:ext uri="{FF2B5EF4-FFF2-40B4-BE49-F238E27FC236}">
                <a16:creationId xmlns:a16="http://schemas.microsoft.com/office/drawing/2014/main" id="{3DF40D54-DB98-48C0-93E3-0A5D8100CDEF}"/>
              </a:ext>
            </a:extLst>
          </xdr:cNvPr>
          <xdr:cNvSpPr/>
        </xdr:nvSpPr>
        <xdr:spPr>
          <a:xfrm>
            <a:off x="1190625" y="19345276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0" name="Arc 189">
            <a:extLst>
              <a:ext uri="{FF2B5EF4-FFF2-40B4-BE49-F238E27FC236}">
                <a16:creationId xmlns:a16="http://schemas.microsoft.com/office/drawing/2014/main" id="{05B3F62E-964A-4DA5-A545-7F04B0310B2B}"/>
              </a:ext>
            </a:extLst>
          </xdr:cNvPr>
          <xdr:cNvSpPr/>
        </xdr:nvSpPr>
        <xdr:spPr>
          <a:xfrm>
            <a:off x="1347788" y="19345275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1" name="Arc 190">
            <a:extLst>
              <a:ext uri="{FF2B5EF4-FFF2-40B4-BE49-F238E27FC236}">
                <a16:creationId xmlns:a16="http://schemas.microsoft.com/office/drawing/2014/main" id="{77357CC1-03B8-4005-A841-51C288BA06C3}"/>
              </a:ext>
            </a:extLst>
          </xdr:cNvPr>
          <xdr:cNvSpPr/>
        </xdr:nvSpPr>
        <xdr:spPr>
          <a:xfrm>
            <a:off x="1509713" y="19350038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" name="Arc 191">
            <a:extLst>
              <a:ext uri="{FF2B5EF4-FFF2-40B4-BE49-F238E27FC236}">
                <a16:creationId xmlns:a16="http://schemas.microsoft.com/office/drawing/2014/main" id="{241A614D-DF35-4E6C-AF1B-C2DC8BB04D70}"/>
              </a:ext>
            </a:extLst>
          </xdr:cNvPr>
          <xdr:cNvSpPr/>
        </xdr:nvSpPr>
        <xdr:spPr>
          <a:xfrm>
            <a:off x="1647826" y="19345276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" name="Arc 192">
            <a:extLst>
              <a:ext uri="{FF2B5EF4-FFF2-40B4-BE49-F238E27FC236}">
                <a16:creationId xmlns:a16="http://schemas.microsoft.com/office/drawing/2014/main" id="{02027322-87BB-4323-B5FB-25F3BC81CEBB}"/>
              </a:ext>
            </a:extLst>
          </xdr:cNvPr>
          <xdr:cNvSpPr/>
        </xdr:nvSpPr>
        <xdr:spPr>
          <a:xfrm>
            <a:off x="1781176" y="19345276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" name="Arc 193">
            <a:extLst>
              <a:ext uri="{FF2B5EF4-FFF2-40B4-BE49-F238E27FC236}">
                <a16:creationId xmlns:a16="http://schemas.microsoft.com/office/drawing/2014/main" id="{B9A38982-9105-4D98-BE6D-5686ED025230}"/>
              </a:ext>
            </a:extLst>
          </xdr:cNvPr>
          <xdr:cNvSpPr/>
        </xdr:nvSpPr>
        <xdr:spPr>
          <a:xfrm>
            <a:off x="1943100" y="19345276"/>
            <a:ext cx="238124" cy="238124"/>
          </a:xfrm>
          <a:prstGeom prst="arc">
            <a:avLst>
              <a:gd name="adj1" fmla="val 11151343"/>
              <a:gd name="adj2" fmla="val 17943272"/>
            </a:avLst>
          </a:prstGeom>
          <a:ln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56</xdr:col>
      <xdr:colOff>66675</xdr:colOff>
      <xdr:row>8</xdr:row>
      <xdr:rowOff>9525</xdr:rowOff>
    </xdr:from>
    <xdr:to>
      <xdr:col>57</xdr:col>
      <xdr:colOff>104775</xdr:colOff>
      <xdr:row>8</xdr:row>
      <xdr:rowOff>133350</xdr:rowOff>
    </xdr:to>
    <xdr:sp macro="" textlink="">
      <xdr:nvSpPr>
        <xdr:cNvPr id="195" name="Isosceles Triangle 194">
          <a:extLst>
            <a:ext uri="{FF2B5EF4-FFF2-40B4-BE49-F238E27FC236}">
              <a16:creationId xmlns:a16="http://schemas.microsoft.com/office/drawing/2014/main" id="{6CA582BE-400F-4903-BDB6-28CBA1809BFE}"/>
            </a:ext>
          </a:extLst>
        </xdr:cNvPr>
        <xdr:cNvSpPr/>
      </xdr:nvSpPr>
      <xdr:spPr>
        <a:xfrm>
          <a:off x="9134475" y="1704975"/>
          <a:ext cx="200025" cy="123825"/>
        </a:xfrm>
        <a:prstGeom prst="triangl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57</xdr:col>
      <xdr:colOff>0</xdr:colOff>
      <xdr:row>8</xdr:row>
      <xdr:rowOff>0</xdr:rowOff>
    </xdr:from>
    <xdr:to>
      <xdr:col>61</xdr:col>
      <xdr:colOff>9525</xdr:colOff>
      <xdr:row>8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35556F5F-7153-4DCF-BD0F-A0358E031971}"/>
            </a:ext>
          </a:extLst>
        </xdr:cNvPr>
        <xdr:cNvCxnSpPr/>
      </xdr:nvCxnSpPr>
      <xdr:spPr>
        <a:xfrm>
          <a:off x="9229725" y="1695450"/>
          <a:ext cx="657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12</xdr:row>
      <xdr:rowOff>0</xdr:rowOff>
    </xdr:from>
    <xdr:to>
      <xdr:col>61</xdr:col>
      <xdr:colOff>9525</xdr:colOff>
      <xdr:row>12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548FA8C4-9A1B-4BDF-9F05-0B828E44898E}"/>
            </a:ext>
          </a:extLst>
        </xdr:cNvPr>
        <xdr:cNvCxnSpPr/>
      </xdr:nvCxnSpPr>
      <xdr:spPr>
        <a:xfrm>
          <a:off x="9229725" y="2276475"/>
          <a:ext cx="657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157163</xdr:colOff>
      <xdr:row>11</xdr:row>
      <xdr:rowOff>19050</xdr:rowOff>
    </xdr:from>
    <xdr:to>
      <xdr:col>56</xdr:col>
      <xdr:colOff>157163</xdr:colOff>
      <xdr:row>12</xdr:row>
      <xdr:rowOff>119063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4413DBA4-8517-4643-B3B6-8008B4079913}"/>
            </a:ext>
          </a:extLst>
        </xdr:cNvPr>
        <xdr:cNvCxnSpPr/>
      </xdr:nvCxnSpPr>
      <xdr:spPr>
        <a:xfrm>
          <a:off x="9224963" y="2143125"/>
          <a:ext cx="0" cy="252413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52388</xdr:colOff>
      <xdr:row>11</xdr:row>
      <xdr:rowOff>4763</xdr:rowOff>
    </xdr:from>
    <xdr:to>
      <xdr:col>56</xdr:col>
      <xdr:colOff>157163</xdr:colOff>
      <xdr:row>11</xdr:row>
      <xdr:rowOff>95250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1D49BA89-E23A-4946-A232-8F431DAC540C}"/>
            </a:ext>
          </a:extLst>
        </xdr:cNvPr>
        <xdr:cNvCxnSpPr/>
      </xdr:nvCxnSpPr>
      <xdr:spPr>
        <a:xfrm flipH="1">
          <a:off x="9120188" y="2128838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52388</xdr:colOff>
      <xdr:row>11</xdr:row>
      <xdr:rowOff>52388</xdr:rowOff>
    </xdr:from>
    <xdr:to>
      <xdr:col>56</xdr:col>
      <xdr:colOff>157163</xdr:colOff>
      <xdr:row>11</xdr:row>
      <xdr:rowOff>142875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DBF386E8-5330-4426-8934-BF79F9F3C6BB}"/>
            </a:ext>
          </a:extLst>
        </xdr:cNvPr>
        <xdr:cNvCxnSpPr/>
      </xdr:nvCxnSpPr>
      <xdr:spPr>
        <a:xfrm flipH="1">
          <a:off x="9120188" y="2176463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57150</xdr:colOff>
      <xdr:row>11</xdr:row>
      <xdr:rowOff>104776</xdr:rowOff>
    </xdr:from>
    <xdr:to>
      <xdr:col>57</xdr:col>
      <xdr:colOff>0</xdr:colOff>
      <xdr:row>12</xdr:row>
      <xdr:rowOff>42863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1ECC319B-6D96-46BB-B580-714A4CA6CF5A}"/>
            </a:ext>
          </a:extLst>
        </xdr:cNvPr>
        <xdr:cNvCxnSpPr/>
      </xdr:nvCxnSpPr>
      <xdr:spPr>
        <a:xfrm flipH="1">
          <a:off x="9124950" y="2228851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61913</xdr:colOff>
      <xdr:row>12</xdr:row>
      <xdr:rowOff>0</xdr:rowOff>
    </xdr:from>
    <xdr:to>
      <xdr:col>57</xdr:col>
      <xdr:colOff>4763</xdr:colOff>
      <xdr:row>12</xdr:row>
      <xdr:rowOff>90487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1FAC1C8F-91EF-4264-8A2C-2979B09FC167}"/>
            </a:ext>
          </a:extLst>
        </xdr:cNvPr>
        <xdr:cNvCxnSpPr/>
      </xdr:nvCxnSpPr>
      <xdr:spPr>
        <a:xfrm flipH="1">
          <a:off x="9129713" y="2276475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57150</xdr:colOff>
      <xdr:row>12</xdr:row>
      <xdr:rowOff>47625</xdr:rowOff>
    </xdr:from>
    <xdr:to>
      <xdr:col>57</xdr:col>
      <xdr:colOff>0</xdr:colOff>
      <xdr:row>12</xdr:row>
      <xdr:rowOff>138112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493B8A01-0962-41B0-96FB-EEEE372833F4}"/>
            </a:ext>
          </a:extLst>
        </xdr:cNvPr>
        <xdr:cNvCxnSpPr/>
      </xdr:nvCxnSpPr>
      <xdr:spPr>
        <a:xfrm flipH="1">
          <a:off x="9124950" y="2324100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52388</xdr:colOff>
      <xdr:row>12</xdr:row>
      <xdr:rowOff>109538</xdr:rowOff>
    </xdr:from>
    <xdr:to>
      <xdr:col>56</xdr:col>
      <xdr:colOff>157163</xdr:colOff>
      <xdr:row>13</xdr:row>
      <xdr:rowOff>57150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E7844279-DD7A-418D-9005-E8089145BCF2}"/>
            </a:ext>
          </a:extLst>
        </xdr:cNvPr>
        <xdr:cNvCxnSpPr/>
      </xdr:nvCxnSpPr>
      <xdr:spPr>
        <a:xfrm flipH="1">
          <a:off x="9120188" y="2386013"/>
          <a:ext cx="104775" cy="9048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152400</xdr:colOff>
      <xdr:row>16</xdr:row>
      <xdr:rowOff>0</xdr:rowOff>
    </xdr:from>
    <xdr:to>
      <xdr:col>61</xdr:col>
      <xdr:colOff>0</xdr:colOff>
      <xdr:row>16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F9E442B4-6501-43C2-8492-87B957C259A9}"/>
            </a:ext>
          </a:extLst>
        </xdr:cNvPr>
        <xdr:cNvCxnSpPr/>
      </xdr:nvCxnSpPr>
      <xdr:spPr>
        <a:xfrm>
          <a:off x="9220200" y="2857500"/>
          <a:ext cx="657225" cy="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114299</xdr:colOff>
      <xdr:row>9</xdr:row>
      <xdr:rowOff>0</xdr:rowOff>
    </xdr:from>
    <xdr:to>
      <xdr:col>44</xdr:col>
      <xdr:colOff>38100</xdr:colOff>
      <xdr:row>13</xdr:row>
      <xdr:rowOff>0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899DE4C5-FB22-4B82-99F3-45996C842524}"/>
            </a:ext>
          </a:extLst>
        </xdr:cNvPr>
        <xdr:cNvSpPr/>
      </xdr:nvSpPr>
      <xdr:spPr>
        <a:xfrm>
          <a:off x="6915149" y="1838325"/>
          <a:ext cx="247651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42</xdr:col>
      <xdr:colOff>114299</xdr:colOff>
      <xdr:row>28</xdr:row>
      <xdr:rowOff>0</xdr:rowOff>
    </xdr:from>
    <xdr:to>
      <xdr:col>43</xdr:col>
      <xdr:colOff>142875</xdr:colOff>
      <xdr:row>32</xdr:row>
      <xdr:rowOff>0</xdr:rowOff>
    </xdr:to>
    <xdr:sp macro="" textlink="">
      <xdr:nvSpPr>
        <xdr:cNvPr id="151" name="Right Brace 150">
          <a:extLst>
            <a:ext uri="{FF2B5EF4-FFF2-40B4-BE49-F238E27FC236}">
              <a16:creationId xmlns:a16="http://schemas.microsoft.com/office/drawing/2014/main" id="{10A7BD8B-102C-4B16-BB2E-25FC795E3CFA}"/>
            </a:ext>
          </a:extLst>
        </xdr:cNvPr>
        <xdr:cNvSpPr/>
      </xdr:nvSpPr>
      <xdr:spPr>
        <a:xfrm>
          <a:off x="6915149" y="4648200"/>
          <a:ext cx="190501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42</xdr:col>
      <xdr:colOff>114299</xdr:colOff>
      <xdr:row>47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61" name="Right Brace 160">
          <a:extLst>
            <a:ext uri="{FF2B5EF4-FFF2-40B4-BE49-F238E27FC236}">
              <a16:creationId xmlns:a16="http://schemas.microsoft.com/office/drawing/2014/main" id="{23251376-7015-4720-A17A-C6C9865899E0}"/>
            </a:ext>
          </a:extLst>
        </xdr:cNvPr>
        <xdr:cNvSpPr/>
      </xdr:nvSpPr>
      <xdr:spPr>
        <a:xfrm>
          <a:off x="6915149" y="7458075"/>
          <a:ext cx="209551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42</xdr:col>
      <xdr:colOff>114298</xdr:colOff>
      <xdr:row>65</xdr:row>
      <xdr:rowOff>142874</xdr:rowOff>
    </xdr:from>
    <xdr:to>
      <xdr:col>44</xdr:col>
      <xdr:colOff>19049</xdr:colOff>
      <xdr:row>69</xdr:row>
      <xdr:rowOff>142874</xdr:rowOff>
    </xdr:to>
    <xdr:sp macro="" textlink="">
      <xdr:nvSpPr>
        <xdr:cNvPr id="178" name="Right Brace 177">
          <a:extLst>
            <a:ext uri="{FF2B5EF4-FFF2-40B4-BE49-F238E27FC236}">
              <a16:creationId xmlns:a16="http://schemas.microsoft.com/office/drawing/2014/main" id="{6914448B-DB59-4D9A-8369-884C041AD970}"/>
            </a:ext>
          </a:extLst>
        </xdr:cNvPr>
        <xdr:cNvSpPr/>
      </xdr:nvSpPr>
      <xdr:spPr>
        <a:xfrm>
          <a:off x="6915148" y="10267949"/>
          <a:ext cx="228601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43</xdr:col>
      <xdr:colOff>114299</xdr:colOff>
      <xdr:row>85</xdr:row>
      <xdr:rowOff>0</xdr:rowOff>
    </xdr:from>
    <xdr:to>
      <xdr:col>45</xdr:col>
      <xdr:colOff>0</xdr:colOff>
      <xdr:row>91</xdr:row>
      <xdr:rowOff>0</xdr:rowOff>
    </xdr:to>
    <xdr:sp macro="" textlink="">
      <xdr:nvSpPr>
        <xdr:cNvPr id="179" name="Right Brace 178">
          <a:extLst>
            <a:ext uri="{FF2B5EF4-FFF2-40B4-BE49-F238E27FC236}">
              <a16:creationId xmlns:a16="http://schemas.microsoft.com/office/drawing/2014/main" id="{57052696-7A5B-49AC-B420-A1CEC2117F27}"/>
            </a:ext>
          </a:extLst>
        </xdr:cNvPr>
        <xdr:cNvSpPr/>
      </xdr:nvSpPr>
      <xdr:spPr>
        <a:xfrm>
          <a:off x="7077074" y="13077825"/>
          <a:ext cx="209551" cy="866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43</xdr:col>
      <xdr:colOff>114299</xdr:colOff>
      <xdr:row>108</xdr:row>
      <xdr:rowOff>0</xdr:rowOff>
    </xdr:from>
    <xdr:to>
      <xdr:col>45</xdr:col>
      <xdr:colOff>9525</xdr:colOff>
      <xdr:row>113</xdr:row>
      <xdr:rowOff>133350</xdr:rowOff>
    </xdr:to>
    <xdr:sp macro="" textlink="">
      <xdr:nvSpPr>
        <xdr:cNvPr id="180" name="Right Brace 179">
          <a:extLst>
            <a:ext uri="{FF2B5EF4-FFF2-40B4-BE49-F238E27FC236}">
              <a16:creationId xmlns:a16="http://schemas.microsoft.com/office/drawing/2014/main" id="{319DB608-7422-46CF-B64C-226BA15A1F1A}"/>
            </a:ext>
          </a:extLst>
        </xdr:cNvPr>
        <xdr:cNvSpPr/>
      </xdr:nvSpPr>
      <xdr:spPr>
        <a:xfrm>
          <a:off x="7077074" y="16459200"/>
          <a:ext cx="219076" cy="857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43</xdr:col>
      <xdr:colOff>114299</xdr:colOff>
      <xdr:row>131</xdr:row>
      <xdr:rowOff>0</xdr:rowOff>
    </xdr:from>
    <xdr:to>
      <xdr:col>44</xdr:col>
      <xdr:colOff>152400</xdr:colOff>
      <xdr:row>137</xdr:row>
      <xdr:rowOff>0</xdr:rowOff>
    </xdr:to>
    <xdr:sp macro="" textlink="">
      <xdr:nvSpPr>
        <xdr:cNvPr id="181" name="Right Brace 180">
          <a:extLst>
            <a:ext uri="{FF2B5EF4-FFF2-40B4-BE49-F238E27FC236}">
              <a16:creationId xmlns:a16="http://schemas.microsoft.com/office/drawing/2014/main" id="{FE957AED-CA3A-4C14-834D-AFC559F54A0A}"/>
            </a:ext>
          </a:extLst>
        </xdr:cNvPr>
        <xdr:cNvSpPr/>
      </xdr:nvSpPr>
      <xdr:spPr>
        <a:xfrm>
          <a:off x="7077074" y="19840575"/>
          <a:ext cx="200026" cy="866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66675</xdr:colOff>
      <xdr:row>150</xdr:row>
      <xdr:rowOff>57150</xdr:rowOff>
    </xdr:from>
    <xdr:to>
      <xdr:col>13</xdr:col>
      <xdr:colOff>76200</xdr:colOff>
      <xdr:row>159</xdr:row>
      <xdr:rowOff>71438</xdr:rowOff>
    </xdr:to>
    <xdr:grpSp>
      <xdr:nvGrpSpPr>
        <xdr:cNvPr id="182" name="Group 181">
          <a:extLst>
            <a:ext uri="{FF2B5EF4-FFF2-40B4-BE49-F238E27FC236}">
              <a16:creationId xmlns:a16="http://schemas.microsoft.com/office/drawing/2014/main" id="{ED5AC19D-8A50-48E4-914E-7408D09FE80E}"/>
            </a:ext>
          </a:extLst>
        </xdr:cNvPr>
        <xdr:cNvGrpSpPr/>
      </xdr:nvGrpSpPr>
      <xdr:grpSpPr>
        <a:xfrm>
          <a:off x="390525" y="22555200"/>
          <a:ext cx="1790700" cy="1319213"/>
          <a:chOff x="390525" y="12553950"/>
          <a:chExt cx="1790700" cy="1319213"/>
        </a:xfrm>
      </xdr:grpSpPr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9A95601E-F0DF-45DA-A4E5-4EAE750385DA}"/>
              </a:ext>
            </a:extLst>
          </xdr:cNvPr>
          <xdr:cNvCxnSpPr/>
        </xdr:nvCxnSpPr>
        <xdr:spPr>
          <a:xfrm>
            <a:off x="1458591" y="125539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CAFEA9C5-EF39-4EF8-8668-B104A0F42951}"/>
              </a:ext>
            </a:extLst>
          </xdr:cNvPr>
          <xdr:cNvCxnSpPr/>
        </xdr:nvCxnSpPr>
        <xdr:spPr>
          <a:xfrm>
            <a:off x="729297" y="1308735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AF546725-2F7F-403D-BD31-146682D538BC}"/>
              </a:ext>
            </a:extLst>
          </xdr:cNvPr>
          <xdr:cNvCxnSpPr/>
        </xdr:nvCxnSpPr>
        <xdr:spPr>
          <a:xfrm>
            <a:off x="1458591" y="129825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481C7929-4256-43A5-9C8C-0BCE145FC3FB}"/>
              </a:ext>
            </a:extLst>
          </xdr:cNvPr>
          <xdr:cNvCxnSpPr/>
        </xdr:nvCxnSpPr>
        <xdr:spPr>
          <a:xfrm>
            <a:off x="1357309" y="13087350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5233C338-9030-42A9-AE00-0C814E6F5E10}"/>
              </a:ext>
            </a:extLst>
          </xdr:cNvPr>
          <xdr:cNvCxnSpPr/>
        </xdr:nvCxnSpPr>
        <xdr:spPr>
          <a:xfrm>
            <a:off x="1458591" y="134302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D83B3E9B-549C-463E-A074-FF64E4C995BF}"/>
              </a:ext>
            </a:extLst>
          </xdr:cNvPr>
          <xdr:cNvCxnSpPr/>
        </xdr:nvCxnSpPr>
        <xdr:spPr>
          <a:xfrm>
            <a:off x="409575" y="12649201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C0BE4909-EF9B-439B-A1F9-E4D4C9481296}"/>
              </a:ext>
            </a:extLst>
          </xdr:cNvPr>
          <xdr:cNvCxnSpPr/>
        </xdr:nvCxnSpPr>
        <xdr:spPr>
          <a:xfrm>
            <a:off x="486729" y="125825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CFD129BA-9B64-44AE-9418-C4FD12651CB7}"/>
              </a:ext>
            </a:extLst>
          </xdr:cNvPr>
          <xdr:cNvCxnSpPr/>
        </xdr:nvCxnSpPr>
        <xdr:spPr>
          <a:xfrm flipH="1">
            <a:off x="442913" y="12596812"/>
            <a:ext cx="95250" cy="1047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2E2FC136-D42E-4124-B437-5D9B9945E36C}"/>
              </a:ext>
            </a:extLst>
          </xdr:cNvPr>
          <xdr:cNvCxnSpPr/>
        </xdr:nvCxnSpPr>
        <xdr:spPr>
          <a:xfrm>
            <a:off x="390525" y="13520739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3C3F09BA-2A83-49A2-827B-41F434DAFD17}"/>
              </a:ext>
            </a:extLst>
          </xdr:cNvPr>
          <xdr:cNvCxnSpPr/>
        </xdr:nvCxnSpPr>
        <xdr:spPr>
          <a:xfrm flipH="1">
            <a:off x="431164" y="13468350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BEED577C-2347-4DFD-A43A-30EA8D4BB862}"/>
              </a:ext>
            </a:extLst>
          </xdr:cNvPr>
          <xdr:cNvCxnSpPr/>
        </xdr:nvCxnSpPr>
        <xdr:spPr>
          <a:xfrm>
            <a:off x="811057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5C4ED2C6-13DD-4C6D-AACC-45962604F6E4}"/>
              </a:ext>
            </a:extLst>
          </xdr:cNvPr>
          <xdr:cNvCxnSpPr/>
        </xdr:nvCxnSpPr>
        <xdr:spPr>
          <a:xfrm>
            <a:off x="728664" y="13801725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6A8F2F99-B569-4163-BD7E-2503AC373DC6}"/>
              </a:ext>
            </a:extLst>
          </xdr:cNvPr>
          <xdr:cNvCxnSpPr/>
        </xdr:nvCxnSpPr>
        <xdr:spPr>
          <a:xfrm flipH="1">
            <a:off x="765649" y="13749339"/>
            <a:ext cx="91603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001C3E8D-EDBE-4DDB-A3DA-8804B2AEDD99}"/>
              </a:ext>
            </a:extLst>
          </xdr:cNvPr>
          <xdr:cNvCxnSpPr/>
        </xdr:nvCxnSpPr>
        <xdr:spPr>
          <a:xfrm>
            <a:off x="2104072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6E114F62-BF9D-4203-810D-B7AB95DF22B1}"/>
              </a:ext>
            </a:extLst>
          </xdr:cNvPr>
          <xdr:cNvCxnSpPr/>
        </xdr:nvCxnSpPr>
        <xdr:spPr>
          <a:xfrm flipH="1">
            <a:off x="2052637" y="13754100"/>
            <a:ext cx="101599" cy="104774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C2237C16-FBBB-490E-929C-8331C204D515}"/>
              </a:ext>
            </a:extLst>
          </xdr:cNvPr>
          <xdr:cNvCxnSpPr/>
        </xdr:nvCxnSpPr>
        <xdr:spPr>
          <a:xfrm>
            <a:off x="733425" y="126968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114299</xdr:colOff>
      <xdr:row>154</xdr:row>
      <xdr:rowOff>0</xdr:rowOff>
    </xdr:from>
    <xdr:to>
      <xdr:col>45</xdr:col>
      <xdr:colOff>19050</xdr:colOff>
      <xdr:row>161</xdr:row>
      <xdr:rowOff>0</xdr:rowOff>
    </xdr:to>
    <xdr:sp macro="" textlink="">
      <xdr:nvSpPr>
        <xdr:cNvPr id="218" name="Right Brace 217">
          <a:extLst>
            <a:ext uri="{FF2B5EF4-FFF2-40B4-BE49-F238E27FC236}">
              <a16:creationId xmlns:a16="http://schemas.microsoft.com/office/drawing/2014/main" id="{87814246-2F8C-4AFC-8C77-3AFAE85AB898}"/>
            </a:ext>
          </a:extLst>
        </xdr:cNvPr>
        <xdr:cNvSpPr/>
      </xdr:nvSpPr>
      <xdr:spPr>
        <a:xfrm>
          <a:off x="7077074" y="23088600"/>
          <a:ext cx="228601" cy="10096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66675</xdr:colOff>
      <xdr:row>151</xdr:row>
      <xdr:rowOff>47625</xdr:rowOff>
    </xdr:from>
    <xdr:to>
      <xdr:col>13</xdr:col>
      <xdr:colOff>70803</xdr:colOff>
      <xdr:row>151</xdr:row>
      <xdr:rowOff>47625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23AFD904-8AA8-4105-8C1A-FC33B17E2274}"/>
            </a:ext>
          </a:extLst>
        </xdr:cNvPr>
        <xdr:cNvCxnSpPr/>
      </xdr:nvCxnSpPr>
      <xdr:spPr>
        <a:xfrm>
          <a:off x="2009775" y="22707600"/>
          <a:ext cx="16605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154</xdr:row>
      <xdr:rowOff>9525</xdr:rowOff>
    </xdr:from>
    <xdr:to>
      <xdr:col>13</xdr:col>
      <xdr:colOff>70803</xdr:colOff>
      <xdr:row>154</xdr:row>
      <xdr:rowOff>9525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B252BEF4-BEDB-46CF-B1CE-94FB6413C0B4}"/>
            </a:ext>
          </a:extLst>
        </xdr:cNvPr>
        <xdr:cNvCxnSpPr/>
      </xdr:nvCxnSpPr>
      <xdr:spPr>
        <a:xfrm>
          <a:off x="2009775" y="23098125"/>
          <a:ext cx="16605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149</xdr:row>
      <xdr:rowOff>104775</xdr:rowOff>
    </xdr:from>
    <xdr:to>
      <xdr:col>4</xdr:col>
      <xdr:colOff>142875</xdr:colOff>
      <xdr:row>150</xdr:row>
      <xdr:rowOff>123825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8C6DAE20-FFDF-49B9-BEDF-E67C18C38C7D}"/>
            </a:ext>
          </a:extLst>
        </xdr:cNvPr>
        <xdr:cNvCxnSpPr/>
      </xdr:nvCxnSpPr>
      <xdr:spPr>
        <a:xfrm>
          <a:off x="628650" y="22469475"/>
          <a:ext cx="1619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175</xdr:row>
      <xdr:rowOff>57150</xdr:rowOff>
    </xdr:from>
    <xdr:to>
      <xdr:col>13</xdr:col>
      <xdr:colOff>76200</xdr:colOff>
      <xdr:row>184</xdr:row>
      <xdr:rowOff>71438</xdr:rowOff>
    </xdr:to>
    <xdr:grpSp>
      <xdr:nvGrpSpPr>
        <xdr:cNvPr id="221" name="Group 220">
          <a:extLst>
            <a:ext uri="{FF2B5EF4-FFF2-40B4-BE49-F238E27FC236}">
              <a16:creationId xmlns:a16="http://schemas.microsoft.com/office/drawing/2014/main" id="{5CC4E1D9-A785-44AE-9D01-8886783178AA}"/>
            </a:ext>
          </a:extLst>
        </xdr:cNvPr>
        <xdr:cNvGrpSpPr/>
      </xdr:nvGrpSpPr>
      <xdr:grpSpPr>
        <a:xfrm>
          <a:off x="390525" y="26222325"/>
          <a:ext cx="1790700" cy="1319213"/>
          <a:chOff x="390525" y="12553950"/>
          <a:chExt cx="1790700" cy="1319213"/>
        </a:xfrm>
      </xdr:grpSpPr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D9A17A10-B3E3-4C5E-A107-BBBE162EDB55}"/>
              </a:ext>
            </a:extLst>
          </xdr:cNvPr>
          <xdr:cNvCxnSpPr/>
        </xdr:nvCxnSpPr>
        <xdr:spPr>
          <a:xfrm>
            <a:off x="1458591" y="125539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B78C8551-61E7-43E8-BE27-DF418776655C}"/>
              </a:ext>
            </a:extLst>
          </xdr:cNvPr>
          <xdr:cNvCxnSpPr/>
        </xdr:nvCxnSpPr>
        <xdr:spPr>
          <a:xfrm>
            <a:off x="729297" y="1308735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EFE7EB69-4896-40BB-858B-1CC05C7272F9}"/>
              </a:ext>
            </a:extLst>
          </xdr:cNvPr>
          <xdr:cNvCxnSpPr/>
        </xdr:nvCxnSpPr>
        <xdr:spPr>
          <a:xfrm>
            <a:off x="1458591" y="129825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6192D296-F434-4EDC-9AC4-82AFA57A4720}"/>
              </a:ext>
            </a:extLst>
          </xdr:cNvPr>
          <xdr:cNvCxnSpPr/>
        </xdr:nvCxnSpPr>
        <xdr:spPr>
          <a:xfrm>
            <a:off x="1357309" y="13087350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6EE254CD-709F-43AF-A64F-425CCE64D006}"/>
              </a:ext>
            </a:extLst>
          </xdr:cNvPr>
          <xdr:cNvCxnSpPr/>
        </xdr:nvCxnSpPr>
        <xdr:spPr>
          <a:xfrm>
            <a:off x="1458591" y="134302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6A69DDCA-96EB-4583-AB23-A9CD673EDC16}"/>
              </a:ext>
            </a:extLst>
          </xdr:cNvPr>
          <xdr:cNvCxnSpPr/>
        </xdr:nvCxnSpPr>
        <xdr:spPr>
          <a:xfrm>
            <a:off x="409575" y="12649201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D97A9A62-FCA3-446E-BB35-4AA04A37FD1F}"/>
              </a:ext>
            </a:extLst>
          </xdr:cNvPr>
          <xdr:cNvCxnSpPr/>
        </xdr:nvCxnSpPr>
        <xdr:spPr>
          <a:xfrm>
            <a:off x="486729" y="125825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0F2E3ECE-29B6-4FC7-9871-DCCB28930BC8}"/>
              </a:ext>
            </a:extLst>
          </xdr:cNvPr>
          <xdr:cNvCxnSpPr/>
        </xdr:nvCxnSpPr>
        <xdr:spPr>
          <a:xfrm flipH="1">
            <a:off x="442913" y="12596812"/>
            <a:ext cx="95250" cy="1047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07E502EB-B3E7-4AF0-9F7D-BE674A524D29}"/>
              </a:ext>
            </a:extLst>
          </xdr:cNvPr>
          <xdr:cNvCxnSpPr/>
        </xdr:nvCxnSpPr>
        <xdr:spPr>
          <a:xfrm>
            <a:off x="390525" y="13520739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9CC1AE9F-8A22-4490-9353-A755265481AF}"/>
              </a:ext>
            </a:extLst>
          </xdr:cNvPr>
          <xdr:cNvCxnSpPr/>
        </xdr:nvCxnSpPr>
        <xdr:spPr>
          <a:xfrm flipH="1">
            <a:off x="431164" y="13468350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546C52B5-E63F-40C9-B0EE-D3B417B96AA0}"/>
              </a:ext>
            </a:extLst>
          </xdr:cNvPr>
          <xdr:cNvCxnSpPr/>
        </xdr:nvCxnSpPr>
        <xdr:spPr>
          <a:xfrm>
            <a:off x="811057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795B044D-F013-485F-8C0B-793AF5A069BA}"/>
              </a:ext>
            </a:extLst>
          </xdr:cNvPr>
          <xdr:cNvCxnSpPr/>
        </xdr:nvCxnSpPr>
        <xdr:spPr>
          <a:xfrm>
            <a:off x="728664" y="13801725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8D5A4036-4F6A-4E42-9421-9B890364719F}"/>
              </a:ext>
            </a:extLst>
          </xdr:cNvPr>
          <xdr:cNvCxnSpPr/>
        </xdr:nvCxnSpPr>
        <xdr:spPr>
          <a:xfrm flipH="1">
            <a:off x="765649" y="13749339"/>
            <a:ext cx="91603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A81C4983-19F9-4D8C-BD08-A60E97009BA5}"/>
              </a:ext>
            </a:extLst>
          </xdr:cNvPr>
          <xdr:cNvCxnSpPr/>
        </xdr:nvCxnSpPr>
        <xdr:spPr>
          <a:xfrm>
            <a:off x="2104072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C6A01EA1-6045-4F98-85C5-B205F3A38CA2}"/>
              </a:ext>
            </a:extLst>
          </xdr:cNvPr>
          <xdr:cNvCxnSpPr/>
        </xdr:nvCxnSpPr>
        <xdr:spPr>
          <a:xfrm flipH="1">
            <a:off x="2052637" y="13754100"/>
            <a:ext cx="101599" cy="104774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E9774CF0-9B2E-462F-9A33-2DFE457D8D39}"/>
              </a:ext>
            </a:extLst>
          </xdr:cNvPr>
          <xdr:cNvCxnSpPr/>
        </xdr:nvCxnSpPr>
        <xdr:spPr>
          <a:xfrm>
            <a:off x="733425" y="126968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114299</xdr:colOff>
      <xdr:row>179</xdr:row>
      <xdr:rowOff>0</xdr:rowOff>
    </xdr:from>
    <xdr:to>
      <xdr:col>45</xdr:col>
      <xdr:colOff>19050</xdr:colOff>
      <xdr:row>185</xdr:row>
      <xdr:rowOff>0</xdr:rowOff>
    </xdr:to>
    <xdr:sp macro="" textlink="">
      <xdr:nvSpPr>
        <xdr:cNvPr id="238" name="Right Brace 237">
          <a:extLst>
            <a:ext uri="{FF2B5EF4-FFF2-40B4-BE49-F238E27FC236}">
              <a16:creationId xmlns:a16="http://schemas.microsoft.com/office/drawing/2014/main" id="{3FBBC408-0950-49E7-8DF3-A0B5B05C27DD}"/>
            </a:ext>
          </a:extLst>
        </xdr:cNvPr>
        <xdr:cNvSpPr/>
      </xdr:nvSpPr>
      <xdr:spPr>
        <a:xfrm>
          <a:off x="7077074" y="26612850"/>
          <a:ext cx="228601" cy="866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66675</xdr:colOff>
      <xdr:row>176</xdr:row>
      <xdr:rowOff>47625</xdr:rowOff>
    </xdr:from>
    <xdr:to>
      <xdr:col>13</xdr:col>
      <xdr:colOff>70803</xdr:colOff>
      <xdr:row>176</xdr:row>
      <xdr:rowOff>47625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B8F5A355-0763-47D5-A265-44E3626EE89E}"/>
            </a:ext>
          </a:extLst>
        </xdr:cNvPr>
        <xdr:cNvCxnSpPr/>
      </xdr:nvCxnSpPr>
      <xdr:spPr>
        <a:xfrm>
          <a:off x="2009775" y="22707600"/>
          <a:ext cx="16605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179</xdr:row>
      <xdr:rowOff>9525</xdr:rowOff>
    </xdr:from>
    <xdr:to>
      <xdr:col>13</xdr:col>
      <xdr:colOff>70803</xdr:colOff>
      <xdr:row>179</xdr:row>
      <xdr:rowOff>9525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7E41C215-34F2-42B6-9FFD-C9C07A0631CE}"/>
            </a:ext>
          </a:extLst>
        </xdr:cNvPr>
        <xdr:cNvCxnSpPr/>
      </xdr:nvCxnSpPr>
      <xdr:spPr>
        <a:xfrm>
          <a:off x="2009775" y="23098125"/>
          <a:ext cx="16605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174</xdr:row>
      <xdr:rowOff>104775</xdr:rowOff>
    </xdr:from>
    <xdr:to>
      <xdr:col>4</xdr:col>
      <xdr:colOff>142875</xdr:colOff>
      <xdr:row>175</xdr:row>
      <xdr:rowOff>123825</xdr:rowOff>
    </xdr:to>
    <xdr:cxnSp macro="">
      <xdr:nvCxnSpPr>
        <xdr:cNvPr id="241" name="Straight Arrow Connector 240">
          <a:extLst>
            <a:ext uri="{FF2B5EF4-FFF2-40B4-BE49-F238E27FC236}">
              <a16:creationId xmlns:a16="http://schemas.microsoft.com/office/drawing/2014/main" id="{41E241C8-AB96-405C-81F8-254C9D11560A}"/>
            </a:ext>
          </a:extLst>
        </xdr:cNvPr>
        <xdr:cNvCxnSpPr/>
      </xdr:nvCxnSpPr>
      <xdr:spPr>
        <a:xfrm>
          <a:off x="628650" y="22469475"/>
          <a:ext cx="1619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174</xdr:row>
      <xdr:rowOff>95250</xdr:rowOff>
    </xdr:from>
    <xdr:to>
      <xdr:col>5</xdr:col>
      <xdr:colOff>133350</xdr:colOff>
      <xdr:row>175</xdr:row>
      <xdr:rowOff>138112</xdr:rowOff>
    </xdr:to>
    <xdr:cxnSp macro="">
      <xdr:nvCxnSpPr>
        <xdr:cNvPr id="242" name="Straight Arrow Connector 241">
          <a:extLst>
            <a:ext uri="{FF2B5EF4-FFF2-40B4-BE49-F238E27FC236}">
              <a16:creationId xmlns:a16="http://schemas.microsoft.com/office/drawing/2014/main" id="{AB0BEC3C-1E27-4D86-BE9B-BF9A0AC34442}"/>
            </a:ext>
          </a:extLst>
        </xdr:cNvPr>
        <xdr:cNvCxnSpPr/>
      </xdr:nvCxnSpPr>
      <xdr:spPr>
        <a:xfrm flipH="1">
          <a:off x="809625" y="25984200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4763</xdr:colOff>
      <xdr:row>174</xdr:row>
      <xdr:rowOff>104775</xdr:rowOff>
    </xdr:from>
    <xdr:to>
      <xdr:col>6</xdr:col>
      <xdr:colOff>138113</xdr:colOff>
      <xdr:row>175</xdr:row>
      <xdr:rowOff>147637</xdr:rowOff>
    </xdr:to>
    <xdr:cxnSp macro="">
      <xdr:nvCxnSpPr>
        <xdr:cNvPr id="243" name="Straight Arrow Connector 242">
          <a:extLst>
            <a:ext uri="{FF2B5EF4-FFF2-40B4-BE49-F238E27FC236}">
              <a16:creationId xmlns:a16="http://schemas.microsoft.com/office/drawing/2014/main" id="{33565969-F1E5-40BD-8522-05C44368AB54}"/>
            </a:ext>
          </a:extLst>
        </xdr:cNvPr>
        <xdr:cNvCxnSpPr/>
      </xdr:nvCxnSpPr>
      <xdr:spPr>
        <a:xfrm flipH="1">
          <a:off x="976313" y="25993725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</xdr:colOff>
      <xdr:row>174</xdr:row>
      <xdr:rowOff>104775</xdr:rowOff>
    </xdr:from>
    <xdr:to>
      <xdr:col>7</xdr:col>
      <xdr:colOff>138112</xdr:colOff>
      <xdr:row>175</xdr:row>
      <xdr:rowOff>147637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E8F55CF9-5499-4E77-B257-79DC28291F59}"/>
            </a:ext>
          </a:extLst>
        </xdr:cNvPr>
        <xdr:cNvCxnSpPr/>
      </xdr:nvCxnSpPr>
      <xdr:spPr>
        <a:xfrm flipH="1">
          <a:off x="1138237" y="25993725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174</xdr:row>
      <xdr:rowOff>95250</xdr:rowOff>
    </xdr:from>
    <xdr:to>
      <xdr:col>8</xdr:col>
      <xdr:colOff>133350</xdr:colOff>
      <xdr:row>175</xdr:row>
      <xdr:rowOff>138112</xdr:rowOff>
    </xdr:to>
    <xdr:cxnSp macro="">
      <xdr:nvCxnSpPr>
        <xdr:cNvPr id="245" name="Straight Arrow Connector 244">
          <a:extLst>
            <a:ext uri="{FF2B5EF4-FFF2-40B4-BE49-F238E27FC236}">
              <a16:creationId xmlns:a16="http://schemas.microsoft.com/office/drawing/2014/main" id="{A7A3C8DD-4B94-4D22-ABB4-831DB91BB0DA}"/>
            </a:ext>
          </a:extLst>
        </xdr:cNvPr>
        <xdr:cNvCxnSpPr/>
      </xdr:nvCxnSpPr>
      <xdr:spPr>
        <a:xfrm flipH="1">
          <a:off x="1295400" y="25984200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174</xdr:row>
      <xdr:rowOff>104775</xdr:rowOff>
    </xdr:from>
    <xdr:to>
      <xdr:col>9</xdr:col>
      <xdr:colOff>142875</xdr:colOff>
      <xdr:row>175</xdr:row>
      <xdr:rowOff>147637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22561BB-3F3B-44E2-914B-29E3588580E4}"/>
            </a:ext>
          </a:extLst>
        </xdr:cNvPr>
        <xdr:cNvCxnSpPr/>
      </xdr:nvCxnSpPr>
      <xdr:spPr>
        <a:xfrm flipH="1">
          <a:off x="1466850" y="25993725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174</xdr:row>
      <xdr:rowOff>104775</xdr:rowOff>
    </xdr:from>
    <xdr:to>
      <xdr:col>10</xdr:col>
      <xdr:colOff>133350</xdr:colOff>
      <xdr:row>175</xdr:row>
      <xdr:rowOff>147637</xdr:rowOff>
    </xdr:to>
    <xdr:cxnSp macro="">
      <xdr:nvCxnSpPr>
        <xdr:cNvPr id="247" name="Straight Arrow Connector 246">
          <a:extLst>
            <a:ext uri="{FF2B5EF4-FFF2-40B4-BE49-F238E27FC236}">
              <a16:creationId xmlns:a16="http://schemas.microsoft.com/office/drawing/2014/main" id="{AAFA08FD-1653-4C2B-9195-C5BBCF6A8D51}"/>
            </a:ext>
          </a:extLst>
        </xdr:cNvPr>
        <xdr:cNvCxnSpPr/>
      </xdr:nvCxnSpPr>
      <xdr:spPr>
        <a:xfrm flipH="1">
          <a:off x="1619250" y="25993725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157163</xdr:colOff>
      <xdr:row>174</xdr:row>
      <xdr:rowOff>95250</xdr:rowOff>
    </xdr:from>
    <xdr:to>
      <xdr:col>11</xdr:col>
      <xdr:colOff>128588</xdr:colOff>
      <xdr:row>175</xdr:row>
      <xdr:rowOff>138112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7E2E359D-9F2B-4363-B21A-B9D8BE4E3745}"/>
            </a:ext>
          </a:extLst>
        </xdr:cNvPr>
        <xdr:cNvCxnSpPr/>
      </xdr:nvCxnSpPr>
      <xdr:spPr>
        <a:xfrm flipH="1">
          <a:off x="1776413" y="25984200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4763</xdr:colOff>
      <xdr:row>174</xdr:row>
      <xdr:rowOff>104775</xdr:rowOff>
    </xdr:from>
    <xdr:to>
      <xdr:col>12</xdr:col>
      <xdr:colOff>138113</xdr:colOff>
      <xdr:row>175</xdr:row>
      <xdr:rowOff>147637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E701F984-96CC-4E39-BF8F-231D65535D76}"/>
            </a:ext>
          </a:extLst>
        </xdr:cNvPr>
        <xdr:cNvCxnSpPr/>
      </xdr:nvCxnSpPr>
      <xdr:spPr>
        <a:xfrm flipH="1">
          <a:off x="1947863" y="25993725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174</xdr:row>
      <xdr:rowOff>100012</xdr:rowOff>
    </xdr:from>
    <xdr:to>
      <xdr:col>13</xdr:col>
      <xdr:colOff>138113</xdr:colOff>
      <xdr:row>175</xdr:row>
      <xdr:rowOff>142874</xdr:rowOff>
    </xdr:to>
    <xdr:cxnSp macro="">
      <xdr:nvCxnSpPr>
        <xdr:cNvPr id="250" name="Straight Arrow Connector 249">
          <a:extLst>
            <a:ext uri="{FF2B5EF4-FFF2-40B4-BE49-F238E27FC236}">
              <a16:creationId xmlns:a16="http://schemas.microsoft.com/office/drawing/2014/main" id="{73755E51-5249-46E0-B597-F3205C0EF4F0}"/>
            </a:ext>
          </a:extLst>
        </xdr:cNvPr>
        <xdr:cNvCxnSpPr/>
      </xdr:nvCxnSpPr>
      <xdr:spPr>
        <a:xfrm flipH="1">
          <a:off x="2109788" y="25988962"/>
          <a:ext cx="133350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198</xdr:row>
      <xdr:rowOff>57150</xdr:rowOff>
    </xdr:from>
    <xdr:to>
      <xdr:col>13</xdr:col>
      <xdr:colOff>76200</xdr:colOff>
      <xdr:row>207</xdr:row>
      <xdr:rowOff>71438</xdr:rowOff>
    </xdr:to>
    <xdr:grpSp>
      <xdr:nvGrpSpPr>
        <xdr:cNvPr id="251" name="Group 250">
          <a:extLst>
            <a:ext uri="{FF2B5EF4-FFF2-40B4-BE49-F238E27FC236}">
              <a16:creationId xmlns:a16="http://schemas.microsoft.com/office/drawing/2014/main" id="{38832D75-A0EF-437E-B534-EA1F96F56881}"/>
            </a:ext>
          </a:extLst>
        </xdr:cNvPr>
        <xdr:cNvGrpSpPr/>
      </xdr:nvGrpSpPr>
      <xdr:grpSpPr>
        <a:xfrm>
          <a:off x="390525" y="29603700"/>
          <a:ext cx="1790700" cy="1319213"/>
          <a:chOff x="390525" y="12553950"/>
          <a:chExt cx="1790700" cy="1319213"/>
        </a:xfrm>
      </xdr:grpSpPr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F0A90190-E8C3-4522-B1F0-61FAB4E414C0}"/>
              </a:ext>
            </a:extLst>
          </xdr:cNvPr>
          <xdr:cNvCxnSpPr/>
        </xdr:nvCxnSpPr>
        <xdr:spPr>
          <a:xfrm>
            <a:off x="1458591" y="125539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C1DFE830-D4E9-4965-8552-20626D6BB194}"/>
              </a:ext>
            </a:extLst>
          </xdr:cNvPr>
          <xdr:cNvCxnSpPr/>
        </xdr:nvCxnSpPr>
        <xdr:spPr>
          <a:xfrm>
            <a:off x="729297" y="1308735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11F7681D-423E-4A65-89A4-78C37C15A2A1}"/>
              </a:ext>
            </a:extLst>
          </xdr:cNvPr>
          <xdr:cNvCxnSpPr/>
        </xdr:nvCxnSpPr>
        <xdr:spPr>
          <a:xfrm>
            <a:off x="1458591" y="12982575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3115ED7F-0849-4F01-B7A6-BA0680B20DE8}"/>
              </a:ext>
            </a:extLst>
          </xdr:cNvPr>
          <xdr:cNvCxnSpPr/>
        </xdr:nvCxnSpPr>
        <xdr:spPr>
          <a:xfrm>
            <a:off x="1357309" y="13087350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41DBB1C8-3891-4A3F-86F9-385F8F9D0AAB}"/>
              </a:ext>
            </a:extLst>
          </xdr:cNvPr>
          <xdr:cNvCxnSpPr/>
        </xdr:nvCxnSpPr>
        <xdr:spPr>
          <a:xfrm>
            <a:off x="1458591" y="13430250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2B375FDB-F978-44AF-993B-EC49475AF158}"/>
              </a:ext>
            </a:extLst>
          </xdr:cNvPr>
          <xdr:cNvCxnSpPr/>
        </xdr:nvCxnSpPr>
        <xdr:spPr>
          <a:xfrm>
            <a:off x="409575" y="12649201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CB3C73AF-7A2F-4CA8-934C-E79019357875}"/>
              </a:ext>
            </a:extLst>
          </xdr:cNvPr>
          <xdr:cNvCxnSpPr/>
        </xdr:nvCxnSpPr>
        <xdr:spPr>
          <a:xfrm>
            <a:off x="486729" y="12582525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33085AF9-0558-4018-A4FA-CF55BEDB8B84}"/>
              </a:ext>
            </a:extLst>
          </xdr:cNvPr>
          <xdr:cNvCxnSpPr/>
        </xdr:nvCxnSpPr>
        <xdr:spPr>
          <a:xfrm flipH="1">
            <a:off x="442913" y="12596812"/>
            <a:ext cx="95250" cy="1047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9A7E581E-F3F0-4879-8B1D-D8EA84BB5509}"/>
              </a:ext>
            </a:extLst>
          </xdr:cNvPr>
          <xdr:cNvCxnSpPr/>
        </xdr:nvCxnSpPr>
        <xdr:spPr>
          <a:xfrm>
            <a:off x="390525" y="13520739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AF4FDC96-90BE-472B-826B-ACF202C47160}"/>
              </a:ext>
            </a:extLst>
          </xdr:cNvPr>
          <xdr:cNvCxnSpPr/>
        </xdr:nvCxnSpPr>
        <xdr:spPr>
          <a:xfrm flipH="1">
            <a:off x="431164" y="13468350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DA17F928-0B87-439D-A36E-A5A49371A701}"/>
              </a:ext>
            </a:extLst>
          </xdr:cNvPr>
          <xdr:cNvCxnSpPr/>
        </xdr:nvCxnSpPr>
        <xdr:spPr>
          <a:xfrm>
            <a:off x="811057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43EFBB04-C4B6-4440-9473-24880961EEC7}"/>
              </a:ext>
            </a:extLst>
          </xdr:cNvPr>
          <xdr:cNvCxnSpPr/>
        </xdr:nvCxnSpPr>
        <xdr:spPr>
          <a:xfrm>
            <a:off x="728664" y="13801725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91EE9EBB-ABA7-453F-8656-C2D4A5E47659}"/>
              </a:ext>
            </a:extLst>
          </xdr:cNvPr>
          <xdr:cNvCxnSpPr/>
        </xdr:nvCxnSpPr>
        <xdr:spPr>
          <a:xfrm flipH="1">
            <a:off x="765649" y="13749339"/>
            <a:ext cx="91603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BDFC4AB3-E20C-4501-AB4F-3B58245C3AE2}"/>
              </a:ext>
            </a:extLst>
          </xdr:cNvPr>
          <xdr:cNvCxnSpPr/>
        </xdr:nvCxnSpPr>
        <xdr:spPr>
          <a:xfrm>
            <a:off x="2104072" y="13549313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45BD29CE-CDFA-4CBE-88BE-D201372C60FF}"/>
              </a:ext>
            </a:extLst>
          </xdr:cNvPr>
          <xdr:cNvCxnSpPr/>
        </xdr:nvCxnSpPr>
        <xdr:spPr>
          <a:xfrm flipH="1">
            <a:off x="2052637" y="13754100"/>
            <a:ext cx="101599" cy="104774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A71AC286-5512-45E7-8521-22EDA9F156EA}"/>
              </a:ext>
            </a:extLst>
          </xdr:cNvPr>
          <xdr:cNvCxnSpPr/>
        </xdr:nvCxnSpPr>
        <xdr:spPr>
          <a:xfrm>
            <a:off x="733425" y="126968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66675</xdr:colOff>
      <xdr:row>217</xdr:row>
      <xdr:rowOff>100013</xdr:rowOff>
    </xdr:from>
    <xdr:to>
      <xdr:col>13</xdr:col>
      <xdr:colOff>133350</xdr:colOff>
      <xdr:row>227</xdr:row>
      <xdr:rowOff>71438</xdr:rowOff>
    </xdr:to>
    <xdr:grpSp>
      <xdr:nvGrpSpPr>
        <xdr:cNvPr id="268" name="Group 267">
          <a:extLst>
            <a:ext uri="{FF2B5EF4-FFF2-40B4-BE49-F238E27FC236}">
              <a16:creationId xmlns:a16="http://schemas.microsoft.com/office/drawing/2014/main" id="{258F379F-8E9C-44A5-B3E8-9AED93133046}"/>
            </a:ext>
          </a:extLst>
        </xdr:cNvPr>
        <xdr:cNvGrpSpPr/>
      </xdr:nvGrpSpPr>
      <xdr:grpSpPr>
        <a:xfrm>
          <a:off x="390525" y="32456438"/>
          <a:ext cx="1847850" cy="1476375"/>
          <a:chOff x="390525" y="15835313"/>
          <a:chExt cx="1847850" cy="1419225"/>
        </a:xfrm>
      </xdr:grpSpPr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F1556255-C10C-4B9C-8154-6CABE443EDA4}"/>
              </a:ext>
            </a:extLst>
          </xdr:cNvPr>
          <xdr:cNvCxnSpPr/>
        </xdr:nvCxnSpPr>
        <xdr:spPr>
          <a:xfrm>
            <a:off x="1458586" y="15935325"/>
            <a:ext cx="0" cy="180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3314AAD1-8515-46D9-83EB-4E64A5D19E22}"/>
              </a:ext>
            </a:extLst>
          </xdr:cNvPr>
          <xdr:cNvCxnSpPr/>
        </xdr:nvCxnSpPr>
        <xdr:spPr>
          <a:xfrm>
            <a:off x="729297" y="16468725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818C1636-D1CB-4C1C-BAD5-62F2498676FA}"/>
              </a:ext>
            </a:extLst>
          </xdr:cNvPr>
          <xdr:cNvCxnSpPr/>
        </xdr:nvCxnSpPr>
        <xdr:spPr>
          <a:xfrm>
            <a:off x="1458586" y="16363950"/>
            <a:ext cx="0" cy="2095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C38DE7CC-FFDA-4188-834D-3CBC6C637BF1}"/>
              </a:ext>
            </a:extLst>
          </xdr:cNvPr>
          <xdr:cNvCxnSpPr/>
        </xdr:nvCxnSpPr>
        <xdr:spPr>
          <a:xfrm>
            <a:off x="1357304" y="16468725"/>
            <a:ext cx="1905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973DBEC3-C33F-4BC4-AB70-F7F45BE6143F}"/>
              </a:ext>
            </a:extLst>
          </xdr:cNvPr>
          <xdr:cNvCxnSpPr/>
        </xdr:nvCxnSpPr>
        <xdr:spPr>
          <a:xfrm>
            <a:off x="409575" y="16030576"/>
            <a:ext cx="300993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9EE5A0D8-FE43-4135-8ABD-15ACA6775138}"/>
              </a:ext>
            </a:extLst>
          </xdr:cNvPr>
          <xdr:cNvCxnSpPr/>
        </xdr:nvCxnSpPr>
        <xdr:spPr>
          <a:xfrm>
            <a:off x="486729" y="15963900"/>
            <a:ext cx="0" cy="1019175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40207357-4731-4AB7-889E-01E34EE6BE12}"/>
              </a:ext>
            </a:extLst>
          </xdr:cNvPr>
          <xdr:cNvCxnSpPr/>
        </xdr:nvCxnSpPr>
        <xdr:spPr>
          <a:xfrm flipH="1">
            <a:off x="433387" y="15982952"/>
            <a:ext cx="101442" cy="100012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ECA89F7B-16AC-49FA-AFF6-B50A450E7B8A}"/>
              </a:ext>
            </a:extLst>
          </xdr:cNvPr>
          <xdr:cNvCxnSpPr/>
        </xdr:nvCxnSpPr>
        <xdr:spPr>
          <a:xfrm>
            <a:off x="390525" y="16902114"/>
            <a:ext cx="31258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A0599029-C5BF-4060-A80D-70E1A02A3D73}"/>
              </a:ext>
            </a:extLst>
          </xdr:cNvPr>
          <xdr:cNvCxnSpPr/>
        </xdr:nvCxnSpPr>
        <xdr:spPr>
          <a:xfrm flipH="1">
            <a:off x="431164" y="16844962"/>
            <a:ext cx="102235" cy="109538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78784548-7071-41F5-938C-53B6BF7B643A}"/>
              </a:ext>
            </a:extLst>
          </xdr:cNvPr>
          <xdr:cNvCxnSpPr/>
        </xdr:nvCxnSpPr>
        <xdr:spPr>
          <a:xfrm>
            <a:off x="811057" y="16930688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9BEBA43C-BCD2-432E-B1BB-C0B9654541CE}"/>
              </a:ext>
            </a:extLst>
          </xdr:cNvPr>
          <xdr:cNvCxnSpPr/>
        </xdr:nvCxnSpPr>
        <xdr:spPr>
          <a:xfrm>
            <a:off x="728664" y="17183100"/>
            <a:ext cx="1452561" cy="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0BFCBA97-6497-4411-B7CE-E410C8140AB4}"/>
              </a:ext>
            </a:extLst>
          </xdr:cNvPr>
          <xdr:cNvCxnSpPr/>
        </xdr:nvCxnSpPr>
        <xdr:spPr>
          <a:xfrm flipH="1">
            <a:off x="765649" y="17135476"/>
            <a:ext cx="82078" cy="952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CD8C10EF-6391-4D6D-A12D-B46F012860CD}"/>
              </a:ext>
            </a:extLst>
          </xdr:cNvPr>
          <xdr:cNvCxnSpPr/>
        </xdr:nvCxnSpPr>
        <xdr:spPr>
          <a:xfrm>
            <a:off x="2104072" y="16930688"/>
            <a:ext cx="0" cy="323850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52CD94BA-4FC9-4C8D-9C04-284CF30FF6C3}"/>
              </a:ext>
            </a:extLst>
          </xdr:cNvPr>
          <xdr:cNvCxnSpPr/>
        </xdr:nvCxnSpPr>
        <xdr:spPr>
          <a:xfrm flipH="1">
            <a:off x="2049145" y="17135476"/>
            <a:ext cx="98743" cy="100013"/>
          </a:xfrm>
          <a:prstGeom prst="line">
            <a:avLst/>
          </a:prstGeom>
          <a:ln w="9525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24CE3461-CD09-4338-AB18-FB37F2DED745}"/>
              </a:ext>
            </a:extLst>
          </xdr:cNvPr>
          <xdr:cNvCxnSpPr/>
        </xdr:nvCxnSpPr>
        <xdr:spPr>
          <a:xfrm>
            <a:off x="733425" y="16078200"/>
            <a:ext cx="16605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03BAB19A-A126-42BB-B249-8EE5D2C7CAF7}"/>
              </a:ext>
            </a:extLst>
          </xdr:cNvPr>
          <xdr:cNvCxnSpPr/>
        </xdr:nvCxnSpPr>
        <xdr:spPr>
          <a:xfrm flipH="1">
            <a:off x="809625" y="15835313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5" name="Straight Arrow Connector 284">
            <a:extLst>
              <a:ext uri="{FF2B5EF4-FFF2-40B4-BE49-F238E27FC236}">
                <a16:creationId xmlns:a16="http://schemas.microsoft.com/office/drawing/2014/main" id="{E0EAF575-4379-4894-9FD5-B63AE50E0213}"/>
              </a:ext>
            </a:extLst>
          </xdr:cNvPr>
          <xdr:cNvCxnSpPr/>
        </xdr:nvCxnSpPr>
        <xdr:spPr>
          <a:xfrm flipH="1">
            <a:off x="976312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6" name="Straight Arrow Connector 285">
            <a:extLst>
              <a:ext uri="{FF2B5EF4-FFF2-40B4-BE49-F238E27FC236}">
                <a16:creationId xmlns:a16="http://schemas.microsoft.com/office/drawing/2014/main" id="{32EB1D16-5DCF-4172-B7F3-964CB597896A}"/>
              </a:ext>
            </a:extLst>
          </xdr:cNvPr>
          <xdr:cNvCxnSpPr/>
        </xdr:nvCxnSpPr>
        <xdr:spPr>
          <a:xfrm flipH="1">
            <a:off x="1133475" y="15840076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4C3EFA0F-A38B-4CAD-9AF6-5AA210D9EF8A}"/>
              </a:ext>
            </a:extLst>
          </xdr:cNvPr>
          <xdr:cNvCxnSpPr/>
        </xdr:nvCxnSpPr>
        <xdr:spPr>
          <a:xfrm flipH="1">
            <a:off x="1300163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8" name="Straight Arrow Connector 287">
            <a:extLst>
              <a:ext uri="{FF2B5EF4-FFF2-40B4-BE49-F238E27FC236}">
                <a16:creationId xmlns:a16="http://schemas.microsoft.com/office/drawing/2014/main" id="{06624AE6-214E-4AE6-868A-2CBB694075F7}"/>
              </a:ext>
            </a:extLst>
          </xdr:cNvPr>
          <xdr:cNvCxnSpPr/>
        </xdr:nvCxnSpPr>
        <xdr:spPr>
          <a:xfrm flipH="1">
            <a:off x="1457325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9" name="Straight Arrow Connector 288">
            <a:extLst>
              <a:ext uri="{FF2B5EF4-FFF2-40B4-BE49-F238E27FC236}">
                <a16:creationId xmlns:a16="http://schemas.microsoft.com/office/drawing/2014/main" id="{B417B846-400F-4542-8B24-B029669DD3C5}"/>
              </a:ext>
            </a:extLst>
          </xdr:cNvPr>
          <xdr:cNvCxnSpPr/>
        </xdr:nvCxnSpPr>
        <xdr:spPr>
          <a:xfrm flipH="1">
            <a:off x="1619250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0" name="Straight Arrow Connector 289">
            <a:extLst>
              <a:ext uri="{FF2B5EF4-FFF2-40B4-BE49-F238E27FC236}">
                <a16:creationId xmlns:a16="http://schemas.microsoft.com/office/drawing/2014/main" id="{8055F4CD-60A5-4869-9DDE-ED89F7BB041F}"/>
              </a:ext>
            </a:extLst>
          </xdr:cNvPr>
          <xdr:cNvCxnSpPr/>
        </xdr:nvCxnSpPr>
        <xdr:spPr>
          <a:xfrm flipH="1">
            <a:off x="1781175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1" name="Straight Arrow Connector 290">
            <a:extLst>
              <a:ext uri="{FF2B5EF4-FFF2-40B4-BE49-F238E27FC236}">
                <a16:creationId xmlns:a16="http://schemas.microsoft.com/office/drawing/2014/main" id="{0CA66732-715B-4FC7-9597-41CC4F2EB74F}"/>
              </a:ext>
            </a:extLst>
          </xdr:cNvPr>
          <xdr:cNvCxnSpPr/>
        </xdr:nvCxnSpPr>
        <xdr:spPr>
          <a:xfrm flipH="1">
            <a:off x="1943100" y="15844838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2" name="Straight Arrow Connector 291">
            <a:extLst>
              <a:ext uri="{FF2B5EF4-FFF2-40B4-BE49-F238E27FC236}">
                <a16:creationId xmlns:a16="http://schemas.microsoft.com/office/drawing/2014/main" id="{DAB7C348-D8DC-4178-ACD4-8E7FC8C4FEDA}"/>
              </a:ext>
            </a:extLst>
          </xdr:cNvPr>
          <xdr:cNvCxnSpPr/>
        </xdr:nvCxnSpPr>
        <xdr:spPr>
          <a:xfrm flipH="1">
            <a:off x="2105025" y="15840075"/>
            <a:ext cx="133350" cy="1857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95251</xdr:colOff>
      <xdr:row>201</xdr:row>
      <xdr:rowOff>1</xdr:rowOff>
    </xdr:from>
    <xdr:to>
      <xdr:col>45</xdr:col>
      <xdr:colOff>1</xdr:colOff>
      <xdr:row>206</xdr:row>
      <xdr:rowOff>1</xdr:rowOff>
    </xdr:to>
    <xdr:sp macro="" textlink="">
      <xdr:nvSpPr>
        <xdr:cNvPr id="293" name="Right Brace 292">
          <a:extLst>
            <a:ext uri="{FF2B5EF4-FFF2-40B4-BE49-F238E27FC236}">
              <a16:creationId xmlns:a16="http://schemas.microsoft.com/office/drawing/2014/main" id="{D68876A0-00AD-4136-85A4-2E7BC887E798}"/>
            </a:ext>
          </a:extLst>
        </xdr:cNvPr>
        <xdr:cNvSpPr/>
      </xdr:nvSpPr>
      <xdr:spPr>
        <a:xfrm>
          <a:off x="7058026" y="468487126"/>
          <a:ext cx="228600" cy="723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43</xdr:col>
      <xdr:colOff>114299</xdr:colOff>
      <xdr:row>221</xdr:row>
      <xdr:rowOff>0</xdr:rowOff>
    </xdr:from>
    <xdr:to>
      <xdr:col>45</xdr:col>
      <xdr:colOff>9525</xdr:colOff>
      <xdr:row>226</xdr:row>
      <xdr:rowOff>133350</xdr:rowOff>
    </xdr:to>
    <xdr:sp macro="" textlink="">
      <xdr:nvSpPr>
        <xdr:cNvPr id="294" name="Right Brace 293">
          <a:extLst>
            <a:ext uri="{FF2B5EF4-FFF2-40B4-BE49-F238E27FC236}">
              <a16:creationId xmlns:a16="http://schemas.microsoft.com/office/drawing/2014/main" id="{672EF2DB-C927-4CFC-A42B-A7B01C0F52D5}"/>
            </a:ext>
          </a:extLst>
        </xdr:cNvPr>
        <xdr:cNvSpPr/>
      </xdr:nvSpPr>
      <xdr:spPr>
        <a:xfrm>
          <a:off x="7077074" y="471297000"/>
          <a:ext cx="219076" cy="857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0624-157B-4839-8A7D-57C7BA7081FF}">
  <dimension ref="B1:BR237"/>
  <sheetViews>
    <sheetView showGridLines="0" tabSelected="1" zoomScaleNormal="100" workbookViewId="0">
      <selection activeCell="BI21" sqref="BI21"/>
    </sheetView>
  </sheetViews>
  <sheetFormatPr defaultRowHeight="11.25"/>
  <cols>
    <col min="1" max="1482" width="2.83203125" style="2" customWidth="1"/>
    <col min="1483" max="16384" width="9.33203125" style="2"/>
  </cols>
  <sheetData>
    <row r="1" spans="2:70" ht="12" thickBot="1"/>
    <row r="2" spans="2:70" ht="37.5" customHeight="1">
      <c r="B2" s="61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3"/>
    </row>
    <row r="3" spans="2:70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 t="s">
        <v>31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3"/>
    </row>
    <row r="4" spans="2:70" ht="15.75">
      <c r="B4" s="1"/>
      <c r="C4" s="24" t="s">
        <v>36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3"/>
    </row>
    <row r="5" spans="2:70">
      <c r="B5" s="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3"/>
      <c r="BD5" s="32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4"/>
    </row>
    <row r="6" spans="2:70" ht="12" thickBot="1">
      <c r="B6" s="1"/>
      <c r="C6" s="12"/>
      <c r="D6" s="12"/>
      <c r="E6" s="12"/>
      <c r="F6" s="12"/>
      <c r="G6" s="12"/>
      <c r="H6" s="12" t="s">
        <v>0</v>
      </c>
      <c r="I6" s="12"/>
      <c r="J6" s="12"/>
      <c r="K6" s="12"/>
      <c r="L6" s="12" t="s">
        <v>13</v>
      </c>
      <c r="M6" s="56">
        <v>3.76</v>
      </c>
      <c r="N6" s="56"/>
      <c r="O6" s="12" t="s">
        <v>65</v>
      </c>
      <c r="P6" s="12"/>
      <c r="Q6" s="12"/>
      <c r="R6" s="12"/>
      <c r="S6" s="12" t="s">
        <v>33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3"/>
      <c r="BD6" s="35"/>
      <c r="BE6" s="12" t="s">
        <v>34</v>
      </c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36"/>
    </row>
    <row r="7" spans="2:70">
      <c r="B7" s="1"/>
      <c r="C7" s="12"/>
      <c r="D7" s="12"/>
      <c r="E7" s="13"/>
      <c r="F7" s="4"/>
      <c r="G7" s="5"/>
      <c r="H7" s="5"/>
      <c r="I7" s="6"/>
      <c r="J7" s="12"/>
      <c r="K7" s="12"/>
      <c r="L7" s="12" t="s">
        <v>2</v>
      </c>
      <c r="M7" s="12"/>
      <c r="N7" s="56">
        <v>3</v>
      </c>
      <c r="O7" s="56"/>
      <c r="P7" s="12" t="s">
        <v>12</v>
      </c>
      <c r="Q7" s="12"/>
      <c r="R7" s="40"/>
      <c r="S7" s="2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3"/>
      <c r="BD7" s="35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36"/>
    </row>
    <row r="8" spans="2:70">
      <c r="B8" s="1"/>
      <c r="C8" s="12"/>
      <c r="D8" s="12"/>
      <c r="E8" s="13"/>
      <c r="F8" s="7"/>
      <c r="G8" s="14"/>
      <c r="H8" s="14"/>
      <c r="I8" s="8"/>
      <c r="J8" s="12"/>
      <c r="K8" s="12"/>
      <c r="L8" s="12" t="s">
        <v>4</v>
      </c>
      <c r="M8" s="12"/>
      <c r="N8" s="56">
        <v>2</v>
      </c>
      <c r="O8" s="56"/>
      <c r="P8" s="12" t="s">
        <v>12</v>
      </c>
      <c r="Q8" s="12"/>
      <c r="R8" s="40" t="str">
        <f>IF(OR(2&lt;V9,1&gt;V9),"değiştir.","")</f>
        <v/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K8" s="12" t="s">
        <v>73</v>
      </c>
      <c r="AL8" s="12"/>
      <c r="AM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"/>
      <c r="BD8" s="35"/>
      <c r="BE8" s="12"/>
      <c r="BF8" s="12"/>
      <c r="BG8" s="12"/>
      <c r="BH8" s="12"/>
      <c r="BI8" s="12"/>
      <c r="BJ8" s="12"/>
      <c r="BK8" s="12" t="s">
        <v>68</v>
      </c>
      <c r="BL8" s="12"/>
      <c r="BM8" s="12"/>
      <c r="BN8" s="12"/>
      <c r="BO8" s="12"/>
      <c r="BP8" s="12"/>
      <c r="BQ8" s="12"/>
      <c r="BR8" s="36"/>
    </row>
    <row r="9" spans="2:70">
      <c r="B9" s="1"/>
      <c r="C9" s="57" t="s">
        <v>6</v>
      </c>
      <c r="D9" s="12"/>
      <c r="E9" s="13"/>
      <c r="F9" s="7" t="s">
        <v>7</v>
      </c>
      <c r="G9" s="14"/>
      <c r="H9" s="14"/>
      <c r="I9" s="8"/>
      <c r="J9" s="12" t="s">
        <v>0</v>
      </c>
      <c r="K9" s="12"/>
      <c r="L9" s="15" t="s">
        <v>8</v>
      </c>
      <c r="M9" s="12"/>
      <c r="N9" s="12"/>
      <c r="O9" s="12"/>
      <c r="P9" s="53">
        <f>+N7</f>
        <v>3</v>
      </c>
      <c r="Q9" s="53"/>
      <c r="R9" s="16" t="s">
        <v>9</v>
      </c>
      <c r="S9" s="53">
        <f>+N8</f>
        <v>2</v>
      </c>
      <c r="T9" s="53"/>
      <c r="U9" s="16" t="s">
        <v>10</v>
      </c>
      <c r="V9" s="53">
        <f>+P9/S9</f>
        <v>1.5</v>
      </c>
      <c r="W9" s="53"/>
      <c r="X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3"/>
      <c r="BD9" s="35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36"/>
    </row>
    <row r="10" spans="2:70">
      <c r="B10" s="1"/>
      <c r="C10" s="57"/>
      <c r="D10" s="12"/>
      <c r="E10" s="13"/>
      <c r="F10" s="7"/>
      <c r="G10" s="14"/>
      <c r="H10" s="14" t="s">
        <v>12</v>
      </c>
      <c r="I10" s="8"/>
      <c r="J10" s="12"/>
      <c r="K10" s="12"/>
      <c r="L10" s="12" t="s">
        <v>14</v>
      </c>
      <c r="M10" s="12"/>
      <c r="N10" s="12"/>
      <c r="O10" s="12"/>
      <c r="P10" s="12"/>
      <c r="Q10" s="53">
        <f>+M6</f>
        <v>3.76</v>
      </c>
      <c r="R10" s="53"/>
      <c r="S10" s="53"/>
      <c r="T10" s="16" t="s">
        <v>15</v>
      </c>
      <c r="U10" s="53">
        <f>+N8</f>
        <v>2</v>
      </c>
      <c r="V10" s="53"/>
      <c r="W10" s="16" t="s">
        <v>15</v>
      </c>
      <c r="X10" s="53">
        <f>+N7</f>
        <v>3</v>
      </c>
      <c r="Y10" s="53"/>
      <c r="Z10" s="16" t="s">
        <v>10</v>
      </c>
      <c r="AA10" s="53">
        <f>+Q10*U10*X10</f>
        <v>22.56</v>
      </c>
      <c r="AB10" s="53"/>
      <c r="AC10" s="53"/>
      <c r="AD10" s="12" t="s">
        <v>16</v>
      </c>
      <c r="AE10" s="12"/>
      <c r="AF10" s="17"/>
      <c r="AG10" s="12"/>
      <c r="AH10" s="12"/>
      <c r="AI10" s="12"/>
      <c r="AJ10" s="12"/>
      <c r="AK10" s="18" t="s">
        <v>1</v>
      </c>
      <c r="AL10" s="18"/>
      <c r="AM10" s="18"/>
      <c r="AN10" s="53">
        <f>INDEX(F17:AU17,0,MATCH(V9,F16:AU16,1))+((V9-INDEX(F16:AU16,0,MATCH(V9,F16:AU16,1)))*(INDEX(F17:AU17,0,(MATCH(V9,F16:AU16,1)+2))-INDEX(F17:AU17,0,MATCH(V9,F16:AU16,1)))/(INDEX(F16:AU16,0,(MATCH(V9,F16:AU16,1)+2))-INDEX(F16:AU16,0,MATCH(V9,F16:AU16,1))))</f>
        <v>14.4</v>
      </c>
      <c r="AO10" s="53"/>
      <c r="AP10" s="12" t="s">
        <v>66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3"/>
      <c r="BD10" s="35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36"/>
    </row>
    <row r="11" spans="2:70">
      <c r="B11" s="1"/>
      <c r="C11" s="12"/>
      <c r="D11" s="12"/>
      <c r="E11" s="13"/>
      <c r="F11" s="7"/>
      <c r="G11" s="14"/>
      <c r="H11" s="14"/>
      <c r="I11" s="8"/>
      <c r="J11" s="12"/>
      <c r="K11" s="12"/>
      <c r="L11" s="12" t="s">
        <v>17</v>
      </c>
      <c r="M11" s="12"/>
      <c r="N11" s="12"/>
      <c r="O11" s="12"/>
      <c r="P11" s="12"/>
      <c r="Q11" s="12"/>
      <c r="R11" s="1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8" t="s">
        <v>3</v>
      </c>
      <c r="AL11" s="18"/>
      <c r="AM11" s="12"/>
      <c r="AN11" s="53">
        <f>INDEX(F18:AU18,0,MATCH(V9,F16:AU16,1))+((V9-INDEX(F16:AU16,0,MATCH(V9,F16:AU16,1)))*(INDEX(F18:AU18,0,(MATCH(V9,F16:AU16,1)+2))-INDEX(F18:AU18,0,MATCH(V9,F16:AU16,1)))/(INDEX(F16:AU16,0,(MATCH(V9,F16:AU16,1)+2))-INDEX(F16:AU16,0,MATCH(V9,F16:AU16,1))))</f>
        <v>33.5</v>
      </c>
      <c r="AO11" s="53"/>
      <c r="AP11" s="12" t="s">
        <v>66</v>
      </c>
      <c r="AQ11" s="12"/>
      <c r="AR11" s="12"/>
      <c r="AS11" s="12" t="s">
        <v>72</v>
      </c>
      <c r="AT11" s="12"/>
      <c r="AU11" s="12"/>
      <c r="AV11" s="12"/>
      <c r="AW11" s="12"/>
      <c r="AX11" s="12"/>
      <c r="AY11" s="12"/>
      <c r="AZ11" s="12"/>
      <c r="BA11" s="12"/>
      <c r="BB11" s="3"/>
      <c r="BD11" s="35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36"/>
    </row>
    <row r="12" spans="2:70" ht="12" thickBot="1">
      <c r="B12" s="1"/>
      <c r="C12" s="12"/>
      <c r="D12" s="12"/>
      <c r="E12" s="13"/>
      <c r="F12" s="9"/>
      <c r="G12" s="10"/>
      <c r="H12" s="10" t="s">
        <v>7</v>
      </c>
      <c r="I12" s="11"/>
      <c r="J12" s="12"/>
      <c r="K12" s="12"/>
      <c r="L12" s="12" t="s">
        <v>19</v>
      </c>
      <c r="M12" s="12"/>
      <c r="N12" s="12"/>
      <c r="O12" s="12"/>
      <c r="P12" s="53">
        <f>+AA10</f>
        <v>22.56</v>
      </c>
      <c r="Q12" s="53"/>
      <c r="R12" s="53"/>
      <c r="S12" s="12" t="s">
        <v>9</v>
      </c>
      <c r="T12" s="53">
        <f>+AN10</f>
        <v>14.4</v>
      </c>
      <c r="U12" s="53"/>
      <c r="V12" s="16" t="s">
        <v>10</v>
      </c>
      <c r="W12" s="54">
        <f>+P12/T12</f>
        <v>1.5666666666666664</v>
      </c>
      <c r="X12" s="54"/>
      <c r="Y12" s="54"/>
      <c r="Z12" s="12" t="s">
        <v>64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9" t="s">
        <v>5</v>
      </c>
      <c r="AL12" s="19"/>
      <c r="AM12" s="19"/>
      <c r="AN12" s="53">
        <f>INDEX(F19:AU19,0,MATCH(V9,F16:AU16,1))+((V9-INDEX(F16:AU16,0,MATCH(V9,F16:AU16,1)))*(INDEX(F19:AU19,0,(MATCH(V9,F16:AU16,1)+2))-INDEX(F19:AU19,0,MATCH(V9,F16:AU16,1)))/(INDEX(F16:AU16,0,(MATCH(V9,F16:AU16,1)+2))-INDEX(F16:AU16,0,MATCH(V9,F16:AU16,1))))</f>
        <v>18.600000000000001</v>
      </c>
      <c r="AO12" s="53"/>
      <c r="AP12" s="12" t="s">
        <v>66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3"/>
      <c r="BD12" s="35"/>
      <c r="BE12" s="12"/>
      <c r="BF12" s="12"/>
      <c r="BG12" s="12"/>
      <c r="BH12" s="12"/>
      <c r="BI12" s="12"/>
      <c r="BJ12" s="12"/>
      <c r="BK12" s="12" t="s">
        <v>69</v>
      </c>
      <c r="BL12" s="12"/>
      <c r="BM12" s="12"/>
      <c r="BN12" s="12"/>
      <c r="BO12" s="12"/>
      <c r="BP12" s="12"/>
      <c r="BQ12" s="12"/>
      <c r="BR12" s="36"/>
    </row>
    <row r="13" spans="2:70">
      <c r="B13" s="1"/>
      <c r="C13" s="12"/>
      <c r="D13" s="12"/>
      <c r="E13" s="13"/>
      <c r="F13" s="13"/>
      <c r="G13" s="13"/>
      <c r="H13" s="13"/>
      <c r="I13" s="13"/>
      <c r="J13" s="12"/>
      <c r="K13" s="12"/>
      <c r="L13" s="12" t="s">
        <v>20</v>
      </c>
      <c r="M13" s="18"/>
      <c r="N13" s="16"/>
      <c r="O13" s="12"/>
      <c r="P13" s="53">
        <f>+P12</f>
        <v>22.56</v>
      </c>
      <c r="Q13" s="53"/>
      <c r="R13" s="53"/>
      <c r="S13" s="12" t="s">
        <v>9</v>
      </c>
      <c r="T13" s="53">
        <f>+AN11</f>
        <v>33.5</v>
      </c>
      <c r="U13" s="53"/>
      <c r="V13" s="16" t="s">
        <v>10</v>
      </c>
      <c r="W13" s="54">
        <f>+P13/T13</f>
        <v>0.67343283582089553</v>
      </c>
      <c r="X13" s="54"/>
      <c r="Y13" s="54"/>
      <c r="Z13" s="12" t="s">
        <v>64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8" t="s">
        <v>11</v>
      </c>
      <c r="AL13" s="18"/>
      <c r="AM13" s="18"/>
      <c r="AN13" s="53">
        <f>INDEX(F20:AU20,0,MATCH(V9,F16:AU16,1))+((V9-INDEX(F16:AU16,0,MATCH(V9,F16:AU16,1)))*(INDEX(F20:AU20,0,(MATCH(V9,F16:AU16,1)+2))-INDEX(F20:AU20,0,MATCH(V9,F16:AU16,1)))/(INDEX(F16:AU16,0,(MATCH(V9,F16:AU16,1)+2))-INDEX(F16:AU16,0,MATCH(V9,F16:AU16,1))))</f>
        <v>79.5</v>
      </c>
      <c r="AO13" s="53"/>
      <c r="AP13" s="12" t="s">
        <v>66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3"/>
      <c r="BD13" s="35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36"/>
    </row>
    <row r="14" spans="2:70">
      <c r="B14" s="1"/>
      <c r="C14" s="12"/>
      <c r="D14" s="12"/>
      <c r="E14" s="12"/>
      <c r="F14" s="12"/>
      <c r="G14" s="12" t="s">
        <v>18</v>
      </c>
      <c r="H14" s="12"/>
      <c r="I14" s="12"/>
      <c r="J14" s="12"/>
      <c r="K14" s="12"/>
      <c r="L14" s="12" t="s">
        <v>21</v>
      </c>
      <c r="M14" s="18"/>
      <c r="N14" s="16"/>
      <c r="O14" s="12"/>
      <c r="P14" s="53">
        <f>+P13</f>
        <v>22.56</v>
      </c>
      <c r="Q14" s="53"/>
      <c r="R14" s="53"/>
      <c r="S14" s="12" t="s">
        <v>9</v>
      </c>
      <c r="T14" s="53">
        <f>+AN12</f>
        <v>18.600000000000001</v>
      </c>
      <c r="U14" s="53"/>
      <c r="V14" s="16" t="s">
        <v>10</v>
      </c>
      <c r="W14" s="54">
        <f>+P14/T14</f>
        <v>1.2129032258064514</v>
      </c>
      <c r="X14" s="54"/>
      <c r="Y14" s="54"/>
      <c r="Z14" s="12" t="s">
        <v>64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6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3"/>
      <c r="BD14" s="35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36"/>
    </row>
    <row r="15" spans="2:70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 t="s">
        <v>22</v>
      </c>
      <c r="M15" s="18"/>
      <c r="N15" s="16"/>
      <c r="O15" s="12"/>
      <c r="P15" s="53">
        <f>+P14</f>
        <v>22.56</v>
      </c>
      <c r="Q15" s="53"/>
      <c r="R15" s="53"/>
      <c r="S15" s="12" t="s">
        <v>9</v>
      </c>
      <c r="T15" s="53">
        <f>+AN13</f>
        <v>79.5</v>
      </c>
      <c r="U15" s="53"/>
      <c r="V15" s="16" t="s">
        <v>10</v>
      </c>
      <c r="W15" s="54">
        <f>+P15/T15</f>
        <v>0.28377358490566035</v>
      </c>
      <c r="X15" s="54"/>
      <c r="Y15" s="54"/>
      <c r="Z15" s="12" t="s">
        <v>64</v>
      </c>
      <c r="AA15" s="12"/>
      <c r="AB15" s="12"/>
      <c r="AC15" s="12"/>
      <c r="AD15" s="12"/>
      <c r="AE15" s="12"/>
      <c r="AF15" s="12"/>
      <c r="AG15" s="18"/>
      <c r="AH15" s="16"/>
      <c r="AI15" s="12"/>
      <c r="AJ15" s="12"/>
      <c r="AK15" s="12"/>
      <c r="AL15" s="12"/>
      <c r="AM15" s="12"/>
      <c r="AN15" s="12"/>
      <c r="AO15" s="12"/>
      <c r="AP15" s="16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3"/>
      <c r="BD15" s="35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36"/>
    </row>
    <row r="16" spans="2:70" ht="12" thickBot="1">
      <c r="B16" s="1"/>
      <c r="C16" s="55" t="s">
        <v>23</v>
      </c>
      <c r="D16" s="55"/>
      <c r="E16" s="55"/>
      <c r="F16" s="50">
        <v>1</v>
      </c>
      <c r="G16" s="50"/>
      <c r="H16" s="50">
        <v>1.05</v>
      </c>
      <c r="I16" s="50"/>
      <c r="J16" s="50">
        <v>1.1000000000000001</v>
      </c>
      <c r="K16" s="50"/>
      <c r="L16" s="50">
        <v>1.1499999999999999</v>
      </c>
      <c r="M16" s="50"/>
      <c r="N16" s="50">
        <v>1.2</v>
      </c>
      <c r="O16" s="50"/>
      <c r="P16" s="50">
        <v>1.25</v>
      </c>
      <c r="Q16" s="50"/>
      <c r="R16" s="50">
        <v>1.3</v>
      </c>
      <c r="S16" s="50"/>
      <c r="T16" s="50">
        <v>1.35</v>
      </c>
      <c r="U16" s="50"/>
      <c r="V16" s="50">
        <v>1.4</v>
      </c>
      <c r="W16" s="50"/>
      <c r="X16" s="50">
        <v>1.45</v>
      </c>
      <c r="Y16" s="50"/>
      <c r="Z16" s="50">
        <v>1.5</v>
      </c>
      <c r="AA16" s="50"/>
      <c r="AB16" s="50">
        <v>1.55</v>
      </c>
      <c r="AC16" s="50"/>
      <c r="AD16" s="50">
        <v>1.6</v>
      </c>
      <c r="AE16" s="50"/>
      <c r="AF16" s="50">
        <v>1.65</v>
      </c>
      <c r="AG16" s="50"/>
      <c r="AH16" s="50">
        <v>1.7</v>
      </c>
      <c r="AI16" s="50"/>
      <c r="AJ16" s="50">
        <v>1.75</v>
      </c>
      <c r="AK16" s="50"/>
      <c r="AL16" s="50">
        <v>1.8</v>
      </c>
      <c r="AM16" s="50"/>
      <c r="AN16" s="50">
        <v>1.85</v>
      </c>
      <c r="AO16" s="50"/>
      <c r="AP16" s="50">
        <v>1.9</v>
      </c>
      <c r="AQ16" s="50"/>
      <c r="AR16" s="50">
        <v>1.95</v>
      </c>
      <c r="AS16" s="50"/>
      <c r="AT16" s="50">
        <v>2</v>
      </c>
      <c r="AU16" s="50"/>
      <c r="AV16" s="12"/>
      <c r="AW16" s="12"/>
      <c r="AX16" s="12"/>
      <c r="AY16" s="12"/>
      <c r="AZ16" s="12"/>
      <c r="BA16" s="12"/>
      <c r="BB16" s="3"/>
      <c r="BD16" s="35"/>
      <c r="BE16" s="12"/>
      <c r="BF16" s="12"/>
      <c r="BG16" s="12"/>
      <c r="BH16" s="12"/>
      <c r="BI16" s="12"/>
      <c r="BJ16" s="12"/>
      <c r="BK16" s="12" t="s">
        <v>70</v>
      </c>
      <c r="BL16" s="12"/>
      <c r="BM16" s="12"/>
      <c r="BN16" s="12"/>
      <c r="BO16" s="12"/>
      <c r="BP16" s="12"/>
      <c r="BQ16" s="12"/>
      <c r="BR16" s="36"/>
    </row>
    <row r="17" spans="2:70" ht="12" thickTop="1">
      <c r="B17" s="1"/>
      <c r="C17" s="51" t="s">
        <v>24</v>
      </c>
      <c r="D17" s="51"/>
      <c r="E17" s="51"/>
      <c r="F17" s="52">
        <v>14.3</v>
      </c>
      <c r="G17" s="52"/>
      <c r="H17" s="52">
        <v>14</v>
      </c>
      <c r="I17" s="52"/>
      <c r="J17" s="52">
        <v>14</v>
      </c>
      <c r="K17" s="52"/>
      <c r="L17" s="52">
        <v>13.8</v>
      </c>
      <c r="M17" s="52"/>
      <c r="N17" s="52">
        <v>13.8</v>
      </c>
      <c r="O17" s="52"/>
      <c r="P17" s="52">
        <v>13.9</v>
      </c>
      <c r="Q17" s="52"/>
      <c r="R17" s="52">
        <v>13.9</v>
      </c>
      <c r="S17" s="52"/>
      <c r="T17" s="52">
        <v>13.9</v>
      </c>
      <c r="U17" s="52"/>
      <c r="V17" s="52">
        <v>14</v>
      </c>
      <c r="W17" s="52"/>
      <c r="X17" s="52">
        <v>14.2</v>
      </c>
      <c r="Y17" s="52"/>
      <c r="Z17" s="52">
        <v>14.4</v>
      </c>
      <c r="AA17" s="52"/>
      <c r="AB17" s="52">
        <v>14.6</v>
      </c>
      <c r="AC17" s="52"/>
      <c r="AD17" s="52">
        <v>14.7</v>
      </c>
      <c r="AE17" s="52"/>
      <c r="AF17" s="52">
        <v>15</v>
      </c>
      <c r="AG17" s="52"/>
      <c r="AH17" s="52">
        <v>15.1</v>
      </c>
      <c r="AI17" s="52"/>
      <c r="AJ17" s="52">
        <v>15.4</v>
      </c>
      <c r="AK17" s="52"/>
      <c r="AL17" s="52">
        <v>15.6</v>
      </c>
      <c r="AM17" s="52"/>
      <c r="AN17" s="52">
        <v>15.9</v>
      </c>
      <c r="AO17" s="52"/>
      <c r="AP17" s="52">
        <v>16.2</v>
      </c>
      <c r="AQ17" s="52"/>
      <c r="AR17" s="52">
        <v>16.399999999999999</v>
      </c>
      <c r="AS17" s="52"/>
      <c r="AT17" s="52">
        <v>16.8</v>
      </c>
      <c r="AU17" s="52"/>
      <c r="AV17" s="12"/>
      <c r="AW17" s="12"/>
      <c r="AX17" s="12"/>
      <c r="AY17" s="12"/>
      <c r="AZ17" s="12"/>
      <c r="BA17" s="12"/>
      <c r="BB17" s="3"/>
      <c r="BD17" s="35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36"/>
    </row>
    <row r="18" spans="2:70">
      <c r="B18" s="1"/>
      <c r="C18" s="48" t="s">
        <v>25</v>
      </c>
      <c r="D18" s="48"/>
      <c r="E18" s="48"/>
      <c r="F18" s="47">
        <v>42.7</v>
      </c>
      <c r="G18" s="47"/>
      <c r="H18" s="47">
        <v>39.9</v>
      </c>
      <c r="I18" s="47"/>
      <c r="J18" s="47">
        <v>38.6</v>
      </c>
      <c r="K18" s="47"/>
      <c r="L18" s="47">
        <v>37</v>
      </c>
      <c r="M18" s="47"/>
      <c r="N18" s="47">
        <v>36</v>
      </c>
      <c r="O18" s="47"/>
      <c r="P18" s="47">
        <v>35</v>
      </c>
      <c r="Q18" s="47"/>
      <c r="R18" s="47">
        <v>34.5</v>
      </c>
      <c r="S18" s="47"/>
      <c r="T18" s="47">
        <v>34</v>
      </c>
      <c r="U18" s="47"/>
      <c r="V18" s="47">
        <v>33.700000000000003</v>
      </c>
      <c r="W18" s="47"/>
      <c r="X18" s="47">
        <v>33.5</v>
      </c>
      <c r="Y18" s="47"/>
      <c r="Z18" s="47">
        <v>33.5</v>
      </c>
      <c r="AA18" s="47"/>
      <c r="AB18" s="47">
        <v>33.5</v>
      </c>
      <c r="AC18" s="47"/>
      <c r="AD18" s="47">
        <v>33.6</v>
      </c>
      <c r="AE18" s="47"/>
      <c r="AF18" s="47">
        <v>33.700000000000003</v>
      </c>
      <c r="AG18" s="47"/>
      <c r="AH18" s="47">
        <v>33.799999999999997</v>
      </c>
      <c r="AI18" s="47"/>
      <c r="AJ18" s="47">
        <v>34.1</v>
      </c>
      <c r="AK18" s="47"/>
      <c r="AL18" s="47">
        <v>34.4</v>
      </c>
      <c r="AM18" s="47"/>
      <c r="AN18" s="47">
        <v>34.6</v>
      </c>
      <c r="AO18" s="47"/>
      <c r="AP18" s="47">
        <v>35</v>
      </c>
      <c r="AQ18" s="47"/>
      <c r="AR18" s="47">
        <v>35.299999999999997</v>
      </c>
      <c r="AS18" s="47"/>
      <c r="AT18" s="47">
        <v>35.799999999999997</v>
      </c>
      <c r="AU18" s="47"/>
      <c r="AV18" s="12"/>
      <c r="AW18" s="12"/>
      <c r="AX18" s="12"/>
      <c r="AY18" s="12"/>
      <c r="AZ18" s="12"/>
      <c r="BA18" s="12"/>
      <c r="BB18" s="3"/>
      <c r="BD18" s="37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</row>
    <row r="19" spans="2:70">
      <c r="B19" s="1"/>
      <c r="C19" s="48" t="s">
        <v>26</v>
      </c>
      <c r="D19" s="48"/>
      <c r="E19" s="48"/>
      <c r="F19" s="47">
        <v>14.3</v>
      </c>
      <c r="G19" s="47"/>
      <c r="H19" s="47">
        <v>14.5</v>
      </c>
      <c r="I19" s="47"/>
      <c r="J19" s="47">
        <v>15</v>
      </c>
      <c r="K19" s="47"/>
      <c r="L19" s="47">
        <v>15.3</v>
      </c>
      <c r="M19" s="47"/>
      <c r="N19" s="47">
        <v>15.7</v>
      </c>
      <c r="O19" s="47"/>
      <c r="P19" s="47">
        <v>16.100000000000001</v>
      </c>
      <c r="Q19" s="47"/>
      <c r="R19" s="47">
        <v>16.600000000000001</v>
      </c>
      <c r="S19" s="47"/>
      <c r="T19" s="47">
        <v>17.2</v>
      </c>
      <c r="U19" s="47"/>
      <c r="V19" s="47">
        <v>17.600000000000001</v>
      </c>
      <c r="W19" s="47"/>
      <c r="X19" s="47">
        <v>18.100000000000001</v>
      </c>
      <c r="Y19" s="47"/>
      <c r="Z19" s="47">
        <v>18.600000000000001</v>
      </c>
      <c r="AA19" s="47"/>
      <c r="AB19" s="47">
        <v>19.100000000000001</v>
      </c>
      <c r="AC19" s="47"/>
      <c r="AD19" s="47">
        <v>19.7</v>
      </c>
      <c r="AE19" s="47"/>
      <c r="AF19" s="47">
        <v>20.100000000000001</v>
      </c>
      <c r="AG19" s="47"/>
      <c r="AH19" s="47">
        <v>20.7</v>
      </c>
      <c r="AI19" s="47"/>
      <c r="AJ19" s="47">
        <v>21.4</v>
      </c>
      <c r="AK19" s="47"/>
      <c r="AL19" s="47">
        <v>22</v>
      </c>
      <c r="AM19" s="47"/>
      <c r="AN19" s="47">
        <v>22.6</v>
      </c>
      <c r="AO19" s="47"/>
      <c r="AP19" s="47">
        <v>23.2</v>
      </c>
      <c r="AQ19" s="47"/>
      <c r="AR19" s="47">
        <v>23.8</v>
      </c>
      <c r="AS19" s="47"/>
      <c r="AT19" s="47">
        <v>24.4</v>
      </c>
      <c r="AU19" s="47"/>
      <c r="AV19" s="12"/>
      <c r="AW19" s="12"/>
      <c r="AX19" s="12"/>
      <c r="AY19" s="12"/>
      <c r="AZ19" s="12"/>
      <c r="BA19" s="12"/>
      <c r="BB19" s="3"/>
    </row>
    <row r="20" spans="2:70">
      <c r="B20" s="1"/>
      <c r="C20" s="46" t="s">
        <v>27</v>
      </c>
      <c r="D20" s="46"/>
      <c r="E20" s="46"/>
      <c r="F20" s="45">
        <v>40.200000000000003</v>
      </c>
      <c r="G20" s="45"/>
      <c r="H20" s="45">
        <v>43.1</v>
      </c>
      <c r="I20" s="45"/>
      <c r="J20" s="45">
        <v>46.2</v>
      </c>
      <c r="K20" s="45"/>
      <c r="L20" s="45">
        <v>49.3</v>
      </c>
      <c r="M20" s="45"/>
      <c r="N20" s="45">
        <v>52.8</v>
      </c>
      <c r="O20" s="45"/>
      <c r="P20" s="45">
        <v>57</v>
      </c>
      <c r="Q20" s="45"/>
      <c r="R20" s="45">
        <v>61.9</v>
      </c>
      <c r="S20" s="45"/>
      <c r="T20" s="45">
        <v>67</v>
      </c>
      <c r="U20" s="45"/>
      <c r="V20" s="45">
        <v>71.400000000000006</v>
      </c>
      <c r="W20" s="45"/>
      <c r="X20" s="45">
        <v>75.5</v>
      </c>
      <c r="Y20" s="45"/>
      <c r="Z20" s="45">
        <v>79.5</v>
      </c>
      <c r="AA20" s="45"/>
      <c r="AB20" s="45">
        <v>83.9</v>
      </c>
      <c r="AC20" s="45"/>
      <c r="AD20" s="45">
        <v>87.7</v>
      </c>
      <c r="AE20" s="45"/>
      <c r="AF20" s="45">
        <v>91.7</v>
      </c>
      <c r="AG20" s="45"/>
      <c r="AH20" s="45">
        <v>95.7</v>
      </c>
      <c r="AI20" s="45"/>
      <c r="AJ20" s="45">
        <v>99.8</v>
      </c>
      <c r="AK20" s="45"/>
      <c r="AL20" s="45">
        <v>103.9</v>
      </c>
      <c r="AM20" s="45"/>
      <c r="AN20" s="45">
        <v>107.9</v>
      </c>
      <c r="AO20" s="45"/>
      <c r="AP20" s="45">
        <v>112.1</v>
      </c>
      <c r="AQ20" s="45"/>
      <c r="AR20" s="45">
        <v>116.2</v>
      </c>
      <c r="AS20" s="45"/>
      <c r="AT20" s="45">
        <v>120.4</v>
      </c>
      <c r="AU20" s="45"/>
      <c r="AV20" s="12"/>
      <c r="AW20" s="12"/>
      <c r="AX20" s="12"/>
      <c r="AY20" s="12"/>
      <c r="AZ20" s="12"/>
      <c r="BA20" s="12"/>
      <c r="BB20" s="3"/>
    </row>
    <row r="21" spans="2:70"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3"/>
    </row>
    <row r="22" spans="2:70"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3"/>
    </row>
    <row r="23" spans="2:70" ht="15.75">
      <c r="B23" s="1"/>
      <c r="C23" s="24" t="s">
        <v>37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3"/>
    </row>
    <row r="24" spans="2:70"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3"/>
    </row>
    <row r="25" spans="2:70" ht="12" thickBot="1">
      <c r="B25" s="1"/>
      <c r="C25" s="12"/>
      <c r="D25" s="12"/>
      <c r="E25" s="13"/>
      <c r="F25" s="13"/>
      <c r="G25" s="13"/>
      <c r="H25" s="13"/>
      <c r="I25" s="13"/>
      <c r="J25" s="12"/>
      <c r="K25" s="12"/>
      <c r="L25" s="12" t="s">
        <v>13</v>
      </c>
      <c r="M25" s="56">
        <v>3.76</v>
      </c>
      <c r="N25" s="56"/>
      <c r="O25" s="12" t="s">
        <v>65</v>
      </c>
      <c r="P25" s="12"/>
      <c r="Q25" s="12"/>
      <c r="R25" s="12"/>
      <c r="S25" s="12" t="s">
        <v>33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3"/>
    </row>
    <row r="26" spans="2:70">
      <c r="B26" s="1"/>
      <c r="C26" s="12"/>
      <c r="D26" s="12"/>
      <c r="E26" s="13"/>
      <c r="F26" s="4"/>
      <c r="G26" s="5"/>
      <c r="H26" s="5" t="s">
        <v>7</v>
      </c>
      <c r="I26" s="6"/>
      <c r="J26" s="12"/>
      <c r="K26" s="12"/>
      <c r="L26" s="12" t="s">
        <v>2</v>
      </c>
      <c r="M26" s="12"/>
      <c r="N26" s="56">
        <v>2.1</v>
      </c>
      <c r="O26" s="56"/>
      <c r="P26" s="12" t="s">
        <v>12</v>
      </c>
      <c r="Q26" s="12"/>
      <c r="R26" s="40"/>
      <c r="S26" s="2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3"/>
    </row>
    <row r="27" spans="2:70">
      <c r="B27" s="1"/>
      <c r="C27" s="12"/>
      <c r="D27" s="12"/>
      <c r="E27" s="13"/>
      <c r="F27" s="7"/>
      <c r="G27" s="14"/>
      <c r="H27" s="14"/>
      <c r="I27" s="8"/>
      <c r="J27" s="12"/>
      <c r="K27" s="12"/>
      <c r="L27" s="12" t="s">
        <v>4</v>
      </c>
      <c r="M27" s="12"/>
      <c r="N27" s="56">
        <v>2.0499999999999998</v>
      </c>
      <c r="O27" s="56"/>
      <c r="P27" s="12" t="s">
        <v>12</v>
      </c>
      <c r="Q27" s="12"/>
      <c r="R27" s="40" t="str">
        <f>IF(OR(2&lt;V28,1&gt;V28),"değiştir.","")</f>
        <v/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K27" s="12" t="s">
        <v>74</v>
      </c>
      <c r="AL27" s="12"/>
      <c r="AM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3"/>
    </row>
    <row r="28" spans="2:70">
      <c r="B28" s="1"/>
      <c r="C28" s="57" t="s">
        <v>6</v>
      </c>
      <c r="D28" s="12"/>
      <c r="E28" s="13"/>
      <c r="F28" s="7" t="s">
        <v>7</v>
      </c>
      <c r="G28" s="14"/>
      <c r="H28" s="14"/>
      <c r="I28" s="8"/>
      <c r="J28" s="12" t="s">
        <v>0</v>
      </c>
      <c r="K28" s="12"/>
      <c r="L28" s="15" t="s">
        <v>8</v>
      </c>
      <c r="M28" s="12"/>
      <c r="N28" s="12"/>
      <c r="O28" s="12"/>
      <c r="P28" s="53">
        <f>+N26</f>
        <v>2.1</v>
      </c>
      <c r="Q28" s="53"/>
      <c r="R28" s="16" t="s">
        <v>9</v>
      </c>
      <c r="S28" s="53">
        <f>+N27</f>
        <v>2.0499999999999998</v>
      </c>
      <c r="T28" s="53"/>
      <c r="U28" s="16" t="s">
        <v>10</v>
      </c>
      <c r="V28" s="53">
        <f>+P28/S28</f>
        <v>1.024390243902439</v>
      </c>
      <c r="W28" s="5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3"/>
    </row>
    <row r="29" spans="2:70">
      <c r="B29" s="1"/>
      <c r="C29" s="57"/>
      <c r="D29" s="12"/>
      <c r="E29" s="13"/>
      <c r="F29" s="7"/>
      <c r="G29" s="14"/>
      <c r="H29" s="14" t="s">
        <v>12</v>
      </c>
      <c r="I29" s="8"/>
      <c r="J29" s="12"/>
      <c r="K29" s="12"/>
      <c r="L29" s="12" t="s">
        <v>14</v>
      </c>
      <c r="M29" s="12"/>
      <c r="N29" s="12"/>
      <c r="O29" s="12"/>
      <c r="P29" s="12"/>
      <c r="Q29" s="53">
        <f>+M25</f>
        <v>3.76</v>
      </c>
      <c r="R29" s="53"/>
      <c r="S29" s="53"/>
      <c r="T29" s="16" t="s">
        <v>15</v>
      </c>
      <c r="U29" s="53">
        <f>+N27</f>
        <v>2.0499999999999998</v>
      </c>
      <c r="V29" s="53"/>
      <c r="W29" s="16" t="s">
        <v>15</v>
      </c>
      <c r="X29" s="53">
        <f>+N26</f>
        <v>2.1</v>
      </c>
      <c r="Y29" s="53"/>
      <c r="Z29" s="16" t="s">
        <v>10</v>
      </c>
      <c r="AA29" s="53">
        <f>+Q29*U29*X29</f>
        <v>16.186799999999998</v>
      </c>
      <c r="AB29" s="53"/>
      <c r="AC29" s="53"/>
      <c r="AD29" s="12" t="s">
        <v>16</v>
      </c>
      <c r="AE29" s="12"/>
      <c r="AF29" s="17"/>
      <c r="AG29" s="12"/>
      <c r="AH29" s="12"/>
      <c r="AI29" s="12"/>
      <c r="AJ29" s="12"/>
      <c r="AK29" s="18" t="s">
        <v>1</v>
      </c>
      <c r="AL29" s="18"/>
      <c r="AM29" s="18"/>
      <c r="AN29" s="53">
        <f>INDEX(F36:AU36,0,MATCH(V28,F35:AU35,1))+((V28-INDEX(F35:AU35,0,MATCH(V28,F35:AU35,1)))*(INDEX(F36:AU36,0,(MATCH(V28,F35:AU35,1)+2))-INDEX(F36:AU36,0,MATCH(V28,F35:AU35,1)))/(INDEX(F35:AU35,0,(MATCH(V28,F35:AU35,1)+2))-INDEX(F35:AU35,0,MATCH(V28,F35:AU35,1))))</f>
        <v>17.860975609756096</v>
      </c>
      <c r="AO29" s="53"/>
      <c r="AP29" s="12" t="s">
        <v>66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3"/>
    </row>
    <row r="30" spans="2:70">
      <c r="B30" s="1"/>
      <c r="C30" s="12"/>
      <c r="D30" s="12"/>
      <c r="E30" s="13"/>
      <c r="F30" s="7"/>
      <c r="G30" s="14"/>
      <c r="H30" s="14"/>
      <c r="I30" s="8"/>
      <c r="J30" s="12"/>
      <c r="K30" s="12"/>
      <c r="L30" s="12" t="s">
        <v>17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8" t="s">
        <v>3</v>
      </c>
      <c r="AL30" s="18"/>
      <c r="AM30" s="12"/>
      <c r="AN30" s="53">
        <f>INDEX(F37:AU37,0,MATCH(V28,F35:AU35,1))+((V28-INDEX(F35:AU35,0,MATCH(V28,F35:AU35,1)))*(INDEX(F37:AU37,0,(MATCH(V28,F35:AU35,1)+2))-INDEX(F37:AU37,0,MATCH(V28,F35:AU35,1)))/(INDEX(F35:AU35,0,(MATCH(V28,F35:AU35,1)+2))-INDEX(F35:AU35,0,MATCH(V28,F35:AU35,1))))</f>
        <v>56.914634146341463</v>
      </c>
      <c r="AO30" s="53"/>
      <c r="AP30" s="12" t="s">
        <v>66</v>
      </c>
      <c r="AQ30" s="12"/>
      <c r="AR30" s="12"/>
      <c r="AS30" s="12" t="s">
        <v>72</v>
      </c>
      <c r="AT30" s="12"/>
      <c r="AU30" s="12"/>
      <c r="AV30" s="12"/>
      <c r="AW30" s="12"/>
      <c r="AX30" s="12"/>
      <c r="AY30" s="12"/>
      <c r="AZ30" s="12"/>
      <c r="BA30" s="12"/>
      <c r="BB30" s="3"/>
    </row>
    <row r="31" spans="2:70" ht="12" thickBot="1">
      <c r="B31" s="1"/>
      <c r="C31" s="12"/>
      <c r="D31" s="12"/>
      <c r="E31" s="13"/>
      <c r="F31" s="9"/>
      <c r="G31" s="10"/>
      <c r="H31" s="10" t="s">
        <v>7</v>
      </c>
      <c r="I31" s="11"/>
      <c r="J31" s="12"/>
      <c r="K31" s="12"/>
      <c r="L31" s="12" t="s">
        <v>19</v>
      </c>
      <c r="M31" s="12"/>
      <c r="N31" s="12"/>
      <c r="O31" s="53">
        <f>+AA29</f>
        <v>16.186799999999998</v>
      </c>
      <c r="P31" s="53"/>
      <c r="Q31" s="53"/>
      <c r="R31" s="12" t="s">
        <v>9</v>
      </c>
      <c r="S31" s="53">
        <f>+AN29</f>
        <v>17.860975609756096</v>
      </c>
      <c r="T31" s="53"/>
      <c r="U31" s="16" t="s">
        <v>10</v>
      </c>
      <c r="V31" s="54">
        <f>+O31/S31</f>
        <v>0.90626628430970912</v>
      </c>
      <c r="W31" s="54"/>
      <c r="X31" s="54"/>
      <c r="Y31" s="12" t="s">
        <v>64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9" t="s">
        <v>5</v>
      </c>
      <c r="AL31" s="19"/>
      <c r="AM31" s="19"/>
      <c r="AN31" s="53">
        <f>INDEX(F38:AU38,0,MATCH(V28,F35:AU35,1))+((V28-INDEX(F35:AU35,0,MATCH(V28,F35:AU35,1)))*(INDEX(F38:AU38,0,(MATCH(V28,F35:AU35,1)+2))-INDEX(F38:AU38,0,MATCH(V28,F35:AU35,1)))/(INDEX(F35:AU35,0,(MATCH(V28,F35:AU35,1)+2))-INDEX(F35:AU35,0,MATCH(V28,F35:AU35,1))))</f>
        <v>16.2</v>
      </c>
      <c r="AO31" s="53"/>
      <c r="AP31" s="12" t="s">
        <v>66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3"/>
    </row>
    <row r="32" spans="2:70">
      <c r="B32" s="1"/>
      <c r="C32" s="12"/>
      <c r="D32" s="12"/>
      <c r="E32" s="13"/>
      <c r="F32" s="13"/>
      <c r="G32" s="13"/>
      <c r="H32" s="13"/>
      <c r="I32" s="13"/>
      <c r="J32" s="12"/>
      <c r="K32" s="12"/>
      <c r="L32" s="12" t="s">
        <v>20</v>
      </c>
      <c r="M32" s="18"/>
      <c r="N32" s="16"/>
      <c r="O32" s="53">
        <f>+O31</f>
        <v>16.186799999999998</v>
      </c>
      <c r="P32" s="53"/>
      <c r="Q32" s="53"/>
      <c r="R32" s="12" t="s">
        <v>9</v>
      </c>
      <c r="S32" s="53">
        <f>+AN30</f>
        <v>56.914634146341463</v>
      </c>
      <c r="T32" s="53"/>
      <c r="U32" s="16" t="s">
        <v>10</v>
      </c>
      <c r="V32" s="54">
        <f>+O32/S32</f>
        <v>0.28440488536533104</v>
      </c>
      <c r="W32" s="54"/>
      <c r="X32" s="54"/>
      <c r="Y32" s="12" t="s">
        <v>64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8" t="s">
        <v>28</v>
      </c>
      <c r="AL32" s="18"/>
      <c r="AM32" s="18"/>
      <c r="AN32" s="53">
        <f>INDEX(F39:AU39,0,MATCH(V28,F35:AU35,1))+((V28-INDEX(F35:AU35,0,MATCH(V28,F35:AU35,1)))*(INDEX(F39:AU39,0,(MATCH(V28,F35:AU35,1)+2))-INDEX(F39:AU39,0,MATCH(V28,F35:AU35,1)))/(INDEX(F35:AU35,0,(MATCH(V28,F35:AU35,1)+2))-INDEX(F35:AU35,0,MATCH(V28,F35:AU35,1))))</f>
        <v>44.929268292682927</v>
      </c>
      <c r="AO32" s="53"/>
      <c r="AP32" s="12" t="s">
        <v>66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3"/>
    </row>
    <row r="33" spans="2:54">
      <c r="B33" s="1"/>
      <c r="C33" s="12"/>
      <c r="D33" s="12"/>
      <c r="E33" s="12"/>
      <c r="F33" s="12"/>
      <c r="G33" s="12" t="s">
        <v>18</v>
      </c>
      <c r="H33" s="12"/>
      <c r="I33" s="12"/>
      <c r="J33" s="12"/>
      <c r="K33" s="12"/>
      <c r="L33" s="12" t="s">
        <v>21</v>
      </c>
      <c r="M33" s="18"/>
      <c r="N33" s="16"/>
      <c r="O33" s="53">
        <f>+O32</f>
        <v>16.186799999999998</v>
      </c>
      <c r="P33" s="53"/>
      <c r="Q33" s="53"/>
      <c r="R33" s="12" t="s">
        <v>9</v>
      </c>
      <c r="S33" s="53">
        <f>+AN31</f>
        <v>16.2</v>
      </c>
      <c r="T33" s="53"/>
      <c r="U33" s="16" t="s">
        <v>10</v>
      </c>
      <c r="V33" s="54">
        <f>+O33/S33</f>
        <v>0.99918518518518507</v>
      </c>
      <c r="W33" s="54"/>
      <c r="X33" s="54"/>
      <c r="Y33" s="12" t="s">
        <v>64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6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3"/>
    </row>
    <row r="34" spans="2:54"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 t="s">
        <v>29</v>
      </c>
      <c r="M34" s="18"/>
      <c r="N34" s="16"/>
      <c r="O34" s="53">
        <f>+O33</f>
        <v>16.186799999999998</v>
      </c>
      <c r="P34" s="53"/>
      <c r="Q34" s="53"/>
      <c r="R34" s="12" t="s">
        <v>9</v>
      </c>
      <c r="S34" s="53">
        <f>+AN32</f>
        <v>44.929268292682927</v>
      </c>
      <c r="T34" s="53"/>
      <c r="U34" s="16" t="s">
        <v>10</v>
      </c>
      <c r="V34" s="54">
        <f>+O34/S34</f>
        <v>0.36027294935128379</v>
      </c>
      <c r="W34" s="54"/>
      <c r="X34" s="54"/>
      <c r="Y34" s="12" t="s">
        <v>64</v>
      </c>
      <c r="Z34" s="12"/>
      <c r="AA34" s="12"/>
      <c r="AB34" s="12"/>
      <c r="AC34" s="12"/>
      <c r="AD34" s="12"/>
      <c r="AE34" s="12"/>
      <c r="AF34" s="12"/>
      <c r="AG34" s="18"/>
      <c r="AH34" s="16"/>
      <c r="AI34" s="12"/>
      <c r="AJ34" s="12"/>
      <c r="AK34" s="12"/>
      <c r="AL34" s="12"/>
      <c r="AM34" s="12"/>
      <c r="AN34" s="12"/>
      <c r="AO34" s="16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3"/>
    </row>
    <row r="35" spans="2:54" ht="12" thickBot="1">
      <c r="B35" s="1"/>
      <c r="C35" s="55" t="s">
        <v>23</v>
      </c>
      <c r="D35" s="55"/>
      <c r="E35" s="55"/>
      <c r="F35" s="50">
        <v>1</v>
      </c>
      <c r="G35" s="50"/>
      <c r="H35" s="50">
        <v>1.05</v>
      </c>
      <c r="I35" s="50"/>
      <c r="J35" s="50">
        <v>1.1000000000000001</v>
      </c>
      <c r="K35" s="50"/>
      <c r="L35" s="50">
        <v>1.1499999999999999</v>
      </c>
      <c r="M35" s="50"/>
      <c r="N35" s="50">
        <v>1.2</v>
      </c>
      <c r="O35" s="50"/>
      <c r="P35" s="50">
        <v>1.25</v>
      </c>
      <c r="Q35" s="50"/>
      <c r="R35" s="50">
        <v>1.3</v>
      </c>
      <c r="S35" s="50"/>
      <c r="T35" s="50">
        <v>1.35</v>
      </c>
      <c r="U35" s="50"/>
      <c r="V35" s="50">
        <v>1.4</v>
      </c>
      <c r="W35" s="50"/>
      <c r="X35" s="50">
        <v>1.45</v>
      </c>
      <c r="Y35" s="50"/>
      <c r="Z35" s="50">
        <v>1.5</v>
      </c>
      <c r="AA35" s="50"/>
      <c r="AB35" s="50">
        <v>1.55</v>
      </c>
      <c r="AC35" s="50"/>
      <c r="AD35" s="50">
        <v>1.6</v>
      </c>
      <c r="AE35" s="50"/>
      <c r="AF35" s="50">
        <v>1.65</v>
      </c>
      <c r="AG35" s="50"/>
      <c r="AH35" s="50">
        <v>1.7</v>
      </c>
      <c r="AI35" s="50"/>
      <c r="AJ35" s="50">
        <v>1.75</v>
      </c>
      <c r="AK35" s="50"/>
      <c r="AL35" s="50">
        <v>1.8</v>
      </c>
      <c r="AM35" s="50"/>
      <c r="AN35" s="50">
        <v>1.85</v>
      </c>
      <c r="AO35" s="50"/>
      <c r="AP35" s="50">
        <v>1.9</v>
      </c>
      <c r="AQ35" s="50"/>
      <c r="AR35" s="50">
        <v>1.95</v>
      </c>
      <c r="AS35" s="50"/>
      <c r="AT35" s="50">
        <v>2</v>
      </c>
      <c r="AU35" s="50"/>
      <c r="AV35" s="12"/>
      <c r="AW35" s="12"/>
      <c r="AX35" s="12"/>
      <c r="AY35" s="12"/>
      <c r="AZ35" s="12"/>
      <c r="BA35" s="12"/>
      <c r="BB35" s="3"/>
    </row>
    <row r="36" spans="2:54" ht="12" thickTop="1">
      <c r="B36" s="1"/>
      <c r="C36" s="51" t="s">
        <v>24</v>
      </c>
      <c r="D36" s="51"/>
      <c r="E36" s="51"/>
      <c r="F36" s="52">
        <v>18.3</v>
      </c>
      <c r="G36" s="52"/>
      <c r="H36" s="52">
        <v>17.399999999999999</v>
      </c>
      <c r="I36" s="52"/>
      <c r="J36" s="52">
        <v>16.899999999999999</v>
      </c>
      <c r="K36" s="52"/>
      <c r="L36" s="52">
        <v>16.600000000000001</v>
      </c>
      <c r="M36" s="52"/>
      <c r="N36" s="52">
        <v>16.2</v>
      </c>
      <c r="O36" s="52"/>
      <c r="P36" s="52">
        <v>15.9</v>
      </c>
      <c r="Q36" s="52"/>
      <c r="R36" s="52">
        <v>15.9</v>
      </c>
      <c r="S36" s="52"/>
      <c r="T36" s="52">
        <v>15.7</v>
      </c>
      <c r="U36" s="52"/>
      <c r="V36" s="52">
        <v>15.7</v>
      </c>
      <c r="W36" s="52"/>
      <c r="X36" s="52">
        <v>15.8</v>
      </c>
      <c r="Y36" s="52"/>
      <c r="Z36" s="52">
        <v>15.9</v>
      </c>
      <c r="AA36" s="52"/>
      <c r="AB36" s="52">
        <v>16</v>
      </c>
      <c r="AC36" s="52"/>
      <c r="AD36" s="52">
        <v>16.2</v>
      </c>
      <c r="AE36" s="52"/>
      <c r="AF36" s="52">
        <v>16.3</v>
      </c>
      <c r="AG36" s="52"/>
      <c r="AH36" s="52">
        <v>16.5</v>
      </c>
      <c r="AI36" s="52"/>
      <c r="AJ36" s="52">
        <v>16.7</v>
      </c>
      <c r="AK36" s="52"/>
      <c r="AL36" s="52">
        <v>16.899999999999999</v>
      </c>
      <c r="AM36" s="52"/>
      <c r="AN36" s="52">
        <v>17</v>
      </c>
      <c r="AO36" s="52"/>
      <c r="AP36" s="52">
        <v>17.100000000000001</v>
      </c>
      <c r="AQ36" s="52"/>
      <c r="AR36" s="52">
        <v>17.399999999999999</v>
      </c>
      <c r="AS36" s="52"/>
      <c r="AT36" s="52">
        <v>17.600000000000001</v>
      </c>
      <c r="AU36" s="52"/>
      <c r="AV36" s="12"/>
      <c r="AW36" s="12"/>
      <c r="AX36" s="12"/>
      <c r="AY36" s="12"/>
      <c r="AZ36" s="12"/>
      <c r="BA36" s="12"/>
      <c r="BB36" s="3"/>
    </row>
    <row r="37" spans="2:54">
      <c r="B37" s="1"/>
      <c r="C37" s="48" t="s">
        <v>25</v>
      </c>
      <c r="D37" s="48"/>
      <c r="E37" s="48"/>
      <c r="F37" s="47">
        <v>59.5</v>
      </c>
      <c r="G37" s="47"/>
      <c r="H37" s="47">
        <v>54.2</v>
      </c>
      <c r="I37" s="47"/>
      <c r="J37" s="47">
        <v>50.7</v>
      </c>
      <c r="K37" s="47"/>
      <c r="L37" s="47">
        <v>47.6</v>
      </c>
      <c r="M37" s="47"/>
      <c r="N37" s="47">
        <v>45</v>
      </c>
      <c r="O37" s="47"/>
      <c r="P37" s="47">
        <v>42.8</v>
      </c>
      <c r="Q37" s="47"/>
      <c r="R37" s="47">
        <v>41.3</v>
      </c>
      <c r="S37" s="47"/>
      <c r="T37" s="47">
        <v>40</v>
      </c>
      <c r="U37" s="47"/>
      <c r="V37" s="47">
        <v>39.200000000000003</v>
      </c>
      <c r="W37" s="47"/>
      <c r="X37" s="47">
        <v>38.299999999999997</v>
      </c>
      <c r="Y37" s="47"/>
      <c r="Z37" s="47">
        <v>37.799999999999997</v>
      </c>
      <c r="AA37" s="47"/>
      <c r="AB37" s="47">
        <v>37.5</v>
      </c>
      <c r="AC37" s="47"/>
      <c r="AD37" s="47">
        <v>37.299999999999997</v>
      </c>
      <c r="AE37" s="47"/>
      <c r="AF37" s="47">
        <v>37.1</v>
      </c>
      <c r="AG37" s="47"/>
      <c r="AH37" s="47">
        <v>36.9</v>
      </c>
      <c r="AI37" s="47"/>
      <c r="AJ37" s="47">
        <v>36.9</v>
      </c>
      <c r="AK37" s="47"/>
      <c r="AL37" s="47">
        <v>36.9</v>
      </c>
      <c r="AM37" s="47"/>
      <c r="AN37" s="47">
        <v>37</v>
      </c>
      <c r="AO37" s="47"/>
      <c r="AP37" s="47">
        <v>37.1</v>
      </c>
      <c r="AQ37" s="47"/>
      <c r="AR37" s="47">
        <v>37.200000000000003</v>
      </c>
      <c r="AS37" s="47"/>
      <c r="AT37" s="47">
        <v>37.4</v>
      </c>
      <c r="AU37" s="47"/>
      <c r="AV37" s="12"/>
      <c r="AW37" s="12"/>
      <c r="AX37" s="12"/>
      <c r="AY37" s="12"/>
      <c r="AZ37" s="12"/>
      <c r="BA37" s="12"/>
      <c r="BB37" s="3"/>
    </row>
    <row r="38" spans="2:54">
      <c r="B38" s="1"/>
      <c r="C38" s="48" t="s">
        <v>26</v>
      </c>
      <c r="D38" s="48"/>
      <c r="E38" s="48"/>
      <c r="F38" s="47">
        <v>16.2</v>
      </c>
      <c r="G38" s="47"/>
      <c r="H38" s="47">
        <v>16.2</v>
      </c>
      <c r="I38" s="47"/>
      <c r="J38" s="47">
        <v>16.3</v>
      </c>
      <c r="K38" s="47"/>
      <c r="L38" s="47">
        <v>16.399999999999999</v>
      </c>
      <c r="M38" s="47"/>
      <c r="N38" s="47">
        <v>16.7</v>
      </c>
      <c r="O38" s="47"/>
      <c r="P38" s="47">
        <v>16.899999999999999</v>
      </c>
      <c r="Q38" s="47"/>
      <c r="R38" s="47">
        <v>17.3</v>
      </c>
      <c r="S38" s="47"/>
      <c r="T38" s="47">
        <v>17.7</v>
      </c>
      <c r="U38" s="47"/>
      <c r="V38" s="47">
        <v>18.2</v>
      </c>
      <c r="W38" s="47"/>
      <c r="X38" s="47">
        <v>18.600000000000001</v>
      </c>
      <c r="Y38" s="47"/>
      <c r="Z38" s="47">
        <v>19.100000000000001</v>
      </c>
      <c r="AA38" s="47"/>
      <c r="AB38" s="47">
        <v>19.5</v>
      </c>
      <c r="AC38" s="47"/>
      <c r="AD38" s="47">
        <v>20.2</v>
      </c>
      <c r="AE38" s="47"/>
      <c r="AF38" s="47">
        <v>20.6</v>
      </c>
      <c r="AG38" s="47"/>
      <c r="AH38" s="47">
        <v>21.2</v>
      </c>
      <c r="AI38" s="47"/>
      <c r="AJ38" s="47">
        <v>21.7</v>
      </c>
      <c r="AK38" s="47"/>
      <c r="AL38" s="47">
        <v>22.3</v>
      </c>
      <c r="AM38" s="47"/>
      <c r="AN38" s="47">
        <v>22.8</v>
      </c>
      <c r="AO38" s="47"/>
      <c r="AP38" s="47">
        <v>23.4</v>
      </c>
      <c r="AQ38" s="47"/>
      <c r="AR38" s="47">
        <v>24</v>
      </c>
      <c r="AS38" s="47"/>
      <c r="AT38" s="47">
        <v>24.6</v>
      </c>
      <c r="AU38" s="47"/>
      <c r="AV38" s="12"/>
      <c r="AW38" s="12"/>
      <c r="AX38" s="12"/>
      <c r="AY38" s="12"/>
      <c r="AZ38" s="12"/>
      <c r="BA38" s="12"/>
      <c r="BB38" s="3"/>
    </row>
    <row r="39" spans="2:54">
      <c r="B39" s="1"/>
      <c r="C39" s="46" t="s">
        <v>30</v>
      </c>
      <c r="D39" s="46"/>
      <c r="E39" s="46"/>
      <c r="F39" s="45">
        <v>44.1</v>
      </c>
      <c r="G39" s="45"/>
      <c r="H39" s="45">
        <v>45.8</v>
      </c>
      <c r="I39" s="45"/>
      <c r="J39" s="45">
        <v>48.1</v>
      </c>
      <c r="K39" s="45"/>
      <c r="L39" s="45">
        <v>50.8</v>
      </c>
      <c r="M39" s="45"/>
      <c r="N39" s="45">
        <v>53.8</v>
      </c>
      <c r="O39" s="45"/>
      <c r="P39" s="45">
        <v>57.2</v>
      </c>
      <c r="Q39" s="45"/>
      <c r="R39" s="45">
        <v>61</v>
      </c>
      <c r="S39" s="45"/>
      <c r="T39" s="45">
        <v>65.599999999999994</v>
      </c>
      <c r="U39" s="45"/>
      <c r="V39" s="45">
        <v>70.400000000000006</v>
      </c>
      <c r="W39" s="45"/>
      <c r="X39" s="45">
        <v>75.8</v>
      </c>
      <c r="Y39" s="45"/>
      <c r="Z39" s="45">
        <v>82.5</v>
      </c>
      <c r="AA39" s="45"/>
      <c r="AB39" s="45">
        <v>90.2</v>
      </c>
      <c r="AC39" s="45"/>
      <c r="AD39" s="45">
        <v>98.6</v>
      </c>
      <c r="AE39" s="45"/>
      <c r="AF39" s="45">
        <v>108.2</v>
      </c>
      <c r="AG39" s="45"/>
      <c r="AH39" s="45">
        <v>119.7</v>
      </c>
      <c r="AI39" s="45"/>
      <c r="AJ39" s="45">
        <v>131.30000000000001</v>
      </c>
      <c r="AK39" s="45"/>
      <c r="AL39" s="45">
        <v>143.30000000000001</v>
      </c>
      <c r="AM39" s="45"/>
      <c r="AN39" s="45">
        <v>156.69999999999999</v>
      </c>
      <c r="AO39" s="45"/>
      <c r="AP39" s="45">
        <v>170.6</v>
      </c>
      <c r="AQ39" s="45"/>
      <c r="AR39" s="45">
        <v>186</v>
      </c>
      <c r="AS39" s="45"/>
      <c r="AT39" s="45">
        <v>202</v>
      </c>
      <c r="AU39" s="45"/>
      <c r="AV39" s="12"/>
      <c r="AW39" s="12"/>
      <c r="AX39" s="12"/>
      <c r="AY39" s="12"/>
      <c r="AZ39" s="12"/>
      <c r="BA39" s="12"/>
      <c r="BB39" s="3"/>
    </row>
    <row r="40" spans="2:54"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3"/>
    </row>
    <row r="41" spans="2:54"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3"/>
    </row>
    <row r="42" spans="2:54" ht="15.75">
      <c r="B42" s="1"/>
      <c r="C42" s="24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3"/>
    </row>
    <row r="43" spans="2:54"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3"/>
    </row>
    <row r="44" spans="2:54" ht="12" thickBot="1"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 t="s">
        <v>13</v>
      </c>
      <c r="M44" s="56">
        <v>3.76</v>
      </c>
      <c r="N44" s="56"/>
      <c r="O44" s="12" t="s">
        <v>65</v>
      </c>
      <c r="P44" s="12"/>
      <c r="Q44" s="12"/>
      <c r="R44" s="12"/>
      <c r="S44" s="12" t="s">
        <v>33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3"/>
    </row>
    <row r="45" spans="2:54">
      <c r="B45" s="1"/>
      <c r="C45" s="12"/>
      <c r="D45" s="12"/>
      <c r="E45" s="13"/>
      <c r="F45" s="4"/>
      <c r="G45" s="5"/>
      <c r="H45" s="5" t="s">
        <v>0</v>
      </c>
      <c r="I45" s="6"/>
      <c r="J45" s="13"/>
      <c r="K45" s="12"/>
      <c r="L45" s="12" t="s">
        <v>2</v>
      </c>
      <c r="M45" s="12"/>
      <c r="N45" s="56">
        <v>4.9000000000000004</v>
      </c>
      <c r="O45" s="56"/>
      <c r="P45" s="12" t="s">
        <v>12</v>
      </c>
      <c r="Q45" s="12"/>
      <c r="R45" s="40"/>
      <c r="S45" s="28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3"/>
    </row>
    <row r="46" spans="2:54">
      <c r="B46" s="1"/>
      <c r="C46" s="12"/>
      <c r="D46" s="12"/>
      <c r="E46" s="13"/>
      <c r="F46" s="7"/>
      <c r="G46" s="14"/>
      <c r="H46" s="14"/>
      <c r="I46" s="8"/>
      <c r="J46" s="13"/>
      <c r="K46" s="12"/>
      <c r="L46" s="12" t="s">
        <v>4</v>
      </c>
      <c r="M46" s="12"/>
      <c r="N46" s="56">
        <v>3.05</v>
      </c>
      <c r="O46" s="56"/>
      <c r="P46" s="12" t="s">
        <v>12</v>
      </c>
      <c r="Q46" s="12"/>
      <c r="R46" s="40" t="str">
        <f>IF(OR(2&lt;V47,1&gt;V47),"değiştir.","")</f>
        <v/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 t="s">
        <v>75</v>
      </c>
      <c r="AL46" s="12"/>
      <c r="AM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3"/>
    </row>
    <row r="47" spans="2:54">
      <c r="B47" s="1"/>
      <c r="C47" s="57" t="s">
        <v>6</v>
      </c>
      <c r="D47" s="12"/>
      <c r="E47" s="13"/>
      <c r="F47" s="7" t="s">
        <v>7</v>
      </c>
      <c r="G47" s="14"/>
      <c r="H47" s="14"/>
      <c r="I47" s="8" t="s">
        <v>7</v>
      </c>
      <c r="J47" s="13"/>
      <c r="K47" s="12"/>
      <c r="L47" s="15" t="s">
        <v>8</v>
      </c>
      <c r="M47" s="12"/>
      <c r="N47" s="12"/>
      <c r="O47" s="12"/>
      <c r="P47" s="53">
        <f>+N45</f>
        <v>4.9000000000000004</v>
      </c>
      <c r="Q47" s="53"/>
      <c r="R47" s="16" t="s">
        <v>9</v>
      </c>
      <c r="S47" s="53">
        <f>+N46</f>
        <v>3.05</v>
      </c>
      <c r="T47" s="53"/>
      <c r="U47" s="16" t="s">
        <v>10</v>
      </c>
      <c r="V47" s="53">
        <f>+P47/S47</f>
        <v>1.6065573770491806</v>
      </c>
      <c r="W47" s="5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3"/>
    </row>
    <row r="48" spans="2:54">
      <c r="B48" s="1"/>
      <c r="C48" s="57"/>
      <c r="D48" s="12"/>
      <c r="E48" s="13"/>
      <c r="F48" s="7"/>
      <c r="G48" s="14"/>
      <c r="H48" s="14" t="s">
        <v>12</v>
      </c>
      <c r="I48" s="8"/>
      <c r="J48" s="13"/>
      <c r="K48" s="12"/>
      <c r="L48" s="12" t="s">
        <v>14</v>
      </c>
      <c r="M48" s="12"/>
      <c r="N48" s="12"/>
      <c r="O48" s="12"/>
      <c r="P48" s="12"/>
      <c r="Q48" s="53">
        <f>+M44</f>
        <v>3.76</v>
      </c>
      <c r="R48" s="53"/>
      <c r="S48" s="53"/>
      <c r="T48" s="16" t="s">
        <v>15</v>
      </c>
      <c r="U48" s="53">
        <f>+N46</f>
        <v>3.05</v>
      </c>
      <c r="V48" s="53"/>
      <c r="W48" s="16" t="s">
        <v>15</v>
      </c>
      <c r="X48" s="53">
        <f>+N45</f>
        <v>4.9000000000000004</v>
      </c>
      <c r="Y48" s="53"/>
      <c r="Z48" s="16" t="s">
        <v>10</v>
      </c>
      <c r="AA48" s="53">
        <f>+Q48*U48*X48</f>
        <v>56.193199999999997</v>
      </c>
      <c r="AB48" s="53"/>
      <c r="AC48" s="53"/>
      <c r="AD48" s="12" t="s">
        <v>16</v>
      </c>
      <c r="AE48" s="12"/>
      <c r="AF48" s="17"/>
      <c r="AG48" s="12"/>
      <c r="AH48" s="12"/>
      <c r="AI48" s="12"/>
      <c r="AJ48" s="12"/>
      <c r="AK48" s="18" t="s">
        <v>1</v>
      </c>
      <c r="AL48" s="18"/>
      <c r="AM48" s="18"/>
      <c r="AN48" s="53">
        <f>INDEX(F55:AU55,0,MATCH(V47,F54:AU54,1))+((V47-INDEX(F54:AU54,0,MATCH(V47,F54:AU54,1)))*(INDEX(F55:AU55,0,(MATCH(V47,F54:AU54,1)+2))-INDEX(F55:AU55,0,MATCH(V47,F54:AU54,1)))/(INDEX(F54:AU54,0,(MATCH(V47,F54:AU54,1)+2))-INDEX(F54:AU54,0,MATCH(V47,F54:AU54,1))))</f>
        <v>19.752459016393445</v>
      </c>
      <c r="AO48" s="53"/>
      <c r="AP48" s="12" t="s">
        <v>66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3"/>
    </row>
    <row r="49" spans="2:54">
      <c r="B49" s="1"/>
      <c r="C49" s="12"/>
      <c r="D49" s="12"/>
      <c r="E49" s="13"/>
      <c r="F49" s="7"/>
      <c r="G49" s="14"/>
      <c r="H49" s="14"/>
      <c r="I49" s="8"/>
      <c r="J49" s="13"/>
      <c r="K49" s="12"/>
      <c r="L49" s="12" t="s">
        <v>17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8" t="s">
        <v>3</v>
      </c>
      <c r="AL49" s="18"/>
      <c r="AM49" s="12"/>
      <c r="AN49" s="53">
        <f>INDEX(F56:AU56,0,MATCH(V47,F54:AU54,1))+((V47-INDEX(F54:AU54,0,MATCH(V47,F54:AU54,1)))*(INDEX(F56:AU56,0,(MATCH(V47,F54:AU54,1)+2))-INDEX(F56:AU56,0,MATCH(V47,F54:AU54,1)))/(INDEX(F54:AU54,0,(MATCH(V47,F54:AU54,1)+2))-INDEX(F54:AU54,0,MATCH(V47,F54:AU54,1))))</f>
        <v>42.491803278688529</v>
      </c>
      <c r="AO49" s="53"/>
      <c r="AP49" s="12" t="s">
        <v>66</v>
      </c>
      <c r="AQ49" s="12"/>
      <c r="AR49" s="12"/>
      <c r="AS49" s="12" t="s">
        <v>72</v>
      </c>
      <c r="AT49" s="12"/>
      <c r="AU49" s="12"/>
      <c r="AV49" s="12"/>
      <c r="AW49" s="12"/>
      <c r="AX49" s="12"/>
      <c r="AY49" s="12"/>
      <c r="AZ49" s="12"/>
      <c r="BA49" s="12"/>
      <c r="BB49" s="3"/>
    </row>
    <row r="50" spans="2:54" ht="12" thickBot="1">
      <c r="B50" s="1"/>
      <c r="C50" s="12"/>
      <c r="D50" s="12"/>
      <c r="E50" s="13"/>
      <c r="F50" s="9"/>
      <c r="G50" s="10"/>
      <c r="H50" s="10" t="s">
        <v>7</v>
      </c>
      <c r="I50" s="11"/>
      <c r="J50" s="13"/>
      <c r="K50" s="12"/>
      <c r="L50" s="12" t="s">
        <v>19</v>
      </c>
      <c r="M50" s="12"/>
      <c r="N50" s="12"/>
      <c r="O50" s="12"/>
      <c r="P50" s="53">
        <f>+AA48</f>
        <v>56.193199999999997</v>
      </c>
      <c r="Q50" s="53"/>
      <c r="R50" s="53"/>
      <c r="S50" s="12" t="s">
        <v>9</v>
      </c>
      <c r="T50" s="53">
        <f>+AN48</f>
        <v>19.752459016393445</v>
      </c>
      <c r="U50" s="53"/>
      <c r="V50" s="16" t="s">
        <v>10</v>
      </c>
      <c r="W50" s="54">
        <f>+P50/T50</f>
        <v>2.8448711096356538</v>
      </c>
      <c r="X50" s="54"/>
      <c r="Y50" s="54"/>
      <c r="Z50" s="12" t="s">
        <v>64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9" t="s">
        <v>5</v>
      </c>
      <c r="AL50" s="19"/>
      <c r="AM50" s="19"/>
      <c r="AN50" s="53">
        <f>INDEX(F57:AU57,0,MATCH(V47,F54:AU54,1))+((V47-INDEX(F54:AU54,0,MATCH(V47,F54:AU54,1)))*(INDEX(F57:AU57,0,(MATCH(V47,F54:AU54,1)+2))-INDEX(F57:AU57,0,MATCH(V47,F54:AU54,1)))/(INDEX(F54:AU54,0,(MATCH(V47,F54:AU54,1)+2))-INDEX(F54:AU54,0,MATCH(V47,F54:AU54,1))))</f>
        <v>28.118032786885248</v>
      </c>
      <c r="AO50" s="53"/>
      <c r="AP50" s="12" t="s">
        <v>66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3"/>
    </row>
    <row r="51" spans="2:54">
      <c r="B51" s="1"/>
      <c r="C51" s="12"/>
      <c r="D51" s="12"/>
      <c r="E51" s="13"/>
      <c r="F51" s="13"/>
      <c r="G51" s="13"/>
      <c r="H51" s="13"/>
      <c r="I51" s="13"/>
      <c r="J51" s="13"/>
      <c r="K51" s="12"/>
      <c r="L51" s="12" t="s">
        <v>20</v>
      </c>
      <c r="M51" s="18"/>
      <c r="N51" s="16"/>
      <c r="O51" s="12"/>
      <c r="P51" s="53">
        <f>+P50</f>
        <v>56.193199999999997</v>
      </c>
      <c r="Q51" s="53"/>
      <c r="R51" s="53"/>
      <c r="S51" s="12" t="s">
        <v>9</v>
      </c>
      <c r="T51" s="53">
        <f>+AN49</f>
        <v>42.491803278688529</v>
      </c>
      <c r="U51" s="53"/>
      <c r="V51" s="16" t="s">
        <v>10</v>
      </c>
      <c r="W51" s="54">
        <f>+P51/T51</f>
        <v>1.3224479938271603</v>
      </c>
      <c r="X51" s="54"/>
      <c r="Y51" s="54"/>
      <c r="Z51" s="12" t="s">
        <v>64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8" t="s">
        <v>11</v>
      </c>
      <c r="AL51" s="18"/>
      <c r="AM51" s="18"/>
      <c r="AN51" s="53">
        <f>INDEX(F58:AU58,0,MATCH(V47,F54:AU54,1))+((V47-INDEX(F54:AU54,0,MATCH(V47,F54:AU54,1)))*(INDEX(F58:AU58,0,(MATCH(V47,F54:AU54,1)+2))-INDEX(F58:AU58,0,MATCH(V47,F54:AU54,1)))/(INDEX(F54:AU54,0,(MATCH(V47,F54:AU54,1)+2))-INDEX(F54:AU54,0,MATCH(V47,F54:AU54,1))))</f>
        <v>126.80491803278692</v>
      </c>
      <c r="AO51" s="53"/>
      <c r="AP51" s="12" t="s">
        <v>66</v>
      </c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3"/>
    </row>
    <row r="52" spans="2:54">
      <c r="B52" s="1"/>
      <c r="C52" s="12"/>
      <c r="D52" s="12"/>
      <c r="E52" s="12"/>
      <c r="F52" s="12"/>
      <c r="G52" s="12" t="s">
        <v>18</v>
      </c>
      <c r="H52" s="12"/>
      <c r="I52" s="12"/>
      <c r="J52" s="12"/>
      <c r="K52" s="12"/>
      <c r="L52" s="12" t="s">
        <v>21</v>
      </c>
      <c r="M52" s="18"/>
      <c r="N52" s="16"/>
      <c r="O52" s="12"/>
      <c r="P52" s="53">
        <f>+P51</f>
        <v>56.193199999999997</v>
      </c>
      <c r="Q52" s="53"/>
      <c r="R52" s="53"/>
      <c r="S52" s="12" t="s">
        <v>9</v>
      </c>
      <c r="T52" s="53">
        <f>+AN50</f>
        <v>28.118032786885248</v>
      </c>
      <c r="U52" s="53"/>
      <c r="V52" s="16" t="s">
        <v>10</v>
      </c>
      <c r="W52" s="54">
        <f>+P52/T52</f>
        <v>1.9984755130597012</v>
      </c>
      <c r="X52" s="54"/>
      <c r="Y52" s="54"/>
      <c r="Z52" s="12" t="s">
        <v>64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3"/>
    </row>
    <row r="53" spans="2:54"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 t="s">
        <v>22</v>
      </c>
      <c r="M53" s="18"/>
      <c r="N53" s="16"/>
      <c r="O53" s="12"/>
      <c r="P53" s="53">
        <f>+P52</f>
        <v>56.193199999999997</v>
      </c>
      <c r="Q53" s="53"/>
      <c r="R53" s="53"/>
      <c r="S53" s="12" t="s">
        <v>9</v>
      </c>
      <c r="T53" s="53">
        <f>+AN51</f>
        <v>126.80491803278692</v>
      </c>
      <c r="U53" s="53"/>
      <c r="V53" s="16" t="s">
        <v>10</v>
      </c>
      <c r="W53" s="54">
        <f>+P53/T53</f>
        <v>0.44314685007304355</v>
      </c>
      <c r="X53" s="54"/>
      <c r="Y53" s="54"/>
      <c r="Z53" s="12" t="s">
        <v>64</v>
      </c>
      <c r="AA53" s="12"/>
      <c r="AB53" s="12"/>
      <c r="AC53" s="12"/>
      <c r="AD53" s="12"/>
      <c r="AE53" s="12"/>
      <c r="AF53" s="12"/>
      <c r="AG53" s="18"/>
      <c r="AH53" s="16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3"/>
    </row>
    <row r="54" spans="2:54" ht="12" thickBot="1">
      <c r="B54" s="1"/>
      <c r="C54" s="55" t="s">
        <v>23</v>
      </c>
      <c r="D54" s="55"/>
      <c r="E54" s="55"/>
      <c r="F54" s="50">
        <v>1</v>
      </c>
      <c r="G54" s="50"/>
      <c r="H54" s="50">
        <v>1.05</v>
      </c>
      <c r="I54" s="50"/>
      <c r="J54" s="50">
        <v>1.1000000000000001</v>
      </c>
      <c r="K54" s="50"/>
      <c r="L54" s="50">
        <v>1.1499999999999999</v>
      </c>
      <c r="M54" s="50"/>
      <c r="N54" s="50">
        <v>1.2</v>
      </c>
      <c r="O54" s="50"/>
      <c r="P54" s="50">
        <v>1.25</v>
      </c>
      <c r="Q54" s="50"/>
      <c r="R54" s="50">
        <v>1.3</v>
      </c>
      <c r="S54" s="50"/>
      <c r="T54" s="50">
        <v>1.35</v>
      </c>
      <c r="U54" s="50"/>
      <c r="V54" s="50">
        <v>1.4</v>
      </c>
      <c r="W54" s="50"/>
      <c r="X54" s="50">
        <v>1.45</v>
      </c>
      <c r="Y54" s="50"/>
      <c r="Z54" s="50">
        <v>1.5</v>
      </c>
      <c r="AA54" s="50"/>
      <c r="AB54" s="50">
        <v>1.55</v>
      </c>
      <c r="AC54" s="50"/>
      <c r="AD54" s="50">
        <v>1.6</v>
      </c>
      <c r="AE54" s="50"/>
      <c r="AF54" s="50">
        <v>1.65</v>
      </c>
      <c r="AG54" s="50"/>
      <c r="AH54" s="50">
        <v>1.7</v>
      </c>
      <c r="AI54" s="50"/>
      <c r="AJ54" s="50">
        <v>1.75</v>
      </c>
      <c r="AK54" s="50"/>
      <c r="AL54" s="50">
        <v>1.8</v>
      </c>
      <c r="AM54" s="50"/>
      <c r="AN54" s="50">
        <v>1.85</v>
      </c>
      <c r="AO54" s="50"/>
      <c r="AP54" s="50">
        <v>1.9</v>
      </c>
      <c r="AQ54" s="50"/>
      <c r="AR54" s="50">
        <v>1.95</v>
      </c>
      <c r="AS54" s="50"/>
      <c r="AT54" s="50">
        <v>2</v>
      </c>
      <c r="AU54" s="50"/>
      <c r="AV54" s="12"/>
      <c r="AW54" s="12"/>
      <c r="AX54" s="12"/>
      <c r="AY54" s="12"/>
      <c r="AZ54" s="12"/>
      <c r="BA54" s="12"/>
      <c r="BB54" s="3"/>
    </row>
    <row r="55" spans="2:54" ht="12" thickTop="1">
      <c r="B55" s="1"/>
      <c r="C55" s="51" t="s">
        <v>24</v>
      </c>
      <c r="D55" s="51"/>
      <c r="E55" s="51"/>
      <c r="F55" s="52">
        <v>16.2</v>
      </c>
      <c r="G55" s="52"/>
      <c r="H55" s="52">
        <v>16.100000000000001</v>
      </c>
      <c r="I55" s="52"/>
      <c r="J55" s="52">
        <v>16.3</v>
      </c>
      <c r="K55" s="52"/>
      <c r="L55" s="52">
        <v>16.3</v>
      </c>
      <c r="M55" s="52"/>
      <c r="N55" s="52">
        <v>16.7</v>
      </c>
      <c r="O55" s="52"/>
      <c r="P55" s="52">
        <v>16.899999999999999</v>
      </c>
      <c r="Q55" s="52"/>
      <c r="R55" s="52">
        <v>17.2</v>
      </c>
      <c r="S55" s="52"/>
      <c r="T55" s="52">
        <v>17.399999999999999</v>
      </c>
      <c r="U55" s="52"/>
      <c r="V55" s="52">
        <v>17.8</v>
      </c>
      <c r="W55" s="52"/>
      <c r="X55" s="52">
        <v>18.3</v>
      </c>
      <c r="Y55" s="52"/>
      <c r="Z55" s="52">
        <v>18.8</v>
      </c>
      <c r="AA55" s="52"/>
      <c r="AB55" s="52">
        <v>19.2</v>
      </c>
      <c r="AC55" s="52"/>
      <c r="AD55" s="52">
        <v>19.7</v>
      </c>
      <c r="AE55" s="52"/>
      <c r="AF55" s="52">
        <v>20.100000000000001</v>
      </c>
      <c r="AG55" s="52"/>
      <c r="AH55" s="52">
        <v>20.7</v>
      </c>
      <c r="AI55" s="52"/>
      <c r="AJ55" s="52">
        <v>21.2</v>
      </c>
      <c r="AK55" s="52"/>
      <c r="AL55" s="52">
        <v>21.8</v>
      </c>
      <c r="AM55" s="52"/>
      <c r="AN55" s="52">
        <v>22.2</v>
      </c>
      <c r="AO55" s="52"/>
      <c r="AP55" s="52">
        <v>22.8</v>
      </c>
      <c r="AQ55" s="52"/>
      <c r="AR55" s="52">
        <v>23.4</v>
      </c>
      <c r="AS55" s="52"/>
      <c r="AT55" s="52">
        <v>24</v>
      </c>
      <c r="AU55" s="52"/>
      <c r="AV55" s="12"/>
      <c r="AW55" s="12"/>
      <c r="AX55" s="12"/>
      <c r="AY55" s="12"/>
      <c r="AZ55" s="12"/>
      <c r="BA55" s="12"/>
      <c r="BB55" s="3"/>
    </row>
    <row r="56" spans="2:54">
      <c r="B56" s="1"/>
      <c r="C56" s="48" t="s">
        <v>25</v>
      </c>
      <c r="D56" s="48"/>
      <c r="E56" s="48"/>
      <c r="F56" s="47">
        <v>44.1</v>
      </c>
      <c r="G56" s="47"/>
      <c r="H56" s="47">
        <v>42.5</v>
      </c>
      <c r="I56" s="47"/>
      <c r="J56" s="47">
        <v>41.7</v>
      </c>
      <c r="K56" s="47"/>
      <c r="L56" s="47">
        <v>40.799999999999997</v>
      </c>
      <c r="M56" s="47"/>
      <c r="N56" s="47">
        <v>40.6</v>
      </c>
      <c r="O56" s="47"/>
      <c r="P56" s="47">
        <v>40.4</v>
      </c>
      <c r="Q56" s="47"/>
      <c r="R56" s="47">
        <v>40.299999999999997</v>
      </c>
      <c r="S56" s="47"/>
      <c r="T56" s="47">
        <v>40.4</v>
      </c>
      <c r="U56" s="47"/>
      <c r="V56" s="47">
        <v>40.6</v>
      </c>
      <c r="W56" s="47"/>
      <c r="X56" s="47">
        <v>40.9</v>
      </c>
      <c r="Y56" s="47"/>
      <c r="Z56" s="47">
        <v>41.4</v>
      </c>
      <c r="AA56" s="47"/>
      <c r="AB56" s="47">
        <v>41.9</v>
      </c>
      <c r="AC56" s="47"/>
      <c r="AD56" s="47">
        <v>42.4</v>
      </c>
      <c r="AE56" s="47"/>
      <c r="AF56" s="47">
        <v>43.1</v>
      </c>
      <c r="AG56" s="47"/>
      <c r="AH56" s="47">
        <v>43.7</v>
      </c>
      <c r="AI56" s="47"/>
      <c r="AJ56" s="47">
        <v>44.3</v>
      </c>
      <c r="AK56" s="47"/>
      <c r="AL56" s="47">
        <v>45.2</v>
      </c>
      <c r="AM56" s="47"/>
      <c r="AN56" s="47">
        <v>46.1</v>
      </c>
      <c r="AO56" s="47"/>
      <c r="AP56" s="47">
        <v>46.9</v>
      </c>
      <c r="AQ56" s="47"/>
      <c r="AR56" s="47">
        <v>48</v>
      </c>
      <c r="AS56" s="47"/>
      <c r="AT56" s="47">
        <v>49</v>
      </c>
      <c r="AU56" s="47"/>
      <c r="AV56" s="12"/>
      <c r="AW56" s="12"/>
      <c r="AX56" s="12"/>
      <c r="AY56" s="12"/>
      <c r="AZ56" s="12"/>
      <c r="BA56" s="12"/>
      <c r="BB56" s="3"/>
    </row>
    <row r="57" spans="2:54">
      <c r="B57" s="1"/>
      <c r="C57" s="48" t="s">
        <v>26</v>
      </c>
      <c r="D57" s="48"/>
      <c r="E57" s="48"/>
      <c r="F57" s="47">
        <v>18.3</v>
      </c>
      <c r="G57" s="47"/>
      <c r="H57" s="47">
        <v>18.600000000000001</v>
      </c>
      <c r="I57" s="47"/>
      <c r="J57" s="47">
        <v>19.5</v>
      </c>
      <c r="K57" s="47"/>
      <c r="L57" s="47">
        <v>20.2</v>
      </c>
      <c r="M57" s="47"/>
      <c r="N57" s="47">
        <v>21</v>
      </c>
      <c r="O57" s="47"/>
      <c r="P57" s="47">
        <v>21.9</v>
      </c>
      <c r="Q57" s="47"/>
      <c r="R57" s="47">
        <v>22.8</v>
      </c>
      <c r="S57" s="47"/>
      <c r="T57" s="47">
        <v>23.6</v>
      </c>
      <c r="U57" s="47"/>
      <c r="V57" s="47">
        <v>24.5</v>
      </c>
      <c r="W57" s="47"/>
      <c r="X57" s="47">
        <v>25.4</v>
      </c>
      <c r="Y57" s="47"/>
      <c r="Z57" s="47">
        <v>26.3</v>
      </c>
      <c r="AA57" s="47"/>
      <c r="AB57" s="47">
        <v>27.1</v>
      </c>
      <c r="AC57" s="47"/>
      <c r="AD57" s="47">
        <v>28</v>
      </c>
      <c r="AE57" s="47"/>
      <c r="AF57" s="47">
        <v>28.9</v>
      </c>
      <c r="AG57" s="47"/>
      <c r="AH57" s="47">
        <v>29.8</v>
      </c>
      <c r="AI57" s="47"/>
      <c r="AJ57" s="47">
        <v>30.6</v>
      </c>
      <c r="AK57" s="47"/>
      <c r="AL57" s="47">
        <v>31.5</v>
      </c>
      <c r="AM57" s="47"/>
      <c r="AN57" s="47">
        <v>32.4</v>
      </c>
      <c r="AO57" s="47"/>
      <c r="AP57" s="47">
        <v>33.299999999999997</v>
      </c>
      <c r="AQ57" s="47"/>
      <c r="AR57" s="47">
        <v>34.1</v>
      </c>
      <c r="AS57" s="47"/>
      <c r="AT57" s="47">
        <v>35</v>
      </c>
      <c r="AU57" s="47"/>
      <c r="AV57" s="12"/>
      <c r="AW57" s="12"/>
      <c r="AX57" s="12"/>
      <c r="AY57" s="12"/>
      <c r="AZ57" s="12"/>
      <c r="BA57" s="12"/>
      <c r="BB57" s="3"/>
    </row>
    <row r="58" spans="2:54">
      <c r="B58" s="1"/>
      <c r="C58" s="46" t="s">
        <v>27</v>
      </c>
      <c r="D58" s="46"/>
      <c r="E58" s="46"/>
      <c r="F58" s="45">
        <v>55.9</v>
      </c>
      <c r="G58" s="45"/>
      <c r="H58" s="45">
        <v>60.4</v>
      </c>
      <c r="I58" s="45"/>
      <c r="J58" s="45">
        <v>66.3</v>
      </c>
      <c r="K58" s="45"/>
      <c r="L58" s="45">
        <v>73.8</v>
      </c>
      <c r="M58" s="45"/>
      <c r="N58" s="45">
        <v>79.400000000000006</v>
      </c>
      <c r="O58" s="45"/>
      <c r="P58" s="45">
        <v>84.6</v>
      </c>
      <c r="Q58" s="45"/>
      <c r="R58" s="45">
        <v>89.7</v>
      </c>
      <c r="S58" s="45"/>
      <c r="T58" s="45">
        <v>95.1</v>
      </c>
      <c r="U58" s="45"/>
      <c r="V58" s="45">
        <v>100.8</v>
      </c>
      <c r="W58" s="45"/>
      <c r="X58" s="45">
        <v>106.4</v>
      </c>
      <c r="Y58" s="45"/>
      <c r="Z58" s="45">
        <v>112.8</v>
      </c>
      <c r="AA58" s="45"/>
      <c r="AB58" s="45">
        <v>119.2</v>
      </c>
      <c r="AC58" s="45"/>
      <c r="AD58" s="45">
        <v>125.9</v>
      </c>
      <c r="AE58" s="45"/>
      <c r="AF58" s="45">
        <v>132.80000000000001</v>
      </c>
      <c r="AG58" s="45"/>
      <c r="AH58" s="45">
        <v>140.30000000000001</v>
      </c>
      <c r="AI58" s="45"/>
      <c r="AJ58" s="45">
        <v>148.1</v>
      </c>
      <c r="AK58" s="45"/>
      <c r="AL58" s="45">
        <v>156.19999999999999</v>
      </c>
      <c r="AM58" s="45"/>
      <c r="AN58" s="45">
        <v>165</v>
      </c>
      <c r="AO58" s="45"/>
      <c r="AP58" s="45">
        <v>174.2</v>
      </c>
      <c r="AQ58" s="45"/>
      <c r="AR58" s="45">
        <v>183.9</v>
      </c>
      <c r="AS58" s="45"/>
      <c r="AT58" s="45">
        <v>194</v>
      </c>
      <c r="AU58" s="45"/>
      <c r="AV58" s="12"/>
      <c r="AW58" s="12"/>
      <c r="AX58" s="12"/>
      <c r="AY58" s="12"/>
      <c r="AZ58" s="12"/>
      <c r="BA58" s="12"/>
      <c r="BB58" s="3"/>
    </row>
    <row r="59" spans="2:54"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3"/>
    </row>
    <row r="60" spans="2:54"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3"/>
    </row>
    <row r="61" spans="2:54" ht="15.75">
      <c r="B61" s="1"/>
      <c r="C61" s="24" t="s">
        <v>35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3"/>
    </row>
    <row r="62" spans="2:54"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3"/>
    </row>
    <row r="63" spans="2:54" ht="12" thickBot="1">
      <c r="B63" s="1"/>
      <c r="C63" s="12"/>
      <c r="D63" s="12"/>
      <c r="E63" s="13"/>
      <c r="F63" s="13"/>
      <c r="G63" s="13"/>
      <c r="H63" s="13"/>
      <c r="I63" s="13"/>
      <c r="J63" s="13"/>
      <c r="K63" s="12"/>
      <c r="L63" s="12" t="s">
        <v>13</v>
      </c>
      <c r="M63" s="56">
        <v>3.76</v>
      </c>
      <c r="N63" s="56"/>
      <c r="O63" s="12" t="s">
        <v>65</v>
      </c>
      <c r="P63" s="12"/>
      <c r="Q63" s="12"/>
      <c r="R63" s="12"/>
      <c r="S63" s="12" t="s">
        <v>33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3"/>
    </row>
    <row r="64" spans="2:54">
      <c r="B64" s="1"/>
      <c r="C64" s="12"/>
      <c r="D64" s="12"/>
      <c r="E64" s="13"/>
      <c r="F64" s="4"/>
      <c r="G64" s="5"/>
      <c r="H64" s="5" t="s">
        <v>7</v>
      </c>
      <c r="I64" s="6"/>
      <c r="J64" s="13"/>
      <c r="K64" s="12"/>
      <c r="L64" s="12" t="s">
        <v>2</v>
      </c>
      <c r="M64" s="12"/>
      <c r="N64" s="56">
        <v>2.1</v>
      </c>
      <c r="O64" s="56"/>
      <c r="P64" s="12" t="s">
        <v>12</v>
      </c>
      <c r="Q64" s="12"/>
      <c r="R64" s="40"/>
      <c r="S64" s="28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3"/>
    </row>
    <row r="65" spans="2:54">
      <c r="B65" s="1"/>
      <c r="C65" s="12"/>
      <c r="D65" s="12"/>
      <c r="E65" s="13"/>
      <c r="F65" s="7"/>
      <c r="G65" s="14"/>
      <c r="H65" s="14"/>
      <c r="I65" s="8"/>
      <c r="J65" s="13"/>
      <c r="K65" s="12"/>
      <c r="L65" s="12" t="s">
        <v>4</v>
      </c>
      <c r="M65" s="12"/>
      <c r="N65" s="56">
        <v>2.0499999999999998</v>
      </c>
      <c r="O65" s="56"/>
      <c r="P65" s="12" t="s">
        <v>12</v>
      </c>
      <c r="Q65" s="12"/>
      <c r="R65" s="40" t="str">
        <f>IF(OR(2&lt;V66,1&gt;V66),"değiştir.","")</f>
        <v/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 t="s">
        <v>79</v>
      </c>
      <c r="AL65" s="12"/>
      <c r="AM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3"/>
    </row>
    <row r="66" spans="2:54">
      <c r="B66" s="1"/>
      <c r="C66" s="57" t="s">
        <v>6</v>
      </c>
      <c r="D66" s="12"/>
      <c r="E66" s="13"/>
      <c r="F66" s="7" t="s">
        <v>7</v>
      </c>
      <c r="G66" s="14"/>
      <c r="H66" s="14"/>
      <c r="I66" s="8" t="s">
        <v>7</v>
      </c>
      <c r="J66" s="13"/>
      <c r="K66" s="12"/>
      <c r="L66" s="15" t="s">
        <v>8</v>
      </c>
      <c r="M66" s="12"/>
      <c r="N66" s="12"/>
      <c r="O66" s="12"/>
      <c r="P66" s="53">
        <f>+N64</f>
        <v>2.1</v>
      </c>
      <c r="Q66" s="53"/>
      <c r="R66" s="16" t="s">
        <v>9</v>
      </c>
      <c r="S66" s="53">
        <f>+N65</f>
        <v>2.0499999999999998</v>
      </c>
      <c r="T66" s="53"/>
      <c r="U66" s="16" t="s">
        <v>10</v>
      </c>
      <c r="V66" s="53">
        <f>+P66/S66</f>
        <v>1.024390243902439</v>
      </c>
      <c r="W66" s="5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3"/>
    </row>
    <row r="67" spans="2:54">
      <c r="B67" s="1"/>
      <c r="C67" s="57"/>
      <c r="D67" s="12"/>
      <c r="E67" s="13"/>
      <c r="F67" s="7"/>
      <c r="G67" s="14"/>
      <c r="H67" s="14" t="s">
        <v>12</v>
      </c>
      <c r="I67" s="8"/>
      <c r="J67" s="13"/>
      <c r="K67" s="12"/>
      <c r="L67" s="12" t="s">
        <v>14</v>
      </c>
      <c r="M67" s="12"/>
      <c r="N67" s="12"/>
      <c r="O67" s="12"/>
      <c r="P67" s="12"/>
      <c r="Q67" s="53">
        <f>+M63</f>
        <v>3.76</v>
      </c>
      <c r="R67" s="53"/>
      <c r="S67" s="53"/>
      <c r="T67" s="16" t="s">
        <v>15</v>
      </c>
      <c r="U67" s="53">
        <f>+N65</f>
        <v>2.0499999999999998</v>
      </c>
      <c r="V67" s="53"/>
      <c r="W67" s="16" t="s">
        <v>15</v>
      </c>
      <c r="X67" s="53">
        <f>+N64</f>
        <v>2.1</v>
      </c>
      <c r="Y67" s="53"/>
      <c r="Z67" s="16" t="s">
        <v>10</v>
      </c>
      <c r="AA67" s="53">
        <f>+Q67*U67*X67</f>
        <v>16.186799999999998</v>
      </c>
      <c r="AB67" s="53"/>
      <c r="AC67" s="53"/>
      <c r="AD67" s="12" t="s">
        <v>16</v>
      </c>
      <c r="AE67" s="12"/>
      <c r="AF67" s="17"/>
      <c r="AG67" s="12"/>
      <c r="AH67" s="12"/>
      <c r="AI67" s="12"/>
      <c r="AJ67" s="12"/>
      <c r="AK67" s="18" t="s">
        <v>1</v>
      </c>
      <c r="AL67" s="18"/>
      <c r="AM67" s="18"/>
      <c r="AN67" s="53">
        <f>INDEX(F74:AU74,0,MATCH(V66,F73:AU73,1))+((V66-INDEX(F73:AU73,0,MATCH(V66,F73:AU73,1)))*(INDEX(F74:AU74,0,(MATCH(V66,F73:AU73,1)+2))-INDEX(F74:AU74,0,MATCH(V66,F73:AU73,1)))/(INDEX(F73:AU73,0,(MATCH(V66,F73:AU73,1)+2))-INDEX(F73:AU73,0,MATCH(V66,F73:AU73,1))))</f>
        <v>19.253658536585366</v>
      </c>
      <c r="AO67" s="53"/>
      <c r="AP67" s="12" t="s">
        <v>66</v>
      </c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3"/>
    </row>
    <row r="68" spans="2:54">
      <c r="B68" s="1"/>
      <c r="C68" s="12"/>
      <c r="D68" s="12"/>
      <c r="E68" s="13"/>
      <c r="F68" s="7"/>
      <c r="G68" s="14"/>
      <c r="H68" s="14"/>
      <c r="I68" s="8"/>
      <c r="J68" s="13"/>
      <c r="K68" s="12"/>
      <c r="L68" s="12" t="s">
        <v>17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8" t="s">
        <v>3</v>
      </c>
      <c r="AL68" s="18"/>
      <c r="AM68" s="12"/>
      <c r="AN68" s="53">
        <f>INDEX(F75:AU75,0,MATCH(V66,F73:AU73,1))+((V66-INDEX(F73:AU73,0,MATCH(V66,F73:AU73,1)))*(INDEX(F75:AU75,0,(MATCH(V66,F73:AU73,1)+2))-INDEX(F75:AU75,0,MATCH(V66,F73:AU73,1)))/(INDEX(F73:AU73,0,(MATCH(V66,F73:AU73,1)+2))-INDEX(F73:AU73,0,MATCH(V66,F73:AU73,1))))</f>
        <v>54.99512195121951</v>
      </c>
      <c r="AO68" s="53"/>
      <c r="AP68" s="12" t="s">
        <v>66</v>
      </c>
      <c r="AQ68" s="12"/>
      <c r="AR68" s="12"/>
      <c r="AS68" s="12" t="s">
        <v>72</v>
      </c>
      <c r="AT68" s="12"/>
      <c r="AU68" s="12"/>
      <c r="AV68" s="12"/>
      <c r="AW68" s="12"/>
      <c r="AX68" s="12"/>
      <c r="AY68" s="12"/>
      <c r="AZ68" s="12"/>
      <c r="BA68" s="12"/>
      <c r="BB68" s="3"/>
    </row>
    <row r="69" spans="2:54" ht="12" thickBot="1">
      <c r="B69" s="1"/>
      <c r="C69" s="12"/>
      <c r="D69" s="12"/>
      <c r="E69" s="13"/>
      <c r="F69" s="9"/>
      <c r="G69" s="10"/>
      <c r="H69" s="10" t="s">
        <v>7</v>
      </c>
      <c r="I69" s="11"/>
      <c r="J69" s="13"/>
      <c r="K69" s="12"/>
      <c r="L69" s="12" t="s">
        <v>19</v>
      </c>
      <c r="M69" s="12"/>
      <c r="N69" s="12"/>
      <c r="O69" s="53">
        <f>+AA67</f>
        <v>16.186799999999998</v>
      </c>
      <c r="P69" s="53"/>
      <c r="Q69" s="53"/>
      <c r="R69" s="12" t="s">
        <v>9</v>
      </c>
      <c r="S69" s="53">
        <f>+AN67</f>
        <v>19.253658536585366</v>
      </c>
      <c r="T69" s="53"/>
      <c r="U69" s="16" t="s">
        <v>10</v>
      </c>
      <c r="V69" s="54">
        <f>+O69/S69</f>
        <v>0.84071294654167716</v>
      </c>
      <c r="W69" s="54"/>
      <c r="X69" s="54"/>
      <c r="Y69" s="12" t="s">
        <v>64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9" t="s">
        <v>5</v>
      </c>
      <c r="AL69" s="19"/>
      <c r="AM69" s="19"/>
      <c r="AN69" s="53">
        <f>INDEX(F76:AU76,0,MATCH(V66,F73:AU73,1))+((V66-INDEX(F73:AU73,0,MATCH(V66,F73:AU73,1)))*(INDEX(F76:AU76,0,(MATCH(V66,F73:AU73,1)+2))-INDEX(F76:AU76,0,MATCH(V66,F73:AU73,1)))/(INDEX(F73:AU73,0,(MATCH(V66,F73:AU73,1)+2))-INDEX(F73:AU73,0,MATCH(V66,F73:AU73,1))))</f>
        <v>19.546341463414635</v>
      </c>
      <c r="AO69" s="53"/>
      <c r="AP69" s="12" t="s">
        <v>66</v>
      </c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3"/>
    </row>
    <row r="70" spans="2:54">
      <c r="B70" s="1"/>
      <c r="C70" s="12"/>
      <c r="D70" s="12"/>
      <c r="E70" s="13"/>
      <c r="F70" s="13"/>
      <c r="G70" s="13"/>
      <c r="H70" s="13"/>
      <c r="I70" s="13"/>
      <c r="J70" s="13"/>
      <c r="K70" s="12"/>
      <c r="L70" s="12" t="s">
        <v>20</v>
      </c>
      <c r="M70" s="18"/>
      <c r="N70" s="16"/>
      <c r="O70" s="53">
        <f>+O69</f>
        <v>16.186799999999998</v>
      </c>
      <c r="P70" s="53"/>
      <c r="Q70" s="53"/>
      <c r="R70" s="12" t="s">
        <v>9</v>
      </c>
      <c r="S70" s="53">
        <f>+AN68</f>
        <v>54.99512195121951</v>
      </c>
      <c r="T70" s="53"/>
      <c r="U70" s="16" t="s">
        <v>10</v>
      </c>
      <c r="V70" s="54">
        <f>+O70/S70</f>
        <v>0.29433155934007449</v>
      </c>
      <c r="W70" s="54"/>
      <c r="X70" s="54"/>
      <c r="Y70" s="12" t="s">
        <v>64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8" t="s">
        <v>11</v>
      </c>
      <c r="AL70" s="18"/>
      <c r="AM70" s="18"/>
      <c r="AN70" s="53">
        <f>INDEX(F77:AU77,0,MATCH(V66,F73:AU73,1))+((V66-INDEX(F73:AU73,0,MATCH(V66,F73:AU73,1)))*(INDEX(F77:AU77,0,(MATCH(V66,F73:AU73,1)+2))-INDEX(F77:AU77,0,MATCH(V66,F73:AU73,1)))/(INDEX(F73:AU73,0,(MATCH(V66,F73:AU73,1)+2))-INDEX(F73:AU73,0,MATCH(V66,F73:AU73,1))))</f>
        <v>58.897560975609757</v>
      </c>
      <c r="AO70" s="53"/>
      <c r="AP70" s="12" t="s">
        <v>66</v>
      </c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3"/>
    </row>
    <row r="71" spans="2:54">
      <c r="B71" s="1"/>
      <c r="C71" s="12"/>
      <c r="D71" s="12"/>
      <c r="E71" s="12"/>
      <c r="F71" s="12"/>
      <c r="G71" s="12" t="s">
        <v>18</v>
      </c>
      <c r="H71" s="12"/>
      <c r="I71" s="12"/>
      <c r="J71" s="12"/>
      <c r="K71" s="12"/>
      <c r="L71" s="12" t="s">
        <v>21</v>
      </c>
      <c r="M71" s="18"/>
      <c r="N71" s="16"/>
      <c r="O71" s="53">
        <f>+O70</f>
        <v>16.186799999999998</v>
      </c>
      <c r="P71" s="53"/>
      <c r="Q71" s="53"/>
      <c r="R71" s="12" t="s">
        <v>9</v>
      </c>
      <c r="S71" s="53">
        <f>+AN69</f>
        <v>19.546341463414635</v>
      </c>
      <c r="T71" s="53"/>
      <c r="U71" s="16" t="s">
        <v>10</v>
      </c>
      <c r="V71" s="54">
        <f>+O71/S71</f>
        <v>0.82812428250561509</v>
      </c>
      <c r="W71" s="54"/>
      <c r="X71" s="54"/>
      <c r="Y71" s="12" t="s">
        <v>64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6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3"/>
    </row>
    <row r="72" spans="2:54"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 t="s">
        <v>22</v>
      </c>
      <c r="M72" s="18"/>
      <c r="N72" s="16"/>
      <c r="O72" s="53">
        <f>+O71</f>
        <v>16.186799999999998</v>
      </c>
      <c r="P72" s="53"/>
      <c r="Q72" s="53"/>
      <c r="R72" s="12" t="s">
        <v>9</v>
      </c>
      <c r="S72" s="53">
        <f>+AN70</f>
        <v>58.897560975609757</v>
      </c>
      <c r="T72" s="53"/>
      <c r="U72" s="16" t="s">
        <v>10</v>
      </c>
      <c r="V72" s="54">
        <f>+O72/S72</f>
        <v>0.27482971674672846</v>
      </c>
      <c r="W72" s="54"/>
      <c r="X72" s="54"/>
      <c r="Y72" s="12" t="s">
        <v>64</v>
      </c>
      <c r="Z72" s="12"/>
      <c r="AA72" s="12"/>
      <c r="AB72" s="12"/>
      <c r="AC72" s="12"/>
      <c r="AD72" s="12"/>
      <c r="AE72" s="12"/>
      <c r="AF72" s="12"/>
      <c r="AG72" s="18"/>
      <c r="AH72" s="16"/>
      <c r="AI72" s="12"/>
      <c r="AJ72" s="12"/>
      <c r="AK72" s="12"/>
      <c r="AL72" s="12"/>
      <c r="AM72" s="12"/>
      <c r="AN72" s="12"/>
      <c r="AO72" s="16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3"/>
    </row>
    <row r="73" spans="2:54" ht="12" thickBot="1">
      <c r="B73" s="1"/>
      <c r="C73" s="55" t="s">
        <v>23</v>
      </c>
      <c r="D73" s="55"/>
      <c r="E73" s="55"/>
      <c r="F73" s="50">
        <v>1</v>
      </c>
      <c r="G73" s="50"/>
      <c r="H73" s="50">
        <v>1.05</v>
      </c>
      <c r="I73" s="50"/>
      <c r="J73" s="50">
        <v>1.1000000000000001</v>
      </c>
      <c r="K73" s="50"/>
      <c r="L73" s="50">
        <v>1.1499999999999999</v>
      </c>
      <c r="M73" s="50"/>
      <c r="N73" s="50">
        <v>1.2</v>
      </c>
      <c r="O73" s="50"/>
      <c r="P73" s="50">
        <v>1.25</v>
      </c>
      <c r="Q73" s="50"/>
      <c r="R73" s="50">
        <v>1.3</v>
      </c>
      <c r="S73" s="50"/>
      <c r="T73" s="50">
        <v>1.35</v>
      </c>
      <c r="U73" s="50"/>
      <c r="V73" s="50">
        <v>1.4</v>
      </c>
      <c r="W73" s="50"/>
      <c r="X73" s="50">
        <v>1.45</v>
      </c>
      <c r="Y73" s="50"/>
      <c r="Z73" s="50">
        <v>1.5</v>
      </c>
      <c r="AA73" s="50"/>
      <c r="AB73" s="50">
        <v>1.55</v>
      </c>
      <c r="AC73" s="50"/>
      <c r="AD73" s="50">
        <v>1.6</v>
      </c>
      <c r="AE73" s="50"/>
      <c r="AF73" s="50">
        <v>1.65</v>
      </c>
      <c r="AG73" s="50"/>
      <c r="AH73" s="50">
        <v>1.7</v>
      </c>
      <c r="AI73" s="50"/>
      <c r="AJ73" s="50">
        <v>1.75</v>
      </c>
      <c r="AK73" s="50"/>
      <c r="AL73" s="50">
        <v>1.8</v>
      </c>
      <c r="AM73" s="50"/>
      <c r="AN73" s="50">
        <v>1.85</v>
      </c>
      <c r="AO73" s="50"/>
      <c r="AP73" s="50">
        <v>1.9</v>
      </c>
      <c r="AQ73" s="50"/>
      <c r="AR73" s="50">
        <v>1.95</v>
      </c>
      <c r="AS73" s="50"/>
      <c r="AT73" s="50">
        <v>2</v>
      </c>
      <c r="AU73" s="50"/>
      <c r="AV73" s="12"/>
      <c r="AW73" s="12"/>
      <c r="AX73" s="12"/>
      <c r="AY73" s="12"/>
      <c r="AZ73" s="12"/>
      <c r="BA73" s="12"/>
      <c r="BB73" s="3"/>
    </row>
    <row r="74" spans="2:54" ht="12" thickTop="1">
      <c r="B74" s="1"/>
      <c r="C74" s="51" t="s">
        <v>24</v>
      </c>
      <c r="D74" s="51"/>
      <c r="E74" s="51"/>
      <c r="F74" s="52">
        <v>19.399999999999999</v>
      </c>
      <c r="G74" s="52"/>
      <c r="H74" s="52">
        <v>19.100000000000001</v>
      </c>
      <c r="I74" s="52"/>
      <c r="J74" s="52">
        <v>18.8</v>
      </c>
      <c r="K74" s="52"/>
      <c r="L74" s="52">
        <v>18.7</v>
      </c>
      <c r="M74" s="52"/>
      <c r="N74" s="52">
        <v>18.600000000000001</v>
      </c>
      <c r="O74" s="52"/>
      <c r="P74" s="52">
        <v>18.600000000000001</v>
      </c>
      <c r="Q74" s="52"/>
      <c r="R74" s="52">
        <v>18.899999999999999</v>
      </c>
      <c r="S74" s="52"/>
      <c r="T74" s="52">
        <v>18.899999999999999</v>
      </c>
      <c r="U74" s="52"/>
      <c r="V74" s="52">
        <v>19.2</v>
      </c>
      <c r="W74" s="52"/>
      <c r="X74" s="52">
        <v>19.399999999999999</v>
      </c>
      <c r="Y74" s="52"/>
      <c r="Z74" s="52">
        <v>19.8</v>
      </c>
      <c r="AA74" s="52"/>
      <c r="AB74" s="52">
        <v>20.100000000000001</v>
      </c>
      <c r="AC74" s="52"/>
      <c r="AD74" s="52">
        <v>20.5</v>
      </c>
      <c r="AE74" s="52"/>
      <c r="AF74" s="52">
        <v>21</v>
      </c>
      <c r="AG74" s="52"/>
      <c r="AH74" s="52">
        <v>21.3</v>
      </c>
      <c r="AI74" s="52"/>
      <c r="AJ74" s="52">
        <v>21.7</v>
      </c>
      <c r="AK74" s="52"/>
      <c r="AL74" s="52">
        <v>22.1</v>
      </c>
      <c r="AM74" s="52"/>
      <c r="AN74" s="52">
        <v>22.6</v>
      </c>
      <c r="AO74" s="52"/>
      <c r="AP74" s="52">
        <v>23</v>
      </c>
      <c r="AQ74" s="52"/>
      <c r="AR74" s="52">
        <v>23.4</v>
      </c>
      <c r="AS74" s="52"/>
      <c r="AT74" s="52">
        <v>24</v>
      </c>
      <c r="AU74" s="52"/>
      <c r="AV74" s="12"/>
      <c r="AW74" s="12"/>
      <c r="AX74" s="12"/>
      <c r="AY74" s="12"/>
      <c r="AZ74" s="12"/>
      <c r="BA74" s="12"/>
      <c r="BB74" s="3"/>
    </row>
    <row r="75" spans="2:54">
      <c r="B75" s="1"/>
      <c r="C75" s="48" t="s">
        <v>25</v>
      </c>
      <c r="D75" s="48"/>
      <c r="E75" s="48"/>
      <c r="F75" s="47">
        <v>56.8</v>
      </c>
      <c r="G75" s="47"/>
      <c r="H75" s="47">
        <v>53.1</v>
      </c>
      <c r="I75" s="47"/>
      <c r="J75" s="47">
        <v>50.7</v>
      </c>
      <c r="K75" s="47"/>
      <c r="L75" s="47">
        <v>48.8</v>
      </c>
      <c r="M75" s="47"/>
      <c r="N75" s="47">
        <v>47.3</v>
      </c>
      <c r="O75" s="47"/>
      <c r="P75" s="47">
        <v>46.3</v>
      </c>
      <c r="Q75" s="47"/>
      <c r="R75" s="47">
        <v>45.2</v>
      </c>
      <c r="S75" s="47"/>
      <c r="T75" s="47">
        <v>45.5</v>
      </c>
      <c r="U75" s="47"/>
      <c r="V75" s="47">
        <v>44.6</v>
      </c>
      <c r="W75" s="47"/>
      <c r="X75" s="47">
        <v>44.4</v>
      </c>
      <c r="Y75" s="47"/>
      <c r="Z75" s="47">
        <v>44.4</v>
      </c>
      <c r="AA75" s="47"/>
      <c r="AB75" s="47">
        <v>44.6</v>
      </c>
      <c r="AC75" s="47"/>
      <c r="AD75" s="47">
        <v>45</v>
      </c>
      <c r="AE75" s="47"/>
      <c r="AF75" s="47">
        <v>45.4</v>
      </c>
      <c r="AG75" s="47"/>
      <c r="AH75" s="47">
        <v>45.7</v>
      </c>
      <c r="AI75" s="47"/>
      <c r="AJ75" s="47">
        <v>46.2</v>
      </c>
      <c r="AK75" s="47"/>
      <c r="AL75" s="47">
        <v>46.8</v>
      </c>
      <c r="AM75" s="47"/>
      <c r="AN75" s="47">
        <v>45.7</v>
      </c>
      <c r="AO75" s="47"/>
      <c r="AP75" s="47">
        <v>46.4</v>
      </c>
      <c r="AQ75" s="47"/>
      <c r="AR75" s="47">
        <v>49.1</v>
      </c>
      <c r="AS75" s="47"/>
      <c r="AT75" s="47">
        <v>50</v>
      </c>
      <c r="AU75" s="47"/>
      <c r="AV75" s="12"/>
      <c r="AW75" s="12"/>
      <c r="AX75" s="12"/>
      <c r="AY75" s="12"/>
      <c r="AZ75" s="12"/>
      <c r="BA75" s="12"/>
      <c r="BB75" s="3"/>
    </row>
    <row r="76" spans="2:54">
      <c r="B76" s="1"/>
      <c r="C76" s="48" t="s">
        <v>26</v>
      </c>
      <c r="D76" s="48"/>
      <c r="E76" s="48"/>
      <c r="F76" s="47">
        <v>19.399999999999999</v>
      </c>
      <c r="G76" s="47"/>
      <c r="H76" s="47">
        <v>19.7</v>
      </c>
      <c r="I76" s="47"/>
      <c r="J76" s="47">
        <v>20.2</v>
      </c>
      <c r="K76" s="47"/>
      <c r="L76" s="47">
        <v>20.8</v>
      </c>
      <c r="M76" s="47"/>
      <c r="N76" s="47">
        <v>21.5</v>
      </c>
      <c r="O76" s="47"/>
      <c r="P76" s="47">
        <v>22.1</v>
      </c>
      <c r="Q76" s="47"/>
      <c r="R76" s="47">
        <v>22.9</v>
      </c>
      <c r="S76" s="47"/>
      <c r="T76" s="47">
        <v>23.6</v>
      </c>
      <c r="U76" s="47"/>
      <c r="V76" s="47">
        <v>24.5</v>
      </c>
      <c r="W76" s="47"/>
      <c r="X76" s="47">
        <v>25.4</v>
      </c>
      <c r="Y76" s="47"/>
      <c r="Z76" s="47">
        <v>26.3</v>
      </c>
      <c r="AA76" s="47"/>
      <c r="AB76" s="47">
        <v>27.1</v>
      </c>
      <c r="AC76" s="47"/>
      <c r="AD76" s="47">
        <v>28</v>
      </c>
      <c r="AE76" s="47"/>
      <c r="AF76" s="47">
        <v>28.9</v>
      </c>
      <c r="AG76" s="47"/>
      <c r="AH76" s="47">
        <v>29.8</v>
      </c>
      <c r="AI76" s="47"/>
      <c r="AJ76" s="47">
        <v>30.6</v>
      </c>
      <c r="AK76" s="47"/>
      <c r="AL76" s="47">
        <v>31.5</v>
      </c>
      <c r="AM76" s="47"/>
      <c r="AN76" s="47">
        <v>32.4</v>
      </c>
      <c r="AO76" s="47"/>
      <c r="AP76" s="47">
        <v>33.299999999999997</v>
      </c>
      <c r="AQ76" s="47"/>
      <c r="AR76" s="47">
        <v>34.1</v>
      </c>
      <c r="AS76" s="47"/>
      <c r="AT76" s="47">
        <v>35</v>
      </c>
      <c r="AU76" s="47"/>
      <c r="AV76" s="12"/>
      <c r="AW76" s="12"/>
      <c r="AX76" s="12"/>
      <c r="AY76" s="12"/>
      <c r="AZ76" s="12"/>
      <c r="BA76" s="12"/>
      <c r="BB76" s="3"/>
    </row>
    <row r="77" spans="2:54">
      <c r="B77" s="1"/>
      <c r="C77" s="46" t="s">
        <v>27</v>
      </c>
      <c r="D77" s="46"/>
      <c r="E77" s="46"/>
      <c r="F77" s="45">
        <v>56.8</v>
      </c>
      <c r="G77" s="45"/>
      <c r="H77" s="45">
        <v>61.1</v>
      </c>
      <c r="I77" s="45"/>
      <c r="J77" s="45">
        <v>66.3</v>
      </c>
      <c r="K77" s="45"/>
      <c r="L77" s="45">
        <v>72</v>
      </c>
      <c r="M77" s="45"/>
      <c r="N77" s="45">
        <v>79</v>
      </c>
      <c r="O77" s="45"/>
      <c r="P77" s="45">
        <v>86.8</v>
      </c>
      <c r="Q77" s="45"/>
      <c r="R77" s="45">
        <v>95.7</v>
      </c>
      <c r="S77" s="45"/>
      <c r="T77" s="45">
        <v>105.8</v>
      </c>
      <c r="U77" s="45"/>
      <c r="V77" s="45">
        <v>116.8</v>
      </c>
      <c r="W77" s="45"/>
      <c r="X77" s="45">
        <v>129.6</v>
      </c>
      <c r="Y77" s="45"/>
      <c r="Z77" s="45">
        <v>140.30000000000001</v>
      </c>
      <c r="AA77" s="45"/>
      <c r="AB77" s="45">
        <v>149</v>
      </c>
      <c r="AC77" s="45"/>
      <c r="AD77" s="45">
        <v>157</v>
      </c>
      <c r="AE77" s="45"/>
      <c r="AF77" s="45">
        <v>164.8</v>
      </c>
      <c r="AG77" s="45"/>
      <c r="AH77" s="45">
        <v>172.2</v>
      </c>
      <c r="AI77" s="45"/>
      <c r="AJ77" s="45">
        <v>179.2</v>
      </c>
      <c r="AK77" s="45"/>
      <c r="AL77" s="45">
        <v>185.9</v>
      </c>
      <c r="AM77" s="45"/>
      <c r="AN77" s="45">
        <v>192</v>
      </c>
      <c r="AO77" s="45"/>
      <c r="AP77" s="45">
        <v>198.7</v>
      </c>
      <c r="AQ77" s="45"/>
      <c r="AR77" s="45">
        <v>204.6</v>
      </c>
      <c r="AS77" s="45"/>
      <c r="AT77" s="45">
        <v>210</v>
      </c>
      <c r="AU77" s="45"/>
      <c r="AV77" s="12"/>
      <c r="AW77" s="12"/>
      <c r="AX77" s="12"/>
      <c r="AY77" s="12"/>
      <c r="AZ77" s="12"/>
      <c r="BA77" s="12"/>
      <c r="BB77" s="3"/>
    </row>
    <row r="78" spans="2:54"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3"/>
    </row>
    <row r="79" spans="2:54"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3"/>
    </row>
    <row r="80" spans="2:54" ht="15.75">
      <c r="B80" s="1"/>
      <c r="C80" s="24" t="s">
        <v>49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3"/>
    </row>
    <row r="81" spans="2:54" ht="11.25" customHeight="1">
      <c r="B81" s="1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3"/>
    </row>
    <row r="82" spans="2:54" ht="12" thickBot="1">
      <c r="B82" s="1"/>
      <c r="C82" s="12"/>
      <c r="D82" s="12"/>
      <c r="E82" s="30"/>
      <c r="F82" s="31"/>
      <c r="G82" s="31"/>
      <c r="H82" s="31"/>
      <c r="I82" s="31"/>
      <c r="J82" s="31"/>
      <c r="K82" s="31"/>
      <c r="L82" s="31"/>
      <c r="M82" s="31"/>
      <c r="N82" s="30"/>
      <c r="O82" s="12"/>
      <c r="P82" s="12" t="s">
        <v>13</v>
      </c>
      <c r="Q82" s="56">
        <v>3.76</v>
      </c>
      <c r="R82" s="56"/>
      <c r="S82" s="12" t="s">
        <v>65</v>
      </c>
      <c r="T82" s="12"/>
      <c r="U82" s="12"/>
      <c r="V82" s="12"/>
      <c r="W82" s="12" t="s">
        <v>33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3"/>
    </row>
    <row r="83" spans="2:54">
      <c r="B83" s="1"/>
      <c r="C83" s="12"/>
      <c r="D83" s="12"/>
      <c r="E83" s="13"/>
      <c r="F83" s="7" t="s">
        <v>7</v>
      </c>
      <c r="G83" s="14"/>
      <c r="H83" s="14"/>
      <c r="I83" s="14"/>
      <c r="J83" s="14" t="s">
        <v>0</v>
      </c>
      <c r="K83" s="14"/>
      <c r="L83" s="14"/>
      <c r="M83" s="8"/>
      <c r="N83" s="13"/>
      <c r="O83" s="12"/>
      <c r="P83" s="12" t="s">
        <v>2</v>
      </c>
      <c r="Q83" s="12"/>
      <c r="R83" s="56">
        <v>2.0499999999999998</v>
      </c>
      <c r="S83" s="56"/>
      <c r="T83" s="12" t="s">
        <v>12</v>
      </c>
      <c r="U83" s="12"/>
      <c r="V83" s="40"/>
      <c r="W83" s="28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3"/>
    </row>
    <row r="84" spans="2:54">
      <c r="B84" s="1"/>
      <c r="C84" s="12"/>
      <c r="D84" s="12"/>
      <c r="E84" s="13"/>
      <c r="F84" s="7"/>
      <c r="G84" s="14"/>
      <c r="H84" s="14"/>
      <c r="I84" s="14"/>
      <c r="J84" s="14"/>
      <c r="K84" s="14"/>
      <c r="L84" s="14"/>
      <c r="M84" s="8"/>
      <c r="N84" s="13"/>
      <c r="O84" s="12"/>
      <c r="P84" s="12" t="s">
        <v>4</v>
      </c>
      <c r="Q84" s="12"/>
      <c r="R84" s="56">
        <v>2.1</v>
      </c>
      <c r="S84" s="56"/>
      <c r="T84" s="12" t="s">
        <v>12</v>
      </c>
      <c r="U84" s="12"/>
      <c r="V84" s="40" t="str">
        <f>IF(OR(1.5&lt;Z85,0.25&gt;Z85),"değiştir.","")</f>
        <v/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 t="s">
        <v>76</v>
      </c>
      <c r="AM84" s="12"/>
      <c r="AN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3"/>
    </row>
    <row r="85" spans="2:54">
      <c r="B85" s="1"/>
      <c r="C85" s="57" t="s">
        <v>6</v>
      </c>
      <c r="D85" s="12"/>
      <c r="E85" s="13"/>
      <c r="F85" s="7" t="s">
        <v>39</v>
      </c>
      <c r="G85" s="14"/>
      <c r="H85" s="14"/>
      <c r="I85" s="14"/>
      <c r="J85" s="14"/>
      <c r="K85" s="14"/>
      <c r="L85" s="14"/>
      <c r="M85" s="8"/>
      <c r="N85" s="13"/>
      <c r="O85" s="12"/>
      <c r="P85" s="15" t="s">
        <v>8</v>
      </c>
      <c r="Q85" s="12"/>
      <c r="R85" s="12"/>
      <c r="S85" s="12"/>
      <c r="T85" s="53">
        <f>+R83</f>
        <v>2.0499999999999998</v>
      </c>
      <c r="U85" s="53"/>
      <c r="V85" s="16" t="s">
        <v>9</v>
      </c>
      <c r="W85" s="53">
        <f>+R84</f>
        <v>2.1</v>
      </c>
      <c r="X85" s="53"/>
      <c r="Y85" s="16" t="s">
        <v>10</v>
      </c>
      <c r="Z85" s="53">
        <f>+T85/W85</f>
        <v>0.97619047619047605</v>
      </c>
      <c r="AA85" s="53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3"/>
    </row>
    <row r="86" spans="2:54">
      <c r="B86" s="1"/>
      <c r="C86" s="57"/>
      <c r="D86" s="12"/>
      <c r="E86" s="13"/>
      <c r="F86" s="7"/>
      <c r="G86" s="14"/>
      <c r="H86" s="14"/>
      <c r="I86" s="14"/>
      <c r="J86" s="29" t="s">
        <v>12</v>
      </c>
      <c r="K86" s="14"/>
      <c r="L86" s="14"/>
      <c r="M86" s="8"/>
      <c r="N86" s="13"/>
      <c r="O86" s="12"/>
      <c r="P86" s="12" t="s">
        <v>14</v>
      </c>
      <c r="Q86" s="12"/>
      <c r="R86" s="12"/>
      <c r="S86" s="12"/>
      <c r="T86" s="12"/>
      <c r="U86" s="53">
        <f>+Q82</f>
        <v>3.76</v>
      </c>
      <c r="V86" s="53"/>
      <c r="W86" s="53"/>
      <c r="X86" s="16" t="s">
        <v>15</v>
      </c>
      <c r="Y86" s="53">
        <f>+R84</f>
        <v>2.1</v>
      </c>
      <c r="Z86" s="53"/>
      <c r="AA86" s="16" t="s">
        <v>15</v>
      </c>
      <c r="AB86" s="53">
        <f>+R83</f>
        <v>2.0499999999999998</v>
      </c>
      <c r="AC86" s="53"/>
      <c r="AD86" s="16" t="s">
        <v>10</v>
      </c>
      <c r="AE86" s="53">
        <f>+U86*Y86*AB86</f>
        <v>16.186799999999998</v>
      </c>
      <c r="AF86" s="53"/>
      <c r="AG86" s="53"/>
      <c r="AH86" s="12" t="s">
        <v>16</v>
      </c>
      <c r="AI86" s="12"/>
      <c r="AJ86" s="17"/>
      <c r="AK86" s="12"/>
      <c r="AL86" s="18" t="s">
        <v>43</v>
      </c>
      <c r="AM86" s="18"/>
      <c r="AN86" s="18"/>
      <c r="AO86" s="53">
        <f>INDEX(F95:AG95,0,MATCH(Z85,F94:AG94,1))+((Z85-INDEX(F94:AG94,0,MATCH(Z85,F94:AG94,1)))*(INDEX(F95:AG95,0,(MATCH(Z85,F94:AG94,1)+2))-INDEX(F95:AG95,0,MATCH(Z85,F94:AG94,1)))/(INDEX(F94:AG94,0,(MATCH(Z85,F94:AG94,1)+2))-INDEX(F94:AG94,0,MATCH(Z85,F94:AG94,1))))</f>
        <v>23.847619047619045</v>
      </c>
      <c r="AP86" s="53"/>
      <c r="AQ86" s="12" t="s">
        <v>66</v>
      </c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3"/>
    </row>
    <row r="87" spans="2:54">
      <c r="B87" s="1"/>
      <c r="C87" s="12"/>
      <c r="D87" s="12"/>
      <c r="E87" s="13"/>
      <c r="F87" s="7"/>
      <c r="G87" s="14"/>
      <c r="H87" s="14"/>
      <c r="I87" s="14"/>
      <c r="J87" s="14"/>
      <c r="K87" s="14"/>
      <c r="L87" s="14"/>
      <c r="M87" s="8"/>
      <c r="N87" s="13"/>
      <c r="O87" s="12"/>
      <c r="P87" s="12" t="s">
        <v>17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8" t="s">
        <v>3</v>
      </c>
      <c r="AM87" s="18"/>
      <c r="AN87" s="12"/>
      <c r="AO87" s="53">
        <f>INDEX(F96:AG96,0,MATCH(Z85,F94:AG94,1))+((Z85-INDEX(F94:AG94,0,MATCH(Z85,F94:AG94,1)))*(INDEX(F96:AG96,0,(MATCH(Z85,F94:AG94,1)+2))-INDEX(F96:AG96,0,MATCH(Z85,F94:AG94,1)))/(INDEX(F94:AG94,0,(MATCH(Z85,F94:AG94,1)+2))-INDEX(F94:AG94,0,MATCH(Z85,F94:AG94,1))))</f>
        <v>34.228571428571428</v>
      </c>
      <c r="AP87" s="53"/>
      <c r="AQ87" s="12" t="s">
        <v>66</v>
      </c>
      <c r="AR87" s="12"/>
      <c r="AS87" s="12"/>
      <c r="AU87" s="12"/>
      <c r="AV87" s="12"/>
      <c r="AW87" s="12"/>
      <c r="AX87" s="12"/>
      <c r="AY87" s="12"/>
      <c r="AZ87" s="12"/>
      <c r="BA87" s="12"/>
      <c r="BB87" s="3"/>
    </row>
    <row r="88" spans="2:54" ht="12" thickBot="1">
      <c r="B88" s="1"/>
      <c r="C88" s="12"/>
      <c r="D88" s="12"/>
      <c r="E88" s="13"/>
      <c r="F88" s="9"/>
      <c r="G88" s="10"/>
      <c r="H88" s="10"/>
      <c r="I88" s="10"/>
      <c r="J88" s="10" t="s">
        <v>39</v>
      </c>
      <c r="K88" s="10"/>
      <c r="L88" s="10"/>
      <c r="M88" s="11"/>
      <c r="N88" s="13"/>
      <c r="O88" s="12"/>
      <c r="P88" s="12" t="s">
        <v>46</v>
      </c>
      <c r="Q88" s="12"/>
      <c r="R88" s="12"/>
      <c r="S88" s="53">
        <f>+AE86</f>
        <v>16.186799999999998</v>
      </c>
      <c r="T88" s="53"/>
      <c r="U88" s="53"/>
      <c r="V88" s="12" t="s">
        <v>9</v>
      </c>
      <c r="W88" s="53">
        <f t="shared" ref="W88:W93" si="0">+AO86</f>
        <v>23.847619047619045</v>
      </c>
      <c r="X88" s="53"/>
      <c r="Y88" s="16" t="s">
        <v>10</v>
      </c>
      <c r="Z88" s="54">
        <f t="shared" ref="Z88:Z93" si="1">+S88/W88</f>
        <v>0.67875958466453679</v>
      </c>
      <c r="AA88" s="54"/>
      <c r="AB88" s="54"/>
      <c r="AC88" s="12" t="s">
        <v>64</v>
      </c>
      <c r="AD88" s="12"/>
      <c r="AE88" s="12"/>
      <c r="AF88" s="12"/>
      <c r="AG88" s="12"/>
      <c r="AH88" s="12"/>
      <c r="AI88" s="12"/>
      <c r="AJ88" s="12"/>
      <c r="AK88" s="12"/>
      <c r="AL88" s="19" t="s">
        <v>11</v>
      </c>
      <c r="AM88" s="19"/>
      <c r="AN88" s="19"/>
      <c r="AO88" s="53">
        <f>INDEX(F97:AG97,0,MATCH(Z85,F94:AG94,1))+((Z85-INDEX(F94:AG94,0,MATCH(Z85,F94:AG94,1)))*(INDEX(F97:AG97,0,(MATCH(Z85,F94:AG94,1)+2))-INDEX(F97:AG97,0,MATCH(Z85,F94:AG94,1)))/(INDEX(F94:AG94,0,(MATCH(Z85,F94:AG94,1)+2))-INDEX(F94:AG94,0,MATCH(Z85,F94:AG94,1))))</f>
        <v>106.73809523809523</v>
      </c>
      <c r="AP88" s="53"/>
      <c r="AQ88" s="12" t="s">
        <v>66</v>
      </c>
      <c r="AR88" s="12"/>
      <c r="AS88" s="12"/>
      <c r="AT88" s="12" t="s">
        <v>72</v>
      </c>
      <c r="AU88" s="12"/>
      <c r="AV88" s="12"/>
      <c r="AW88" s="12"/>
      <c r="AX88" s="12"/>
      <c r="AY88" s="12"/>
      <c r="AZ88" s="12"/>
      <c r="BA88" s="12"/>
      <c r="BB88" s="3"/>
    </row>
    <row r="89" spans="2:54">
      <c r="B89" s="1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  <c r="P89" s="12" t="s">
        <v>20</v>
      </c>
      <c r="Q89" s="18"/>
      <c r="R89" s="16"/>
      <c r="S89" s="53">
        <f>+S88</f>
        <v>16.186799999999998</v>
      </c>
      <c r="T89" s="53"/>
      <c r="U89" s="53"/>
      <c r="V89" s="12" t="s">
        <v>9</v>
      </c>
      <c r="W89" s="53">
        <f t="shared" si="0"/>
        <v>34.228571428571428</v>
      </c>
      <c r="X89" s="53"/>
      <c r="Y89" s="16" t="s">
        <v>10</v>
      </c>
      <c r="Z89" s="54">
        <f t="shared" si="1"/>
        <v>0.47290317195325537</v>
      </c>
      <c r="AA89" s="54"/>
      <c r="AB89" s="54"/>
      <c r="AC89" s="12" t="s">
        <v>64</v>
      </c>
      <c r="AD89" s="12"/>
      <c r="AE89" s="12"/>
      <c r="AF89" s="12"/>
      <c r="AG89" s="12"/>
      <c r="AH89" s="12"/>
      <c r="AI89" s="12"/>
      <c r="AJ89" s="12"/>
      <c r="AK89" s="12"/>
      <c r="AL89" s="18" t="s">
        <v>1</v>
      </c>
      <c r="AM89" s="18"/>
      <c r="AN89" s="18"/>
      <c r="AO89" s="53">
        <f>INDEX(F98:AG98,0,MATCH(Z85,F94:AG94,1))+((Z85-INDEX(F94:AG94,0,MATCH(Z85,F94:AG94,1)))*(INDEX(F98:AG98,0,(MATCH(Z85,F94:AG94,1)+2))-INDEX(F98:AG98,0,MATCH(Z85,F94:AG94,1)))/(INDEX(F94:AG94,0,(MATCH(Z85,F94:AG94,1)+2))-INDEX(F94:AG94,0,MATCH(Z85,F94:AG94,1))))</f>
        <v>11.314285714285713</v>
      </c>
      <c r="AP89" s="53"/>
      <c r="AQ89" s="12" t="s">
        <v>66</v>
      </c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3"/>
    </row>
    <row r="90" spans="2:54">
      <c r="B90" s="1"/>
      <c r="C90" s="12"/>
      <c r="D90" s="12"/>
      <c r="E90" s="12"/>
      <c r="F90" s="12"/>
      <c r="G90" s="12"/>
      <c r="H90" s="12"/>
      <c r="I90" s="12" t="s">
        <v>18</v>
      </c>
      <c r="J90" s="12"/>
      <c r="K90" s="12"/>
      <c r="L90" s="12"/>
      <c r="M90" s="12"/>
      <c r="N90" s="12"/>
      <c r="O90" s="12"/>
      <c r="P90" s="12" t="s">
        <v>22</v>
      </c>
      <c r="Q90" s="18"/>
      <c r="R90" s="16"/>
      <c r="S90" s="53">
        <f>+S89</f>
        <v>16.186799999999998</v>
      </c>
      <c r="T90" s="53"/>
      <c r="U90" s="53"/>
      <c r="V90" s="12" t="s">
        <v>9</v>
      </c>
      <c r="W90" s="53">
        <f t="shared" si="0"/>
        <v>106.73809523809523</v>
      </c>
      <c r="X90" s="53"/>
      <c r="Y90" s="16" t="s">
        <v>10</v>
      </c>
      <c r="Z90" s="54">
        <f t="shared" si="1"/>
        <v>0.15164969886236895</v>
      </c>
      <c r="AA90" s="54"/>
      <c r="AB90" s="54"/>
      <c r="AC90" s="12" t="s">
        <v>64</v>
      </c>
      <c r="AD90" s="12"/>
      <c r="AE90" s="12"/>
      <c r="AF90" s="12"/>
      <c r="AG90" s="12"/>
      <c r="AH90" s="12"/>
      <c r="AI90" s="12"/>
      <c r="AJ90" s="12"/>
      <c r="AK90" s="12"/>
      <c r="AL90" s="18" t="s">
        <v>44</v>
      </c>
      <c r="AM90" s="18"/>
      <c r="AN90" s="18"/>
      <c r="AO90" s="53">
        <f>INDEX(F99:AG99,0,MATCH(Z85,F94:AG94,1))+((Z85-INDEX(F94:AG94,0,MATCH(Z85,F94:AG94,1)))*(INDEX(F99:AG99,0,(MATCH(Z85,F94:AG94,1)+2))-INDEX(F99:AG99,0,MATCH(Z85,F94:AG94,1)))/(INDEX(F94:AG94,0,(MATCH(Z85,F94:AG94,1)+2))-INDEX(F94:AG94,0,MATCH(Z85,F94:AG94,1))))</f>
        <v>14.88095238095238</v>
      </c>
      <c r="AP90" s="53"/>
      <c r="AQ90" s="12" t="s">
        <v>66</v>
      </c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3"/>
    </row>
    <row r="91" spans="2:54"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 t="s">
        <v>19</v>
      </c>
      <c r="Q91" s="18"/>
      <c r="R91" s="16"/>
      <c r="S91" s="53">
        <f>+S90</f>
        <v>16.186799999999998</v>
      </c>
      <c r="T91" s="53"/>
      <c r="U91" s="53"/>
      <c r="V91" s="12" t="s">
        <v>9</v>
      </c>
      <c r="W91" s="53">
        <f t="shared" si="0"/>
        <v>11.314285714285713</v>
      </c>
      <c r="X91" s="53"/>
      <c r="Y91" s="16" t="s">
        <v>10</v>
      </c>
      <c r="Z91" s="54">
        <f t="shared" si="1"/>
        <v>1.4306515151515151</v>
      </c>
      <c r="AA91" s="54"/>
      <c r="AB91" s="54"/>
      <c r="AC91" s="12" t="s">
        <v>64</v>
      </c>
      <c r="AD91" s="12"/>
      <c r="AE91" s="12"/>
      <c r="AF91" s="12"/>
      <c r="AG91" s="12"/>
      <c r="AH91" s="12"/>
      <c r="AI91" s="12"/>
      <c r="AJ91" s="12"/>
      <c r="AK91" s="18"/>
      <c r="AL91" s="18" t="s">
        <v>45</v>
      </c>
      <c r="AM91" s="18"/>
      <c r="AN91" s="18"/>
      <c r="AO91" s="53">
        <f>INDEX(F100:AG100,0,MATCH(Z85,F94:AG94,1))+((Z85-INDEX(F94:AG94,0,MATCH(Z85,F94:AG94,1)))*(INDEX(F100:AG100,0,(MATCH(Z85,F94:AG94,1)+2))-INDEX(F100:AG100,0,MATCH(Z85,F94:AG94,1)))/(INDEX(F94:AG94,0,(MATCH(Z85,F94:AG94,1)+2))-INDEX(F94:AG94,0,MATCH(Z85,F94:AG94,1))))</f>
        <v>17.195238095238093</v>
      </c>
      <c r="AP91" s="53"/>
      <c r="AQ91" s="12" t="s">
        <v>66</v>
      </c>
      <c r="AR91" s="12"/>
      <c r="AS91" s="16"/>
      <c r="AT91" s="12"/>
      <c r="AU91" s="12"/>
      <c r="AV91" s="12"/>
      <c r="AW91" s="12"/>
      <c r="AX91" s="12"/>
      <c r="AY91" s="12"/>
      <c r="AZ91" s="12"/>
      <c r="BA91" s="12"/>
      <c r="BB91" s="3"/>
    </row>
    <row r="92" spans="2:54"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 t="s">
        <v>48</v>
      </c>
      <c r="Q92" s="18"/>
      <c r="R92" s="16"/>
      <c r="S92" s="53">
        <f>+S91</f>
        <v>16.186799999999998</v>
      </c>
      <c r="T92" s="53"/>
      <c r="U92" s="53"/>
      <c r="V92" s="12" t="s">
        <v>9</v>
      </c>
      <c r="W92" s="53">
        <f t="shared" si="0"/>
        <v>14.88095238095238</v>
      </c>
      <c r="X92" s="53"/>
      <c r="Y92" s="16" t="s">
        <v>10</v>
      </c>
      <c r="Z92" s="54">
        <f t="shared" si="1"/>
        <v>1.08775296</v>
      </c>
      <c r="AA92" s="54"/>
      <c r="AB92" s="54"/>
      <c r="AC92" s="12" t="s">
        <v>64</v>
      </c>
      <c r="AD92" s="12"/>
      <c r="AE92" s="12"/>
      <c r="AF92" s="12"/>
      <c r="AG92" s="12"/>
      <c r="AH92" s="12"/>
      <c r="AI92" s="12"/>
      <c r="AJ92" s="12"/>
      <c r="AK92" s="18"/>
      <c r="AL92" s="18"/>
      <c r="AM92" s="18"/>
      <c r="AN92" s="18"/>
      <c r="AO92" s="16"/>
      <c r="AP92" s="16"/>
      <c r="AQ92" s="12"/>
      <c r="AR92" s="12"/>
      <c r="AS92" s="16"/>
      <c r="AT92" s="12"/>
      <c r="AU92" s="12"/>
      <c r="AV92" s="12"/>
      <c r="AW92" s="12"/>
      <c r="AX92" s="12"/>
      <c r="AY92" s="12"/>
      <c r="AZ92" s="12"/>
      <c r="BA92" s="12"/>
      <c r="BB92" s="3"/>
    </row>
    <row r="93" spans="2:54"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 t="s">
        <v>47</v>
      </c>
      <c r="Q93" s="18"/>
      <c r="R93" s="16"/>
      <c r="S93" s="53">
        <f>+S92</f>
        <v>16.186799999999998</v>
      </c>
      <c r="T93" s="53"/>
      <c r="U93" s="53"/>
      <c r="V93" s="12" t="s">
        <v>9</v>
      </c>
      <c r="W93" s="53">
        <f t="shared" si="0"/>
        <v>17.195238095238093</v>
      </c>
      <c r="X93" s="53"/>
      <c r="Y93" s="16" t="s">
        <v>10</v>
      </c>
      <c r="Z93" s="54">
        <f t="shared" si="1"/>
        <v>0.94135364165051238</v>
      </c>
      <c r="AA93" s="54"/>
      <c r="AB93" s="54"/>
      <c r="AC93" s="12" t="s">
        <v>64</v>
      </c>
      <c r="AD93" s="12"/>
      <c r="AE93" s="12"/>
      <c r="AF93" s="12"/>
      <c r="AG93" s="12"/>
      <c r="AH93" s="12"/>
      <c r="AI93" s="12"/>
      <c r="AJ93" s="12"/>
      <c r="AK93" s="18"/>
      <c r="AL93" s="18"/>
      <c r="AM93" s="18"/>
      <c r="AN93" s="18"/>
      <c r="AO93" s="16"/>
      <c r="AP93" s="16"/>
      <c r="AQ93" s="12"/>
      <c r="AR93" s="12"/>
      <c r="AS93" s="16"/>
      <c r="AT93" s="12"/>
      <c r="AU93" s="12"/>
      <c r="AV93" s="12"/>
      <c r="AW93" s="12"/>
      <c r="AX93" s="12"/>
      <c r="AY93" s="12"/>
      <c r="AZ93" s="12"/>
      <c r="BA93" s="12"/>
      <c r="BB93" s="3"/>
    </row>
    <row r="94" spans="2:54" ht="12" thickBot="1">
      <c r="B94" s="1"/>
      <c r="C94" s="55" t="s">
        <v>23</v>
      </c>
      <c r="D94" s="55"/>
      <c r="E94" s="55"/>
      <c r="F94" s="50">
        <v>0.25</v>
      </c>
      <c r="G94" s="50"/>
      <c r="H94" s="50">
        <v>0.3</v>
      </c>
      <c r="I94" s="50"/>
      <c r="J94" s="50">
        <v>0.4</v>
      </c>
      <c r="K94" s="50"/>
      <c r="L94" s="50">
        <v>0.5</v>
      </c>
      <c r="M94" s="50"/>
      <c r="N94" s="50">
        <v>0.6</v>
      </c>
      <c r="O94" s="50"/>
      <c r="P94" s="50">
        <v>0.7</v>
      </c>
      <c r="Q94" s="50"/>
      <c r="R94" s="50">
        <v>0.8</v>
      </c>
      <c r="S94" s="50"/>
      <c r="T94" s="50">
        <v>0.9</v>
      </c>
      <c r="U94" s="50"/>
      <c r="V94" s="50">
        <v>1</v>
      </c>
      <c r="W94" s="50"/>
      <c r="X94" s="50">
        <v>1.1000000000000001</v>
      </c>
      <c r="Y94" s="50"/>
      <c r="Z94" s="50">
        <v>1.2</v>
      </c>
      <c r="AA94" s="50"/>
      <c r="AB94" s="50">
        <v>1.3</v>
      </c>
      <c r="AC94" s="50"/>
      <c r="AD94" s="50">
        <v>1.4</v>
      </c>
      <c r="AE94" s="50"/>
      <c r="AF94" s="50">
        <v>1.5</v>
      </c>
      <c r="AG94" s="50"/>
      <c r="AH94" s="12"/>
      <c r="AI94" s="12"/>
      <c r="AJ94" s="12"/>
      <c r="AK94" s="18"/>
      <c r="AL94" s="16"/>
      <c r="AM94" s="12"/>
      <c r="AN94" s="12"/>
      <c r="AO94" s="12"/>
      <c r="AP94" s="12"/>
      <c r="AQ94" s="12"/>
      <c r="AR94" s="12"/>
      <c r="AS94" s="16"/>
      <c r="AT94" s="12"/>
      <c r="AU94" s="12"/>
      <c r="AV94" s="12"/>
      <c r="AW94" s="12"/>
      <c r="AX94" s="12"/>
      <c r="AY94" s="12"/>
      <c r="AZ94" s="12"/>
      <c r="BA94" s="12"/>
      <c r="BB94" s="3"/>
    </row>
    <row r="95" spans="2:54" ht="12" thickTop="1">
      <c r="B95" s="1"/>
      <c r="C95" s="51" t="s">
        <v>40</v>
      </c>
      <c r="D95" s="51"/>
      <c r="E95" s="51"/>
      <c r="F95" s="52">
        <v>77.8</v>
      </c>
      <c r="G95" s="52"/>
      <c r="H95" s="52">
        <v>46.4</v>
      </c>
      <c r="I95" s="52"/>
      <c r="J95" s="52">
        <v>26.7</v>
      </c>
      <c r="K95" s="52"/>
      <c r="L95" s="52">
        <v>21.3</v>
      </c>
      <c r="M95" s="52"/>
      <c r="N95" s="52">
        <v>19.8</v>
      </c>
      <c r="O95" s="52"/>
      <c r="P95" s="52">
        <v>19.7</v>
      </c>
      <c r="Q95" s="52"/>
      <c r="R95" s="52">
        <v>20.9</v>
      </c>
      <c r="S95" s="52"/>
      <c r="T95" s="52">
        <v>22.4</v>
      </c>
      <c r="U95" s="52"/>
      <c r="V95" s="52">
        <v>24.3</v>
      </c>
      <c r="W95" s="52"/>
      <c r="X95" s="52">
        <v>26.4</v>
      </c>
      <c r="Y95" s="52"/>
      <c r="Z95" s="52">
        <v>28.6</v>
      </c>
      <c r="AA95" s="52"/>
      <c r="AB95" s="52">
        <v>31</v>
      </c>
      <c r="AC95" s="52"/>
      <c r="AD95" s="52">
        <v>33.4</v>
      </c>
      <c r="AE95" s="52"/>
      <c r="AF95" s="52">
        <v>35.799999999999997</v>
      </c>
      <c r="AG95" s="52"/>
      <c r="AH95" s="12"/>
      <c r="AI95" s="12"/>
      <c r="AJ95" s="12"/>
      <c r="AK95" s="18"/>
      <c r="AL95" s="16"/>
      <c r="AM95" s="12"/>
      <c r="AN95" s="12"/>
      <c r="AO95" s="12"/>
      <c r="AP95" s="12"/>
      <c r="AQ95" s="12"/>
      <c r="AR95" s="12"/>
      <c r="AS95" s="16"/>
      <c r="AT95" s="12"/>
      <c r="AU95" s="12"/>
      <c r="AV95" s="12"/>
      <c r="AW95" s="12"/>
      <c r="AX95" s="12"/>
      <c r="AY95" s="12"/>
      <c r="AZ95" s="12"/>
      <c r="BA95" s="12"/>
      <c r="BB95" s="3"/>
    </row>
    <row r="96" spans="2:54">
      <c r="B96" s="1"/>
      <c r="C96" s="48" t="s">
        <v>25</v>
      </c>
      <c r="D96" s="48"/>
      <c r="E96" s="48"/>
      <c r="F96" s="47">
        <v>225</v>
      </c>
      <c r="G96" s="47"/>
      <c r="H96" s="47">
        <v>126</v>
      </c>
      <c r="I96" s="47"/>
      <c r="J96" s="47">
        <v>63.6</v>
      </c>
      <c r="K96" s="47"/>
      <c r="L96" s="47">
        <v>45.6</v>
      </c>
      <c r="M96" s="47"/>
      <c r="N96" s="47">
        <v>38.6</v>
      </c>
      <c r="O96" s="47"/>
      <c r="P96" s="47">
        <v>35.6</v>
      </c>
      <c r="Q96" s="47"/>
      <c r="R96" s="47">
        <v>34.200000000000003</v>
      </c>
      <c r="S96" s="47"/>
      <c r="T96" s="47">
        <v>34</v>
      </c>
      <c r="U96" s="47"/>
      <c r="V96" s="47">
        <v>34.299999999999997</v>
      </c>
      <c r="W96" s="47"/>
      <c r="X96" s="47">
        <v>34.9</v>
      </c>
      <c r="Y96" s="47"/>
      <c r="Z96" s="47">
        <v>35.799999999999997</v>
      </c>
      <c r="AA96" s="47"/>
      <c r="AB96" s="47">
        <v>37</v>
      </c>
      <c r="AC96" s="47"/>
      <c r="AD96" s="47">
        <v>38.200000000000003</v>
      </c>
      <c r="AE96" s="47"/>
      <c r="AF96" s="47">
        <v>39.799999999999997</v>
      </c>
      <c r="AG96" s="47"/>
      <c r="AH96" s="12"/>
      <c r="AI96" s="12"/>
      <c r="AJ96" s="12"/>
      <c r="AK96" s="18"/>
      <c r="AL96" s="16"/>
      <c r="AM96" s="12"/>
      <c r="AN96" s="12"/>
      <c r="AO96" s="12"/>
      <c r="AP96" s="12"/>
      <c r="AQ96" s="12"/>
      <c r="AR96" s="12"/>
      <c r="AS96" s="16"/>
      <c r="AT96" s="12"/>
      <c r="AU96" s="12"/>
      <c r="AV96" s="12"/>
      <c r="AW96" s="12"/>
      <c r="AX96" s="12"/>
      <c r="AY96" s="12"/>
      <c r="AZ96" s="12"/>
      <c r="BA96" s="12"/>
      <c r="BB96" s="3"/>
    </row>
    <row r="97" spans="2:54">
      <c r="B97" s="1"/>
      <c r="C97" s="48" t="s">
        <v>27</v>
      </c>
      <c r="D97" s="48"/>
      <c r="E97" s="48"/>
      <c r="F97" s="47">
        <v>415</v>
      </c>
      <c r="G97" s="47"/>
      <c r="H97" s="47">
        <v>205</v>
      </c>
      <c r="I97" s="47"/>
      <c r="J97" s="47">
        <v>108</v>
      </c>
      <c r="K97" s="47"/>
      <c r="L97" s="47">
        <v>83.4</v>
      </c>
      <c r="M97" s="47"/>
      <c r="N97" s="47">
        <v>80</v>
      </c>
      <c r="O97" s="47"/>
      <c r="P97" s="47">
        <v>83.5</v>
      </c>
      <c r="Q97" s="47"/>
      <c r="R97" s="47">
        <v>90.9</v>
      </c>
      <c r="S97" s="47"/>
      <c r="T97" s="47">
        <v>99.5</v>
      </c>
      <c r="U97" s="47"/>
      <c r="V97" s="47">
        <v>109</v>
      </c>
      <c r="W97" s="47"/>
      <c r="X97" s="47">
        <v>119</v>
      </c>
      <c r="Y97" s="47"/>
      <c r="Z97" s="47">
        <v>130</v>
      </c>
      <c r="AA97" s="47"/>
      <c r="AB97" s="47">
        <v>140</v>
      </c>
      <c r="AC97" s="47"/>
      <c r="AD97" s="47">
        <v>150</v>
      </c>
      <c r="AE97" s="47"/>
      <c r="AF97" s="47">
        <v>160</v>
      </c>
      <c r="AG97" s="47"/>
      <c r="AH97" s="12"/>
      <c r="AI97" s="12"/>
      <c r="AJ97" s="12"/>
      <c r="AK97" s="18"/>
      <c r="AL97" s="16"/>
      <c r="AM97" s="12"/>
      <c r="AN97" s="12"/>
      <c r="AO97" s="12"/>
      <c r="AP97" s="12"/>
      <c r="AQ97" s="12"/>
      <c r="AR97" s="12"/>
      <c r="AS97" s="16"/>
      <c r="AT97" s="12"/>
      <c r="AU97" s="12"/>
      <c r="AV97" s="12"/>
      <c r="AW97" s="12"/>
      <c r="AX97" s="12"/>
      <c r="AY97" s="12"/>
      <c r="AZ97" s="12"/>
      <c r="BA97" s="12"/>
      <c r="BB97" s="3"/>
    </row>
    <row r="98" spans="2:54">
      <c r="B98" s="1"/>
      <c r="C98" s="48" t="s">
        <v>24</v>
      </c>
      <c r="D98" s="48"/>
      <c r="E98" s="48"/>
      <c r="F98" s="47">
        <v>8.6</v>
      </c>
      <c r="G98" s="47"/>
      <c r="H98" s="47">
        <v>7.57</v>
      </c>
      <c r="I98" s="47"/>
      <c r="J98" s="47">
        <v>6.77</v>
      </c>
      <c r="K98" s="47"/>
      <c r="L98" s="47">
        <v>6.86</v>
      </c>
      <c r="M98" s="47"/>
      <c r="N98" s="47">
        <v>7.42</v>
      </c>
      <c r="O98" s="47"/>
      <c r="P98" s="47">
        <v>8.24</v>
      </c>
      <c r="Q98" s="47"/>
      <c r="R98" s="47">
        <v>9.27</v>
      </c>
      <c r="S98" s="47"/>
      <c r="T98" s="47">
        <v>10.4</v>
      </c>
      <c r="U98" s="47"/>
      <c r="V98" s="47">
        <v>11.6</v>
      </c>
      <c r="W98" s="47"/>
      <c r="X98" s="47">
        <v>12.8</v>
      </c>
      <c r="Y98" s="47"/>
      <c r="Z98" s="47">
        <v>14.1</v>
      </c>
      <c r="AA98" s="47"/>
      <c r="AB98" s="47">
        <v>15.3</v>
      </c>
      <c r="AC98" s="47"/>
      <c r="AD98" s="47">
        <v>16.600000000000001</v>
      </c>
      <c r="AE98" s="47"/>
      <c r="AF98" s="47">
        <v>17.8</v>
      </c>
      <c r="AG98" s="47"/>
      <c r="AH98" s="12"/>
      <c r="AI98" s="12"/>
      <c r="AJ98" s="12"/>
      <c r="AK98" s="18"/>
      <c r="AL98" s="16"/>
      <c r="AM98" s="12"/>
      <c r="AN98" s="12"/>
      <c r="AO98" s="12"/>
      <c r="AP98" s="12"/>
      <c r="AQ98" s="12"/>
      <c r="AR98" s="12"/>
      <c r="AS98" s="16"/>
      <c r="AT98" s="12"/>
      <c r="AU98" s="12"/>
      <c r="AV98" s="12"/>
      <c r="AW98" s="12"/>
      <c r="AX98" s="12"/>
      <c r="AY98" s="12"/>
      <c r="AZ98" s="12"/>
      <c r="BA98" s="12"/>
      <c r="BB98" s="3"/>
    </row>
    <row r="99" spans="2:54">
      <c r="B99" s="1"/>
      <c r="C99" s="48" t="s">
        <v>41</v>
      </c>
      <c r="D99" s="48"/>
      <c r="E99" s="48"/>
      <c r="F99" s="47">
        <v>27.2</v>
      </c>
      <c r="G99" s="47"/>
      <c r="H99" s="47">
        <v>23</v>
      </c>
      <c r="I99" s="47"/>
      <c r="J99" s="47">
        <v>18.100000000000001</v>
      </c>
      <c r="K99" s="47"/>
      <c r="L99" s="47">
        <v>15.8</v>
      </c>
      <c r="M99" s="47"/>
      <c r="N99" s="47">
        <v>14.6</v>
      </c>
      <c r="O99" s="47"/>
      <c r="P99" s="47">
        <v>14.3</v>
      </c>
      <c r="Q99" s="47"/>
      <c r="R99" s="47">
        <v>14.3</v>
      </c>
      <c r="S99" s="47"/>
      <c r="T99" s="47">
        <v>14.5</v>
      </c>
      <c r="U99" s="47"/>
      <c r="V99" s="47">
        <v>15</v>
      </c>
      <c r="W99" s="47"/>
      <c r="X99" s="47">
        <v>15.6</v>
      </c>
      <c r="Y99" s="47"/>
      <c r="Z99" s="47">
        <v>16.2</v>
      </c>
      <c r="AA99" s="47"/>
      <c r="AB99" s="47">
        <v>17</v>
      </c>
      <c r="AC99" s="47"/>
      <c r="AD99" s="47">
        <v>17.899999999999999</v>
      </c>
      <c r="AE99" s="47"/>
      <c r="AF99" s="47">
        <v>18.8</v>
      </c>
      <c r="AG99" s="47"/>
      <c r="AH99" s="12"/>
      <c r="AI99" s="12"/>
      <c r="AJ99" s="12"/>
      <c r="AK99" s="18"/>
      <c r="AL99" s="16"/>
      <c r="AM99" s="12"/>
      <c r="AN99" s="12"/>
      <c r="AO99" s="12"/>
      <c r="AP99" s="12"/>
      <c r="AQ99" s="12"/>
      <c r="AR99" s="12"/>
      <c r="AS99" s="16"/>
      <c r="AT99" s="12"/>
      <c r="AU99" s="12"/>
      <c r="AV99" s="12"/>
      <c r="AW99" s="12"/>
      <c r="AX99" s="12"/>
      <c r="AY99" s="12"/>
      <c r="AZ99" s="12"/>
      <c r="BA99" s="12"/>
      <c r="BB99" s="3"/>
    </row>
    <row r="100" spans="2:54">
      <c r="B100" s="1"/>
      <c r="C100" s="46" t="s">
        <v>42</v>
      </c>
      <c r="D100" s="46"/>
      <c r="E100" s="46"/>
      <c r="F100" s="45">
        <v>9.64</v>
      </c>
      <c r="G100" s="45"/>
      <c r="H100" s="45">
        <v>9.0299999999999994</v>
      </c>
      <c r="I100" s="45"/>
      <c r="J100" s="45">
        <v>9.02</v>
      </c>
      <c r="K100" s="45"/>
      <c r="L100" s="45">
        <v>9.86</v>
      </c>
      <c r="M100" s="45"/>
      <c r="N100" s="45">
        <v>11.1</v>
      </c>
      <c r="O100" s="45"/>
      <c r="P100" s="45">
        <v>12.6</v>
      </c>
      <c r="Q100" s="45"/>
      <c r="R100" s="45">
        <v>14.2</v>
      </c>
      <c r="S100" s="45"/>
      <c r="T100" s="45">
        <v>15.9</v>
      </c>
      <c r="U100" s="45"/>
      <c r="V100" s="45">
        <v>17.600000000000001</v>
      </c>
      <c r="W100" s="45"/>
      <c r="X100" s="45">
        <v>19.3</v>
      </c>
      <c r="Y100" s="45"/>
      <c r="Z100" s="45">
        <v>21.1</v>
      </c>
      <c r="AA100" s="45"/>
      <c r="AB100" s="45">
        <v>22.9</v>
      </c>
      <c r="AC100" s="45"/>
      <c r="AD100" s="45">
        <v>24.5</v>
      </c>
      <c r="AE100" s="45"/>
      <c r="AF100" s="45">
        <v>26.3</v>
      </c>
      <c r="AG100" s="45"/>
      <c r="AH100" s="12"/>
      <c r="AI100" s="12"/>
      <c r="AJ100" s="12"/>
      <c r="AK100" s="18"/>
      <c r="AL100" s="16"/>
      <c r="AM100" s="12"/>
      <c r="AN100" s="12"/>
      <c r="AO100" s="12"/>
      <c r="AP100" s="12"/>
      <c r="AQ100" s="12"/>
      <c r="AR100" s="12"/>
      <c r="AS100" s="16"/>
      <c r="AT100" s="12"/>
      <c r="AU100" s="12"/>
      <c r="AV100" s="12"/>
      <c r="AW100" s="12"/>
      <c r="AX100" s="12"/>
      <c r="AY100" s="12"/>
      <c r="AZ100" s="12"/>
      <c r="BA100" s="12"/>
      <c r="BB100" s="3"/>
    </row>
    <row r="101" spans="2:54"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8"/>
      <c r="AL101" s="16"/>
      <c r="AM101" s="12"/>
      <c r="AN101" s="12"/>
      <c r="AO101" s="12"/>
      <c r="AP101" s="12"/>
      <c r="AQ101" s="12"/>
      <c r="AR101" s="12"/>
      <c r="AS101" s="16"/>
      <c r="AT101" s="12"/>
      <c r="AU101" s="12"/>
      <c r="AV101" s="12"/>
      <c r="AW101" s="12"/>
      <c r="AX101" s="12"/>
      <c r="AY101" s="12"/>
      <c r="AZ101" s="12"/>
      <c r="BA101" s="12"/>
      <c r="BB101" s="3"/>
    </row>
    <row r="102" spans="2:54"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3"/>
    </row>
    <row r="103" spans="2:54" ht="15.75">
      <c r="B103" s="1"/>
      <c r="C103" s="24" t="s">
        <v>49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3"/>
    </row>
    <row r="104" spans="2:54" ht="11.25" customHeight="1">
      <c r="B104" s="1"/>
      <c r="C104" s="24"/>
      <c r="D104" s="12"/>
      <c r="E104" s="12"/>
      <c r="F104" s="12"/>
      <c r="G104" s="12"/>
      <c r="H104" s="12"/>
      <c r="I104" s="12"/>
      <c r="J104" s="12" t="s">
        <v>52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3"/>
    </row>
    <row r="105" spans="2:54" ht="12" thickBot="1">
      <c r="B105" s="1"/>
      <c r="C105" s="12"/>
      <c r="D105" s="12"/>
      <c r="E105" s="30"/>
      <c r="F105" s="31"/>
      <c r="G105" s="31"/>
      <c r="H105" s="31"/>
      <c r="I105" s="31"/>
      <c r="J105" s="31"/>
      <c r="K105" s="31"/>
      <c r="L105" s="31"/>
      <c r="M105" s="31"/>
      <c r="N105" s="30"/>
      <c r="O105" s="12"/>
      <c r="P105" s="12" t="s">
        <v>13</v>
      </c>
      <c r="Q105" s="56">
        <v>3.76</v>
      </c>
      <c r="R105" s="56"/>
      <c r="S105" s="12" t="s">
        <v>67</v>
      </c>
      <c r="T105" s="12"/>
      <c r="U105" s="12"/>
      <c r="V105" s="12"/>
      <c r="W105" s="12" t="s">
        <v>53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3"/>
    </row>
    <row r="106" spans="2:54">
      <c r="B106" s="1"/>
      <c r="C106" s="12"/>
      <c r="D106" s="12"/>
      <c r="E106" s="13"/>
      <c r="F106" s="7" t="s">
        <v>7</v>
      </c>
      <c r="G106" s="14"/>
      <c r="H106" s="14"/>
      <c r="I106" s="14"/>
      <c r="J106" s="14" t="s">
        <v>0</v>
      </c>
      <c r="K106" s="14"/>
      <c r="L106" s="14"/>
      <c r="M106" s="8"/>
      <c r="N106" s="13"/>
      <c r="O106" s="12"/>
      <c r="P106" s="12" t="s">
        <v>2</v>
      </c>
      <c r="Q106" s="12"/>
      <c r="R106" s="56">
        <v>2.0499999999999998</v>
      </c>
      <c r="S106" s="56"/>
      <c r="T106" s="12" t="s">
        <v>12</v>
      </c>
      <c r="U106" s="12"/>
      <c r="V106" s="40"/>
      <c r="W106" s="40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3"/>
    </row>
    <row r="107" spans="2:54">
      <c r="B107" s="1"/>
      <c r="C107" s="12"/>
      <c r="D107" s="12"/>
      <c r="E107" s="13"/>
      <c r="F107" s="7"/>
      <c r="G107" s="14"/>
      <c r="H107" s="14"/>
      <c r="I107" s="14"/>
      <c r="J107" s="14"/>
      <c r="K107" s="14"/>
      <c r="L107" s="14"/>
      <c r="M107" s="8"/>
      <c r="N107" s="13"/>
      <c r="O107" s="12"/>
      <c r="P107" s="12" t="s">
        <v>4</v>
      </c>
      <c r="Q107" s="12"/>
      <c r="R107" s="56">
        <v>2.1</v>
      </c>
      <c r="S107" s="56"/>
      <c r="T107" s="12" t="s">
        <v>12</v>
      </c>
      <c r="U107" s="12"/>
      <c r="V107" s="40" t="str">
        <f>IF(OR(1.5&lt;Z108,0.25&gt;Z108),"değiştir.","")</f>
        <v/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 t="s">
        <v>77</v>
      </c>
      <c r="AM107" s="12"/>
      <c r="AN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3"/>
    </row>
    <row r="108" spans="2:54">
      <c r="B108" s="1"/>
      <c r="C108" s="57" t="s">
        <v>6</v>
      </c>
      <c r="D108" s="12"/>
      <c r="E108" s="13"/>
      <c r="F108" s="7" t="s">
        <v>39</v>
      </c>
      <c r="G108" s="14"/>
      <c r="H108" s="14"/>
      <c r="I108" s="14"/>
      <c r="J108" s="14"/>
      <c r="K108" s="14"/>
      <c r="L108" s="14"/>
      <c r="M108" s="8"/>
      <c r="N108" s="13"/>
      <c r="O108" s="12"/>
      <c r="P108" s="15" t="s">
        <v>8</v>
      </c>
      <c r="Q108" s="12"/>
      <c r="R108" s="12"/>
      <c r="S108" s="12"/>
      <c r="T108" s="53">
        <f>+R106</f>
        <v>2.0499999999999998</v>
      </c>
      <c r="U108" s="53"/>
      <c r="V108" s="16" t="s">
        <v>9</v>
      </c>
      <c r="W108" s="53">
        <f>+R107</f>
        <v>2.1</v>
      </c>
      <c r="X108" s="53"/>
      <c r="Y108" s="16" t="s">
        <v>10</v>
      </c>
      <c r="Z108" s="53">
        <f>+T108/W108</f>
        <v>0.97619047619047605</v>
      </c>
      <c r="AA108" s="53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3"/>
    </row>
    <row r="109" spans="2:54">
      <c r="B109" s="1"/>
      <c r="C109" s="57"/>
      <c r="D109" s="12"/>
      <c r="E109" s="13"/>
      <c r="F109" s="7"/>
      <c r="G109" s="14"/>
      <c r="H109" s="14"/>
      <c r="I109" s="14"/>
      <c r="J109" s="29" t="s">
        <v>12</v>
      </c>
      <c r="K109" s="14"/>
      <c r="L109" s="14"/>
      <c r="M109" s="8"/>
      <c r="N109" s="13"/>
      <c r="O109" s="12"/>
      <c r="P109" s="12" t="s">
        <v>55</v>
      </c>
      <c r="Q109" s="12"/>
      <c r="R109" s="12"/>
      <c r="S109" s="12"/>
      <c r="T109" s="12"/>
      <c r="U109" s="53">
        <f>+Q105</f>
        <v>3.76</v>
      </c>
      <c r="V109" s="53"/>
      <c r="W109" s="53"/>
      <c r="X109" s="16" t="s">
        <v>15</v>
      </c>
      <c r="Y109" s="53">
        <f>+R107</f>
        <v>2.1</v>
      </c>
      <c r="Z109" s="53"/>
      <c r="AA109" s="16" t="s">
        <v>10</v>
      </c>
      <c r="AB109" s="53">
        <f>+U109*Y109</f>
        <v>7.8959999999999999</v>
      </c>
      <c r="AC109" s="53"/>
      <c r="AD109" s="53"/>
      <c r="AE109" s="12" t="s">
        <v>16</v>
      </c>
      <c r="AF109" s="12"/>
      <c r="AG109" s="12"/>
      <c r="AH109" s="12"/>
      <c r="AI109" s="12"/>
      <c r="AJ109" s="17"/>
      <c r="AK109" s="12"/>
      <c r="AL109" s="18" t="s">
        <v>43</v>
      </c>
      <c r="AM109" s="18"/>
      <c r="AN109" s="18"/>
      <c r="AO109" s="53">
        <f>INDEX(F118:AG118,0,MATCH(Z108,F117:AG117,1))+((Z108-INDEX(F117:AG117,0,MATCH(Z108,F117:AG117,1)))*(INDEX(F118:AG118,0,(MATCH(Z108,F117:AG117,1)+2))-INDEX(F118:AG118,0,MATCH(Z108,F117:AG117,1)))/(INDEX(F117:AG117,0,(MATCH(Z108,F117:AG117,1)+2))-INDEX(F117:AG117,0,MATCH(Z108,F117:AG117,1))))</f>
        <v>7.1823809523809521</v>
      </c>
      <c r="AP109" s="53"/>
      <c r="AQ109" s="12" t="s">
        <v>66</v>
      </c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3"/>
    </row>
    <row r="110" spans="2:54">
      <c r="B110" s="1"/>
      <c r="C110" s="12"/>
      <c r="D110" s="12"/>
      <c r="E110" s="13"/>
      <c r="F110" s="7"/>
      <c r="G110" s="14"/>
      <c r="H110" s="14"/>
      <c r="I110" s="14"/>
      <c r="J110" s="14"/>
      <c r="K110" s="14"/>
      <c r="L110" s="14"/>
      <c r="M110" s="8"/>
      <c r="N110" s="13"/>
      <c r="O110" s="12"/>
      <c r="P110" s="12" t="s">
        <v>17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8" t="s">
        <v>3</v>
      </c>
      <c r="AM110" s="18"/>
      <c r="AN110" s="12"/>
      <c r="AO110" s="53">
        <f>INDEX(F119:AG119,0,MATCH(Z108,F117:AG117,1))+((Z108-INDEX(F117:AG117,0,MATCH(Z108,F117:AG117,1)))*(INDEX(F119:AG119,0,(MATCH(Z108,F117:AG117,1)+2))-INDEX(F119:AG119,0,MATCH(Z108,F117:AG117,1)))/(INDEX(F117:AG117,0,(MATCH(Z108,F117:AG117,1)+2))-INDEX(F117:AG117,0,MATCH(Z108,F117:AG117,1))))</f>
        <v>36.838095238095228</v>
      </c>
      <c r="AP110" s="53"/>
      <c r="AQ110" s="12" t="s">
        <v>66</v>
      </c>
      <c r="AR110" s="12"/>
      <c r="AS110" s="12"/>
      <c r="AU110" s="12"/>
      <c r="AV110" s="12"/>
      <c r="AW110" s="12"/>
      <c r="AX110" s="12"/>
      <c r="AY110" s="12"/>
      <c r="AZ110" s="12"/>
      <c r="BA110" s="12"/>
      <c r="BB110" s="3"/>
    </row>
    <row r="111" spans="2:54" ht="12" thickBot="1">
      <c r="B111" s="1"/>
      <c r="C111" s="12"/>
      <c r="D111" s="12"/>
      <c r="E111" s="13"/>
      <c r="F111" s="9"/>
      <c r="G111" s="10"/>
      <c r="H111" s="10"/>
      <c r="I111" s="10"/>
      <c r="J111" s="10" t="s">
        <v>39</v>
      </c>
      <c r="K111" s="10"/>
      <c r="L111" s="10"/>
      <c r="M111" s="11"/>
      <c r="N111" s="13"/>
      <c r="O111" s="12"/>
      <c r="P111" s="12" t="s">
        <v>46</v>
      </c>
      <c r="Q111" s="12"/>
      <c r="R111" s="12"/>
      <c r="S111" s="53">
        <f>+AB109</f>
        <v>7.8959999999999999</v>
      </c>
      <c r="T111" s="53"/>
      <c r="U111" s="53"/>
      <c r="V111" s="12" t="s">
        <v>9</v>
      </c>
      <c r="W111" s="53">
        <f t="shared" ref="W111:W116" si="2">+AO109</f>
        <v>7.1823809523809521</v>
      </c>
      <c r="X111" s="53"/>
      <c r="Y111" s="16" t="s">
        <v>10</v>
      </c>
      <c r="Z111" s="54">
        <f t="shared" ref="Z111:Z116" si="3">+S111/W111</f>
        <v>1.0993568918650136</v>
      </c>
      <c r="AA111" s="54"/>
      <c r="AB111" s="54"/>
      <c r="AC111" s="12" t="s">
        <v>64</v>
      </c>
      <c r="AD111" s="12"/>
      <c r="AE111" s="12"/>
      <c r="AF111" s="12"/>
      <c r="AG111" s="12"/>
      <c r="AH111" s="12"/>
      <c r="AI111" s="12"/>
      <c r="AJ111" s="12"/>
      <c r="AK111" s="12"/>
      <c r="AL111" s="19" t="s">
        <v>51</v>
      </c>
      <c r="AM111" s="19"/>
      <c r="AN111" s="19"/>
      <c r="AO111" s="53">
        <f>INDEX(F120:AG120,0,MATCH(Z108,F117:AG117,1))+((Z108-INDEX(F117:AG117,0,MATCH(Z108,F117:AG117,1)))*(INDEX(F120:AG120,0,(MATCH(Z108,F117:AG117,1)+2))-INDEX(F120:AG120,0,MATCH(Z108,F117:AG117,1)))/(INDEX(F117:AG117,0,(MATCH(Z108,F117:AG117,1)+2))-INDEX(F117:AG117,0,MATCH(Z108,F117:AG117,1))))</f>
        <v>29.771428571428565</v>
      </c>
      <c r="AP111" s="53"/>
      <c r="AQ111" s="12" t="s">
        <v>66</v>
      </c>
      <c r="AR111" s="12"/>
      <c r="AS111" s="12"/>
      <c r="AT111" s="12" t="s">
        <v>72</v>
      </c>
      <c r="AU111" s="12"/>
      <c r="AV111" s="12"/>
      <c r="AW111" s="12"/>
      <c r="AX111" s="12"/>
      <c r="AY111" s="12"/>
      <c r="AZ111" s="12"/>
      <c r="BA111" s="12"/>
      <c r="BB111" s="3"/>
    </row>
    <row r="112" spans="2:54">
      <c r="B112" s="1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2"/>
      <c r="P112" s="12" t="s">
        <v>20</v>
      </c>
      <c r="Q112" s="18"/>
      <c r="R112" s="16"/>
      <c r="S112" s="53">
        <f>+S111</f>
        <v>7.8959999999999999</v>
      </c>
      <c r="T112" s="53"/>
      <c r="U112" s="53"/>
      <c r="V112" s="12" t="s">
        <v>9</v>
      </c>
      <c r="W112" s="53">
        <f t="shared" si="2"/>
        <v>36.838095238095228</v>
      </c>
      <c r="X112" s="53"/>
      <c r="Y112" s="16" t="s">
        <v>10</v>
      </c>
      <c r="Z112" s="54">
        <f t="shared" si="3"/>
        <v>0.21434332988624619</v>
      </c>
      <c r="AA112" s="54"/>
      <c r="AB112" s="54"/>
      <c r="AC112" s="12" t="s">
        <v>64</v>
      </c>
      <c r="AD112" s="12"/>
      <c r="AE112" s="12"/>
      <c r="AF112" s="12"/>
      <c r="AG112" s="12"/>
      <c r="AH112" s="12"/>
      <c r="AI112" s="12"/>
      <c r="AJ112" s="12"/>
      <c r="AK112" s="12"/>
      <c r="AL112" s="18" t="s">
        <v>1</v>
      </c>
      <c r="AM112" s="18"/>
      <c r="AN112" s="18"/>
      <c r="AO112" s="53">
        <f>INDEX(F121:AG121,0,MATCH(Z108,F117:AG117,1))+((Z108-INDEX(F117:AG117,0,MATCH(Z108,F117:AG117,1)))*(INDEX(F121:AG121,0,(MATCH(Z108,F117:AG117,1)+2))-INDEX(F121:AG121,0,MATCH(Z108,F117:AG117,1)))/(INDEX(F117:AG117,0,(MATCH(Z108,F117:AG117,1)+2))-INDEX(F117:AG117,0,MATCH(Z108,F117:AG117,1))))</f>
        <v>2.1828571428571428</v>
      </c>
      <c r="AP112" s="53"/>
      <c r="AQ112" s="12" t="s">
        <v>66</v>
      </c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3"/>
    </row>
    <row r="113" spans="2:54">
      <c r="B113" s="1"/>
      <c r="C113" s="12"/>
      <c r="D113" s="12"/>
      <c r="E113" s="12"/>
      <c r="F113" s="12"/>
      <c r="G113" s="12"/>
      <c r="H113" s="12"/>
      <c r="I113" s="12" t="s">
        <v>18</v>
      </c>
      <c r="J113" s="12"/>
      <c r="K113" s="12"/>
      <c r="L113" s="12"/>
      <c r="M113" s="12"/>
      <c r="N113" s="12"/>
      <c r="O113" s="12"/>
      <c r="P113" s="12" t="s">
        <v>29</v>
      </c>
      <c r="Q113" s="18"/>
      <c r="R113" s="16"/>
      <c r="S113" s="53">
        <f>+S112</f>
        <v>7.8959999999999999</v>
      </c>
      <c r="T113" s="53"/>
      <c r="U113" s="53"/>
      <c r="V113" s="12" t="s">
        <v>9</v>
      </c>
      <c r="W113" s="53">
        <f t="shared" si="2"/>
        <v>29.771428571428565</v>
      </c>
      <c r="X113" s="53"/>
      <c r="Y113" s="16" t="s">
        <v>10</v>
      </c>
      <c r="Z113" s="54">
        <f t="shared" si="3"/>
        <v>0.26522072936660274</v>
      </c>
      <c r="AA113" s="54"/>
      <c r="AB113" s="54"/>
      <c r="AC113" s="12" t="s">
        <v>64</v>
      </c>
      <c r="AD113" s="12"/>
      <c r="AE113" s="12"/>
      <c r="AF113" s="12"/>
      <c r="AG113" s="12"/>
      <c r="AH113" s="12"/>
      <c r="AI113" s="12"/>
      <c r="AJ113" s="12"/>
      <c r="AK113" s="12"/>
      <c r="AL113" s="18" t="s">
        <v>44</v>
      </c>
      <c r="AM113" s="18"/>
      <c r="AN113" s="18"/>
      <c r="AO113" s="53">
        <f>INDEX(F122:AG122,0,MATCH(Z108,F117:AG117,1))+((Z108-INDEX(F117:AG117,0,MATCH(Z108,F117:AG117,1)))*(INDEX(F122:AG122,0,(MATCH(Z108,F117:AG117,1)+2))-INDEX(F122:AG122,0,MATCH(Z108,F117:AG117,1)))/(INDEX(F117:AG117,0,(MATCH(Z108,F117:AG117,1)+2))-INDEX(F117:AG117,0,MATCH(Z108,F117:AG117,1))))</f>
        <v>31.476190476190464</v>
      </c>
      <c r="AP113" s="53"/>
      <c r="AQ113" s="12" t="s">
        <v>66</v>
      </c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3"/>
    </row>
    <row r="114" spans="2:54"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 t="s">
        <v>19</v>
      </c>
      <c r="Q114" s="18"/>
      <c r="R114" s="16"/>
      <c r="S114" s="53">
        <f>+S113</f>
        <v>7.8959999999999999</v>
      </c>
      <c r="T114" s="53"/>
      <c r="U114" s="53"/>
      <c r="V114" s="12" t="s">
        <v>9</v>
      </c>
      <c r="W114" s="53">
        <f t="shared" si="2"/>
        <v>2.1828571428571428</v>
      </c>
      <c r="X114" s="53"/>
      <c r="Y114" s="16" t="s">
        <v>10</v>
      </c>
      <c r="Z114" s="54">
        <f t="shared" si="3"/>
        <v>3.6172774869109947</v>
      </c>
      <c r="AA114" s="54"/>
      <c r="AB114" s="54"/>
      <c r="AC114" s="12" t="s">
        <v>64</v>
      </c>
      <c r="AD114" s="12"/>
      <c r="AE114" s="12"/>
      <c r="AF114" s="12"/>
      <c r="AG114" s="12"/>
      <c r="AH114" s="12"/>
      <c r="AI114" s="12"/>
      <c r="AJ114" s="12"/>
      <c r="AK114" s="18"/>
      <c r="AL114" s="18" t="s">
        <v>45</v>
      </c>
      <c r="AM114" s="18"/>
      <c r="AN114" s="18"/>
      <c r="AO114" s="53">
        <f>INDEX(F123:AG123,0,MATCH(Z108,F117:AG117,1))+((Z108-INDEX(F117:AG117,0,MATCH(Z108,F117:AG117,1)))*(INDEX(F123:AG123,0,(MATCH(Z108,F117:AG117,1)+2))-INDEX(F123:AG123,0,MATCH(Z108,F117:AG117,1)))/(INDEX(F117:AG117,0,(MATCH(Z108,F117:AG117,1)+2))-INDEX(F117:AG117,0,MATCH(Z108,F117:AG117,1))))</f>
        <v>114.30952380952371</v>
      </c>
      <c r="AP114" s="53"/>
      <c r="AQ114" s="12" t="s">
        <v>66</v>
      </c>
      <c r="AR114" s="12"/>
      <c r="AS114" s="16"/>
      <c r="AT114" s="12"/>
      <c r="AU114" s="12"/>
      <c r="AV114" s="12"/>
      <c r="AW114" s="12"/>
      <c r="AX114" s="12"/>
      <c r="AY114" s="12"/>
      <c r="AZ114" s="12"/>
      <c r="BA114" s="12"/>
      <c r="BB114" s="3"/>
    </row>
    <row r="115" spans="2:54">
      <c r="B115" s="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 t="s">
        <v>48</v>
      </c>
      <c r="Q115" s="18"/>
      <c r="R115" s="16"/>
      <c r="S115" s="53">
        <f>+S114</f>
        <v>7.8959999999999999</v>
      </c>
      <c r="T115" s="53"/>
      <c r="U115" s="53"/>
      <c r="V115" s="12" t="s">
        <v>9</v>
      </c>
      <c r="W115" s="53">
        <f t="shared" si="2"/>
        <v>31.476190476190464</v>
      </c>
      <c r="X115" s="53"/>
      <c r="Y115" s="16" t="s">
        <v>10</v>
      </c>
      <c r="Z115" s="54">
        <f t="shared" si="3"/>
        <v>0.25085627836611207</v>
      </c>
      <c r="AA115" s="54"/>
      <c r="AB115" s="54"/>
      <c r="AC115" s="12" t="s">
        <v>64</v>
      </c>
      <c r="AD115" s="12"/>
      <c r="AE115" s="12"/>
      <c r="AF115" s="12"/>
      <c r="AG115" s="12"/>
      <c r="AH115" s="12"/>
      <c r="AI115" s="12"/>
      <c r="AJ115" s="12"/>
      <c r="AK115" s="18"/>
      <c r="AL115" s="18"/>
      <c r="AM115" s="18"/>
      <c r="AN115" s="18"/>
      <c r="AO115" s="16"/>
      <c r="AP115" s="16"/>
      <c r="AQ115" s="12"/>
      <c r="AR115" s="12"/>
      <c r="AS115" s="16"/>
      <c r="AT115" s="12"/>
      <c r="AU115" s="12"/>
      <c r="AV115" s="12"/>
      <c r="AW115" s="12"/>
      <c r="AX115" s="12"/>
      <c r="AY115" s="12"/>
      <c r="AZ115" s="12"/>
      <c r="BA115" s="12"/>
      <c r="BB115" s="3"/>
    </row>
    <row r="116" spans="2:54">
      <c r="B116" s="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 t="s">
        <v>47</v>
      </c>
      <c r="Q116" s="18"/>
      <c r="R116" s="16"/>
      <c r="S116" s="53">
        <f>+S115</f>
        <v>7.8959999999999999</v>
      </c>
      <c r="T116" s="53"/>
      <c r="U116" s="53"/>
      <c r="V116" s="12" t="s">
        <v>9</v>
      </c>
      <c r="W116" s="53">
        <f t="shared" si="2"/>
        <v>114.30952380952371</v>
      </c>
      <c r="X116" s="53"/>
      <c r="Y116" s="16" t="s">
        <v>10</v>
      </c>
      <c r="Z116" s="54">
        <f t="shared" si="3"/>
        <v>6.9075609248073377E-2</v>
      </c>
      <c r="AA116" s="54"/>
      <c r="AB116" s="54"/>
      <c r="AC116" s="12" t="s">
        <v>64</v>
      </c>
      <c r="AD116" s="12"/>
      <c r="AE116" s="12"/>
      <c r="AF116" s="12"/>
      <c r="AG116" s="12"/>
      <c r="AH116" s="12"/>
      <c r="AI116" s="12"/>
      <c r="AJ116" s="12"/>
      <c r="AK116" s="18"/>
      <c r="AL116" s="18"/>
      <c r="AM116" s="18"/>
      <c r="AN116" s="18"/>
      <c r="AO116" s="16"/>
      <c r="AP116" s="16"/>
      <c r="AQ116" s="12"/>
      <c r="AR116" s="12"/>
      <c r="AS116" s="16"/>
      <c r="AT116" s="12"/>
      <c r="AU116" s="12"/>
      <c r="AV116" s="12"/>
      <c r="AW116" s="12"/>
      <c r="AX116" s="12"/>
      <c r="AY116" s="12"/>
      <c r="AZ116" s="12"/>
      <c r="BA116" s="12"/>
      <c r="BB116" s="3"/>
    </row>
    <row r="117" spans="2:54" ht="12" thickBot="1">
      <c r="B117" s="1"/>
      <c r="C117" s="55" t="s">
        <v>23</v>
      </c>
      <c r="D117" s="55"/>
      <c r="E117" s="55"/>
      <c r="F117" s="50">
        <v>0.25</v>
      </c>
      <c r="G117" s="50"/>
      <c r="H117" s="50">
        <v>0.3</v>
      </c>
      <c r="I117" s="50"/>
      <c r="J117" s="50">
        <v>0.4</v>
      </c>
      <c r="K117" s="50"/>
      <c r="L117" s="50">
        <v>0.5</v>
      </c>
      <c r="M117" s="50"/>
      <c r="N117" s="50">
        <v>0.6</v>
      </c>
      <c r="O117" s="50"/>
      <c r="P117" s="50">
        <v>0.7</v>
      </c>
      <c r="Q117" s="50"/>
      <c r="R117" s="50">
        <v>0.8</v>
      </c>
      <c r="S117" s="50"/>
      <c r="T117" s="50">
        <v>0.9</v>
      </c>
      <c r="U117" s="50"/>
      <c r="V117" s="50">
        <v>1</v>
      </c>
      <c r="W117" s="50"/>
      <c r="X117" s="50">
        <v>1.1000000000000001</v>
      </c>
      <c r="Y117" s="50"/>
      <c r="Z117" s="50">
        <v>1.2</v>
      </c>
      <c r="AA117" s="50"/>
      <c r="AB117" s="50">
        <v>1.3</v>
      </c>
      <c r="AC117" s="50"/>
      <c r="AD117" s="50">
        <v>1.4</v>
      </c>
      <c r="AE117" s="50"/>
      <c r="AF117" s="50">
        <v>1.5</v>
      </c>
      <c r="AG117" s="50"/>
      <c r="AH117" s="12"/>
      <c r="AI117" s="12"/>
      <c r="AJ117" s="12"/>
      <c r="AK117" s="18"/>
      <c r="AL117" s="16"/>
      <c r="AM117" s="12"/>
      <c r="AN117" s="12"/>
      <c r="AO117" s="12"/>
      <c r="AP117" s="12"/>
      <c r="AQ117" s="12"/>
      <c r="AR117" s="12"/>
      <c r="AS117" s="16"/>
      <c r="AT117" s="12"/>
      <c r="AU117" s="12"/>
      <c r="AV117" s="12"/>
      <c r="AW117" s="12"/>
      <c r="AX117" s="12"/>
      <c r="AY117" s="12"/>
      <c r="AZ117" s="12"/>
      <c r="BA117" s="12"/>
      <c r="BB117" s="3"/>
    </row>
    <row r="118" spans="2:54" ht="12" thickTop="1">
      <c r="B118" s="1"/>
      <c r="C118" s="51" t="s">
        <v>40</v>
      </c>
      <c r="D118" s="51"/>
      <c r="E118" s="51"/>
      <c r="F118" s="52">
        <v>31.2</v>
      </c>
      <c r="G118" s="52"/>
      <c r="H118" s="52">
        <v>18.8</v>
      </c>
      <c r="I118" s="52"/>
      <c r="J118" s="52">
        <v>10.8</v>
      </c>
      <c r="K118" s="52"/>
      <c r="L118" s="52">
        <v>8.4499999999999993</v>
      </c>
      <c r="M118" s="52"/>
      <c r="N118" s="52">
        <v>7.62</v>
      </c>
      <c r="O118" s="52"/>
      <c r="P118" s="52">
        <v>7.35</v>
      </c>
      <c r="Q118" s="52"/>
      <c r="R118" s="52">
        <v>7.21</v>
      </c>
      <c r="S118" s="52"/>
      <c r="T118" s="52">
        <v>7.19</v>
      </c>
      <c r="U118" s="52"/>
      <c r="V118" s="52">
        <v>7.18</v>
      </c>
      <c r="W118" s="52"/>
      <c r="X118" s="52">
        <v>7.19</v>
      </c>
      <c r="Y118" s="52"/>
      <c r="Z118" s="52">
        <v>7.2</v>
      </c>
      <c r="AA118" s="52"/>
      <c r="AB118" s="52">
        <v>7.21</v>
      </c>
      <c r="AC118" s="52"/>
      <c r="AD118" s="52">
        <v>7.23</v>
      </c>
      <c r="AE118" s="52"/>
      <c r="AF118" s="52">
        <v>7.25</v>
      </c>
      <c r="AG118" s="52"/>
      <c r="AH118" s="12"/>
      <c r="AI118" s="12"/>
      <c r="AJ118" s="12"/>
      <c r="AK118" s="18"/>
      <c r="AL118" s="16"/>
      <c r="AM118" s="12"/>
      <c r="AN118" s="12"/>
      <c r="AO118" s="12"/>
      <c r="AP118" s="12"/>
      <c r="AQ118" s="12"/>
      <c r="AR118" s="12"/>
      <c r="AS118" s="16"/>
      <c r="AT118" s="12"/>
      <c r="AU118" s="12"/>
      <c r="AV118" s="12"/>
      <c r="AW118" s="12"/>
      <c r="AX118" s="12"/>
      <c r="AY118" s="12"/>
      <c r="AZ118" s="12"/>
      <c r="BA118" s="12"/>
      <c r="BB118" s="3"/>
    </row>
    <row r="119" spans="2:54">
      <c r="B119" s="1"/>
      <c r="C119" s="48" t="s">
        <v>25</v>
      </c>
      <c r="D119" s="48"/>
      <c r="E119" s="48"/>
      <c r="F119" s="47">
        <v>93.6</v>
      </c>
      <c r="G119" s="47"/>
      <c r="H119" s="47">
        <v>53.2</v>
      </c>
      <c r="I119" s="47"/>
      <c r="J119" s="47">
        <v>28.5</v>
      </c>
      <c r="K119" s="47"/>
      <c r="L119" s="47">
        <v>22.4</v>
      </c>
      <c r="M119" s="47"/>
      <c r="N119" s="47">
        <v>21.4</v>
      </c>
      <c r="O119" s="47"/>
      <c r="P119" s="47">
        <v>22.5</v>
      </c>
      <c r="Q119" s="47"/>
      <c r="R119" s="47">
        <v>26.1</v>
      </c>
      <c r="S119" s="47"/>
      <c r="T119" s="47">
        <v>31.2</v>
      </c>
      <c r="U119" s="47"/>
      <c r="V119" s="47">
        <v>38.6</v>
      </c>
      <c r="W119" s="47"/>
      <c r="X119" s="47">
        <v>48.3</v>
      </c>
      <c r="Y119" s="47"/>
      <c r="Z119" s="47">
        <v>63</v>
      </c>
      <c r="AA119" s="47"/>
      <c r="AB119" s="47">
        <v>83.4</v>
      </c>
      <c r="AC119" s="47"/>
      <c r="AD119" s="47">
        <v>111</v>
      </c>
      <c r="AE119" s="47"/>
      <c r="AF119" s="47">
        <v>150</v>
      </c>
      <c r="AG119" s="47"/>
      <c r="AH119" s="12"/>
      <c r="AI119" s="12"/>
      <c r="AJ119" s="12"/>
      <c r="AK119" s="18"/>
      <c r="AL119" s="16"/>
      <c r="AM119" s="12"/>
      <c r="AN119" s="12"/>
      <c r="AO119" s="12"/>
      <c r="AP119" s="12"/>
      <c r="AQ119" s="12"/>
      <c r="AR119" s="12"/>
      <c r="AS119" s="16"/>
      <c r="AT119" s="12"/>
      <c r="AU119" s="12"/>
      <c r="AV119" s="12"/>
      <c r="AW119" s="12"/>
      <c r="AX119" s="12"/>
      <c r="AY119" s="12"/>
      <c r="AZ119" s="12"/>
      <c r="BA119" s="12"/>
      <c r="BB119" s="3"/>
    </row>
    <row r="120" spans="2:54">
      <c r="B120" s="1"/>
      <c r="C120" s="48" t="s">
        <v>50</v>
      </c>
      <c r="D120" s="48"/>
      <c r="E120" s="48"/>
      <c r="F120" s="47">
        <v>11.8</v>
      </c>
      <c r="G120" s="47"/>
      <c r="H120" s="47">
        <v>12.2</v>
      </c>
      <c r="I120" s="47"/>
      <c r="J120" s="47">
        <v>14.3</v>
      </c>
      <c r="K120" s="47"/>
      <c r="L120" s="47">
        <v>16.7</v>
      </c>
      <c r="M120" s="47"/>
      <c r="N120" s="47">
        <v>19</v>
      </c>
      <c r="O120" s="47"/>
      <c r="P120" s="47">
        <v>21</v>
      </c>
      <c r="Q120" s="47"/>
      <c r="R120" s="47">
        <v>23.6</v>
      </c>
      <c r="S120" s="47"/>
      <c r="T120" s="47">
        <v>26.8</v>
      </c>
      <c r="U120" s="47"/>
      <c r="V120" s="47">
        <v>30.7</v>
      </c>
      <c r="W120" s="47"/>
      <c r="X120" s="47">
        <v>36</v>
      </c>
      <c r="Y120" s="47"/>
      <c r="Z120" s="47">
        <v>42.6</v>
      </c>
      <c r="AA120" s="47"/>
      <c r="AB120" s="47">
        <v>51</v>
      </c>
      <c r="AC120" s="47"/>
      <c r="AD120" s="47">
        <v>62.1</v>
      </c>
      <c r="AE120" s="47"/>
      <c r="AF120" s="47">
        <v>76.5</v>
      </c>
      <c r="AG120" s="47"/>
      <c r="AH120" s="12"/>
      <c r="AI120" s="12"/>
      <c r="AJ120" s="12"/>
      <c r="AK120" s="18"/>
      <c r="AL120" s="16"/>
      <c r="AM120" s="12"/>
      <c r="AN120" s="12"/>
      <c r="AO120" s="12"/>
      <c r="AP120" s="12"/>
      <c r="AQ120" s="12"/>
      <c r="AR120" s="12"/>
      <c r="AS120" s="16"/>
      <c r="AT120" s="12"/>
      <c r="AU120" s="12"/>
      <c r="AV120" s="12"/>
      <c r="AW120" s="12"/>
      <c r="AX120" s="12"/>
      <c r="AY120" s="12"/>
      <c r="AZ120" s="12"/>
      <c r="BA120" s="12"/>
      <c r="BB120" s="3"/>
    </row>
    <row r="121" spans="2:54">
      <c r="B121" s="1"/>
      <c r="C121" s="48" t="s">
        <v>24</v>
      </c>
      <c r="D121" s="48"/>
      <c r="E121" s="48"/>
      <c r="F121" s="47">
        <v>3.96</v>
      </c>
      <c r="G121" s="47"/>
      <c r="H121" s="47">
        <v>3.17</v>
      </c>
      <c r="I121" s="47"/>
      <c r="J121" s="47">
        <v>2.4700000000000002</v>
      </c>
      <c r="K121" s="47"/>
      <c r="L121" s="47">
        <v>2.2200000000000002</v>
      </c>
      <c r="M121" s="47"/>
      <c r="N121" s="47">
        <v>2.14</v>
      </c>
      <c r="O121" s="47"/>
      <c r="P121" s="47">
        <v>2.12</v>
      </c>
      <c r="Q121" s="47"/>
      <c r="R121" s="47">
        <v>2.14</v>
      </c>
      <c r="S121" s="47"/>
      <c r="T121" s="47">
        <v>2.16</v>
      </c>
      <c r="U121" s="47"/>
      <c r="V121" s="47">
        <v>2.19</v>
      </c>
      <c r="W121" s="47"/>
      <c r="X121" s="47">
        <v>2.21</v>
      </c>
      <c r="Y121" s="47"/>
      <c r="Z121" s="47">
        <v>2.2400000000000002</v>
      </c>
      <c r="AA121" s="47"/>
      <c r="AB121" s="47">
        <v>2.27</v>
      </c>
      <c r="AC121" s="47"/>
      <c r="AD121" s="47">
        <v>2.31</v>
      </c>
      <c r="AE121" s="47"/>
      <c r="AF121" s="47">
        <v>2.34</v>
      </c>
      <c r="AG121" s="47"/>
      <c r="AH121" s="12"/>
      <c r="AI121" s="12"/>
      <c r="AJ121" s="12"/>
      <c r="AK121" s="18"/>
      <c r="AL121" s="16"/>
      <c r="AM121" s="12"/>
      <c r="AN121" s="12"/>
      <c r="AO121" s="12"/>
      <c r="AP121" s="12"/>
      <c r="AQ121" s="12"/>
      <c r="AR121" s="12"/>
      <c r="AS121" s="16"/>
      <c r="AT121" s="12"/>
      <c r="AU121" s="12"/>
      <c r="AV121" s="12"/>
      <c r="AW121" s="12"/>
      <c r="AX121" s="12"/>
      <c r="AY121" s="12"/>
      <c r="AZ121" s="12"/>
      <c r="BA121" s="12"/>
      <c r="BB121" s="3"/>
    </row>
    <row r="122" spans="2:54">
      <c r="B122" s="1"/>
      <c r="C122" s="48" t="s">
        <v>41</v>
      </c>
      <c r="D122" s="48"/>
      <c r="E122" s="48"/>
      <c r="F122" s="47">
        <v>15</v>
      </c>
      <c r="G122" s="47"/>
      <c r="H122" s="47">
        <v>13</v>
      </c>
      <c r="I122" s="47"/>
      <c r="J122" s="47">
        <v>11.6</v>
      </c>
      <c r="K122" s="47"/>
      <c r="L122" s="47">
        <v>11.8</v>
      </c>
      <c r="M122" s="47"/>
      <c r="N122" s="47">
        <v>13</v>
      </c>
      <c r="O122" s="47"/>
      <c r="P122" s="47">
        <v>15.3</v>
      </c>
      <c r="Q122" s="47"/>
      <c r="R122" s="47">
        <v>19.2</v>
      </c>
      <c r="S122" s="47"/>
      <c r="T122" s="47">
        <v>25</v>
      </c>
      <c r="U122" s="47"/>
      <c r="V122" s="47">
        <v>33.5</v>
      </c>
      <c r="W122" s="47"/>
      <c r="X122" s="47">
        <v>46.3</v>
      </c>
      <c r="Y122" s="47"/>
      <c r="Z122" s="47">
        <v>66.3</v>
      </c>
      <c r="AA122" s="47"/>
      <c r="AB122" s="47">
        <v>98</v>
      </c>
      <c r="AC122" s="47"/>
      <c r="AD122" s="47">
        <v>155</v>
      </c>
      <c r="AE122" s="47"/>
      <c r="AF122" s="47">
        <v>250</v>
      </c>
      <c r="AG122" s="47"/>
      <c r="AH122" s="12"/>
      <c r="AI122" s="12"/>
      <c r="AJ122" s="12"/>
      <c r="AK122" s="18"/>
      <c r="AL122" s="16"/>
      <c r="AM122" s="12"/>
      <c r="AN122" s="12"/>
      <c r="AO122" s="12"/>
      <c r="AP122" s="12"/>
      <c r="AQ122" s="12"/>
      <c r="AR122" s="12"/>
      <c r="AS122" s="16"/>
      <c r="AT122" s="12"/>
      <c r="AU122" s="12"/>
      <c r="AV122" s="12"/>
      <c r="AW122" s="12"/>
      <c r="AX122" s="12"/>
      <c r="AY122" s="12"/>
      <c r="AZ122" s="12"/>
      <c r="BA122" s="12"/>
      <c r="BB122" s="3"/>
    </row>
    <row r="123" spans="2:54">
      <c r="B123" s="1"/>
      <c r="C123" s="46" t="s">
        <v>42</v>
      </c>
      <c r="D123" s="46"/>
      <c r="E123" s="46"/>
      <c r="F123" s="45">
        <v>5.03</v>
      </c>
      <c r="G123" s="45"/>
      <c r="H123" s="45">
        <v>4.95</v>
      </c>
      <c r="I123" s="45"/>
      <c r="J123" s="45">
        <v>5.72</v>
      </c>
      <c r="K123" s="45"/>
      <c r="L123" s="45">
        <v>7.76</v>
      </c>
      <c r="M123" s="45"/>
      <c r="N123" s="45">
        <v>11.2</v>
      </c>
      <c r="O123" s="45"/>
      <c r="P123" s="45">
        <v>18.7</v>
      </c>
      <c r="Q123" s="45"/>
      <c r="R123" s="45">
        <v>32.9</v>
      </c>
      <c r="S123" s="45"/>
      <c r="T123" s="45">
        <v>64.099999999999994</v>
      </c>
      <c r="U123" s="45"/>
      <c r="V123" s="45">
        <v>130</v>
      </c>
      <c r="W123" s="45"/>
      <c r="X123" s="45">
        <v>270</v>
      </c>
      <c r="Y123" s="45"/>
      <c r="Z123" s="58" t="s">
        <v>54</v>
      </c>
      <c r="AA123" s="45"/>
      <c r="AB123" s="58" t="s">
        <v>54</v>
      </c>
      <c r="AC123" s="45"/>
      <c r="AD123" s="58" t="s">
        <v>54</v>
      </c>
      <c r="AE123" s="45"/>
      <c r="AF123" s="58" t="s">
        <v>54</v>
      </c>
      <c r="AG123" s="45"/>
      <c r="AH123" s="12"/>
      <c r="AI123" s="12"/>
      <c r="AJ123" s="12"/>
      <c r="AK123" s="18"/>
      <c r="AL123" s="16"/>
      <c r="AM123" s="12"/>
      <c r="AN123" s="12"/>
      <c r="AO123" s="12"/>
      <c r="AP123" s="12"/>
      <c r="AQ123" s="12"/>
      <c r="AR123" s="12"/>
      <c r="AS123" s="16"/>
      <c r="AT123" s="12"/>
      <c r="AU123" s="12"/>
      <c r="AV123" s="12"/>
      <c r="AW123" s="12"/>
      <c r="AX123" s="12"/>
      <c r="AY123" s="12"/>
      <c r="AZ123" s="12"/>
      <c r="BA123" s="12"/>
      <c r="BB123" s="3"/>
    </row>
    <row r="124" spans="2:54">
      <c r="B124" s="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8"/>
      <c r="AL124" s="16"/>
      <c r="AM124" s="12"/>
      <c r="AN124" s="12"/>
      <c r="AO124" s="12"/>
      <c r="AP124" s="12"/>
      <c r="AQ124" s="12"/>
      <c r="AR124" s="12"/>
      <c r="AS124" s="16"/>
      <c r="AT124" s="12"/>
      <c r="AU124" s="12"/>
      <c r="AV124" s="12"/>
      <c r="AW124" s="12"/>
      <c r="AX124" s="12"/>
      <c r="AY124" s="12"/>
      <c r="AZ124" s="12"/>
      <c r="BA124" s="12"/>
      <c r="BB124" s="3"/>
    </row>
    <row r="125" spans="2:54">
      <c r="B125" s="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3"/>
    </row>
    <row r="126" spans="2:54" ht="15.75">
      <c r="B126" s="1"/>
      <c r="C126" s="24" t="s">
        <v>49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3"/>
    </row>
    <row r="127" spans="2:54" ht="11.25" customHeight="1">
      <c r="B127" s="1"/>
      <c r="C127" s="24"/>
      <c r="D127" s="12"/>
      <c r="E127" s="12"/>
      <c r="F127" s="12"/>
      <c r="G127" s="12"/>
      <c r="H127" s="12" t="s">
        <v>57</v>
      </c>
      <c r="I127" s="12"/>
      <c r="K127" s="12"/>
      <c r="L127" s="12"/>
      <c r="M127" s="12"/>
      <c r="N127" s="12"/>
      <c r="O127" s="12"/>
      <c r="P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3"/>
    </row>
    <row r="128" spans="2:54" ht="12" thickBot="1">
      <c r="B128" s="1"/>
      <c r="C128" s="12"/>
      <c r="D128" s="12"/>
      <c r="E128" s="30"/>
      <c r="F128" s="31"/>
      <c r="G128" s="31"/>
      <c r="H128" s="31"/>
      <c r="I128" s="31"/>
      <c r="J128" s="31"/>
      <c r="K128" s="31"/>
      <c r="L128" s="31"/>
      <c r="M128" s="31"/>
      <c r="N128" s="30"/>
      <c r="O128" s="12"/>
      <c r="P128" s="12" t="s">
        <v>58</v>
      </c>
      <c r="R128" s="56">
        <v>15</v>
      </c>
      <c r="S128" s="56"/>
      <c r="T128" s="12" t="s">
        <v>71</v>
      </c>
      <c r="U128" s="12"/>
      <c r="V128" s="12"/>
      <c r="X128" s="12" t="s">
        <v>53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3"/>
    </row>
    <row r="129" spans="2:54">
      <c r="B129" s="1"/>
      <c r="C129" s="12"/>
      <c r="D129" s="12"/>
      <c r="E129" s="13"/>
      <c r="F129" s="7" t="s">
        <v>7</v>
      </c>
      <c r="G129" s="14"/>
      <c r="H129" s="14"/>
      <c r="I129" s="14"/>
      <c r="J129" s="14" t="s">
        <v>0</v>
      </c>
      <c r="K129" s="14"/>
      <c r="L129" s="14"/>
      <c r="M129" s="8"/>
      <c r="N129" s="13"/>
      <c r="O129" s="12"/>
      <c r="P129" s="12" t="s">
        <v>2</v>
      </c>
      <c r="Q129" s="12"/>
      <c r="R129" s="56">
        <v>2.1</v>
      </c>
      <c r="S129" s="56"/>
      <c r="T129" s="12" t="s">
        <v>12</v>
      </c>
      <c r="U129" s="12"/>
      <c r="V129" s="40"/>
      <c r="W129" s="28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3"/>
    </row>
    <row r="130" spans="2:54">
      <c r="B130" s="1"/>
      <c r="C130" s="12"/>
      <c r="D130" s="12"/>
      <c r="E130" s="13"/>
      <c r="F130" s="7"/>
      <c r="G130" s="14"/>
      <c r="H130" s="14"/>
      <c r="I130" s="14"/>
      <c r="J130" s="14"/>
      <c r="K130" s="14"/>
      <c r="L130" s="14"/>
      <c r="M130" s="8"/>
      <c r="N130" s="13"/>
      <c r="O130" s="12"/>
      <c r="P130" s="12" t="s">
        <v>4</v>
      </c>
      <c r="Q130" s="12"/>
      <c r="R130" s="56">
        <v>2.0499999999999998</v>
      </c>
      <c r="S130" s="56"/>
      <c r="T130" s="12" t="s">
        <v>12</v>
      </c>
      <c r="U130" s="12"/>
      <c r="V130" s="40" t="str">
        <f>IF(OR(1.5&lt;Z131,0.25&gt;Z131),"değiştir.","")</f>
        <v/>
      </c>
      <c r="W130" s="12"/>
      <c r="X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 t="s">
        <v>78</v>
      </c>
      <c r="AM130" s="12"/>
      <c r="AN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3"/>
    </row>
    <row r="131" spans="2:54">
      <c r="B131" s="1"/>
      <c r="C131" s="57" t="s">
        <v>6</v>
      </c>
      <c r="D131" s="12"/>
      <c r="E131" s="13"/>
      <c r="F131" s="7" t="s">
        <v>39</v>
      </c>
      <c r="G131" s="14"/>
      <c r="H131" s="14"/>
      <c r="I131" s="14"/>
      <c r="J131" s="14"/>
      <c r="K131" s="14"/>
      <c r="L131" s="14"/>
      <c r="M131" s="8"/>
      <c r="N131" s="13"/>
      <c r="O131" s="12"/>
      <c r="P131" s="15" t="s">
        <v>8</v>
      </c>
      <c r="Q131" s="12"/>
      <c r="R131" s="12"/>
      <c r="S131" s="12"/>
      <c r="T131" s="53">
        <f>+R129</f>
        <v>2.1</v>
      </c>
      <c r="U131" s="53"/>
      <c r="V131" s="16" t="s">
        <v>9</v>
      </c>
      <c r="W131" s="53">
        <f>+R130</f>
        <v>2.0499999999999998</v>
      </c>
      <c r="X131" s="53"/>
      <c r="Y131" s="16" t="s">
        <v>10</v>
      </c>
      <c r="Z131" s="53">
        <f>+T131/W131</f>
        <v>1.024390243902439</v>
      </c>
      <c r="AA131" s="53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3"/>
    </row>
    <row r="132" spans="2:54">
      <c r="B132" s="1"/>
      <c r="C132" s="57"/>
      <c r="D132" s="12"/>
      <c r="E132" s="13"/>
      <c r="F132" s="7"/>
      <c r="G132" s="14"/>
      <c r="H132" s="14"/>
      <c r="I132" s="14"/>
      <c r="J132" s="29" t="s">
        <v>12</v>
      </c>
      <c r="K132" s="14"/>
      <c r="L132" s="14"/>
      <c r="M132" s="8"/>
      <c r="N132" s="13"/>
      <c r="O132" s="12"/>
      <c r="P132" s="12" t="s">
        <v>56</v>
      </c>
      <c r="Q132" s="12"/>
      <c r="R132" s="12"/>
      <c r="S132" s="53">
        <f>+R128</f>
        <v>15</v>
      </c>
      <c r="T132" s="53"/>
      <c r="U132" s="12" t="s">
        <v>64</v>
      </c>
      <c r="X132" s="16"/>
      <c r="Y132" s="12"/>
      <c r="Z132" s="12"/>
      <c r="AA132" s="16"/>
      <c r="AF132" s="12"/>
      <c r="AG132" s="12"/>
      <c r="AH132" s="12"/>
      <c r="AI132" s="12"/>
      <c r="AJ132" s="17"/>
      <c r="AK132" s="12"/>
      <c r="AL132" s="18" t="s">
        <v>43</v>
      </c>
      <c r="AM132" s="18"/>
      <c r="AN132" s="18"/>
      <c r="AO132" s="53">
        <f>INDEX(F141:AG141,0,MATCH(Z131,F140:AG140,1))+((Z131-INDEX(F140:AG140,0,MATCH(Z131,F140:AG140,1)))*(INDEX(F141:AG141,0,(MATCH(Z131,F140:AG140,1)+2))-INDEX(F141:AG141,0,MATCH(Z131,F140:AG140,1)))/(INDEX(F140:AG140,0,(MATCH(Z131,F140:AG140,1)+2))-INDEX(F140:AG140,0,MATCH(Z131,F140:AG140,1))))</f>
        <v>3.4824390243902439</v>
      </c>
      <c r="AP132" s="53"/>
      <c r="AQ132" s="12" t="s">
        <v>66</v>
      </c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3"/>
    </row>
    <row r="133" spans="2:54">
      <c r="B133" s="1"/>
      <c r="C133" s="12"/>
      <c r="D133" s="12"/>
      <c r="E133" s="13"/>
      <c r="F133" s="7"/>
      <c r="G133" s="14"/>
      <c r="H133" s="14"/>
      <c r="I133" s="14"/>
      <c r="J133" s="14"/>
      <c r="K133" s="14"/>
      <c r="L133" s="14"/>
      <c r="M133" s="8"/>
      <c r="N133" s="13"/>
      <c r="O133" s="12"/>
      <c r="P133" s="12" t="s">
        <v>17</v>
      </c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8" t="s">
        <v>3</v>
      </c>
      <c r="AM133" s="18"/>
      <c r="AN133" s="12"/>
      <c r="AO133" s="53">
        <f>INDEX(F142:AG142,0,MATCH(Z131,F140:AG140,1))+((Z131-INDEX(F140:AG140,0,MATCH(Z131,F140:AG140,1)))*(INDEX(F142:AG142,0,(MATCH(Z131,F140:AG140,1)+2))-INDEX(F142:AG142,0,MATCH(Z131,F140:AG140,1)))/(INDEX(F140:AG140,0,(MATCH(Z131,F140:AG140,1)+2))-INDEX(F140:AG140,0,MATCH(Z131,F140:AG140,1))))</f>
        <v>-18.256097560975611</v>
      </c>
      <c r="AP133" s="53"/>
      <c r="AQ133" s="12" t="s">
        <v>66</v>
      </c>
      <c r="AR133" s="12"/>
      <c r="AS133" s="12"/>
      <c r="AU133" s="12"/>
      <c r="AV133" s="12"/>
      <c r="AW133" s="12"/>
      <c r="AX133" s="12"/>
      <c r="AY133" s="12"/>
      <c r="AZ133" s="12"/>
      <c r="BA133" s="12"/>
      <c r="BB133" s="3"/>
    </row>
    <row r="134" spans="2:54" ht="12" thickBot="1">
      <c r="B134" s="1"/>
      <c r="C134" s="12"/>
      <c r="D134" s="12"/>
      <c r="E134" s="13"/>
      <c r="F134" s="9"/>
      <c r="G134" s="10"/>
      <c r="H134" s="10"/>
      <c r="I134" s="10"/>
      <c r="J134" s="10" t="s">
        <v>39</v>
      </c>
      <c r="K134" s="10"/>
      <c r="L134" s="10"/>
      <c r="M134" s="11"/>
      <c r="N134" s="13"/>
      <c r="O134" s="12"/>
      <c r="P134" s="12" t="s">
        <v>46</v>
      </c>
      <c r="Q134" s="12"/>
      <c r="R134" s="12"/>
      <c r="S134" s="53">
        <f>+S132</f>
        <v>15</v>
      </c>
      <c r="T134" s="53"/>
      <c r="U134" s="12" t="s">
        <v>9</v>
      </c>
      <c r="V134" s="53">
        <f t="shared" ref="V134:V139" si="4">+AO132</f>
        <v>3.4824390243902439</v>
      </c>
      <c r="W134" s="53"/>
      <c r="X134" s="16" t="s">
        <v>10</v>
      </c>
      <c r="Y134" s="54">
        <f t="shared" ref="Y134:Y139" si="5">+S134/V134</f>
        <v>4.3073259560162489</v>
      </c>
      <c r="Z134" s="54"/>
      <c r="AA134" s="54"/>
      <c r="AB134" s="12" t="s">
        <v>64</v>
      </c>
      <c r="AC134" s="12"/>
      <c r="AD134" s="12"/>
      <c r="AE134" s="12"/>
      <c r="AF134" s="12"/>
      <c r="AG134" s="12"/>
      <c r="AH134" s="12"/>
      <c r="AI134" s="12"/>
      <c r="AJ134" s="12"/>
      <c r="AK134" s="12"/>
      <c r="AL134" s="19" t="s">
        <v>51</v>
      </c>
      <c r="AM134" s="19"/>
      <c r="AN134" s="19"/>
      <c r="AO134" s="53">
        <f>INDEX(F143:AG143,0,MATCH(Z131,F140:AG140,1))+((Z131-INDEX(F140:AG140,0,MATCH(Z131,F140:AG140,1)))*(INDEX(F143:AG143,0,(MATCH(Z131,F140:AG140,1)+2))-INDEX(F143:AG143,0,MATCH(Z131,F140:AG140,1)))/(INDEX(F140:AG140,0,(MATCH(Z131,F140:AG140,1)+2))-INDEX(F140:AG140,0,MATCH(Z131,F140:AG140,1))))</f>
        <v>15.197560975609756</v>
      </c>
      <c r="AP134" s="53"/>
      <c r="AQ134" s="12" t="s">
        <v>66</v>
      </c>
      <c r="AR134" s="12"/>
      <c r="AS134" s="12"/>
      <c r="AT134" s="12" t="s">
        <v>72</v>
      </c>
      <c r="AU134" s="12"/>
      <c r="AV134" s="12"/>
      <c r="AW134" s="12"/>
      <c r="AX134" s="12"/>
      <c r="AY134" s="12"/>
      <c r="AZ134" s="12"/>
      <c r="BA134" s="12"/>
      <c r="BB134" s="3"/>
    </row>
    <row r="135" spans="2:54">
      <c r="B135" s="1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2"/>
      <c r="P135" s="12" t="s">
        <v>20</v>
      </c>
      <c r="Q135" s="18"/>
      <c r="R135" s="16"/>
      <c r="S135" s="53">
        <f>+S134</f>
        <v>15</v>
      </c>
      <c r="T135" s="53"/>
      <c r="U135" s="12" t="s">
        <v>9</v>
      </c>
      <c r="V135" s="53">
        <f t="shared" si="4"/>
        <v>-18.256097560975611</v>
      </c>
      <c r="W135" s="53"/>
      <c r="X135" s="16" t="s">
        <v>10</v>
      </c>
      <c r="Y135" s="54">
        <f t="shared" si="5"/>
        <v>-0.82164328657314623</v>
      </c>
      <c r="Z135" s="54"/>
      <c r="AA135" s="54"/>
      <c r="AB135" s="12" t="s">
        <v>64</v>
      </c>
      <c r="AC135" s="12"/>
      <c r="AD135" s="12"/>
      <c r="AE135" s="12"/>
      <c r="AF135" s="12"/>
      <c r="AG135" s="12"/>
      <c r="AH135" s="12"/>
      <c r="AI135" s="12"/>
      <c r="AJ135" s="12"/>
      <c r="AK135" s="12"/>
      <c r="AL135" s="18" t="s">
        <v>1</v>
      </c>
      <c r="AM135" s="18"/>
      <c r="AN135" s="18"/>
      <c r="AO135" s="53">
        <f>INDEX(F144:AG144,0,MATCH(Z131,F140:AG140,1))+((Z131-INDEX(F140:AG140,0,MATCH(Z131,F140:AG140,1)))*(INDEX(F144:AG144,0,(MATCH(Z131,F140:AG140,1)+2))-INDEX(F144:AG144,0,MATCH(Z131,F140:AG140,1)))/(INDEX(F140:AG140,0,(MATCH(Z131,F140:AG140,1)+2))-INDEX(F140:AG140,0,MATCH(Z131,F140:AG140,1))))</f>
        <v>0.64731707317073173</v>
      </c>
      <c r="AP135" s="53"/>
      <c r="AQ135" s="12" t="s">
        <v>66</v>
      </c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3"/>
    </row>
    <row r="136" spans="2:54">
      <c r="B136" s="1"/>
      <c r="C136" s="12"/>
      <c r="D136" s="12"/>
      <c r="E136" s="12"/>
      <c r="F136" s="12"/>
      <c r="G136" s="12"/>
      <c r="H136" s="12"/>
      <c r="I136" s="12" t="s">
        <v>18</v>
      </c>
      <c r="J136" s="12"/>
      <c r="K136" s="12"/>
      <c r="L136" s="12"/>
      <c r="M136" s="12"/>
      <c r="N136" s="12"/>
      <c r="O136" s="12"/>
      <c r="P136" s="12" t="s">
        <v>29</v>
      </c>
      <c r="Q136" s="18"/>
      <c r="R136" s="16"/>
      <c r="S136" s="53">
        <f>+S135</f>
        <v>15</v>
      </c>
      <c r="T136" s="53"/>
      <c r="U136" s="12" t="s">
        <v>9</v>
      </c>
      <c r="V136" s="53">
        <f t="shared" si="4"/>
        <v>15.197560975609756</v>
      </c>
      <c r="W136" s="53"/>
      <c r="X136" s="16" t="s">
        <v>10</v>
      </c>
      <c r="Y136" s="54">
        <f t="shared" si="5"/>
        <v>0.98700048146364949</v>
      </c>
      <c r="Z136" s="54"/>
      <c r="AA136" s="54"/>
      <c r="AB136" s="12" t="s">
        <v>64</v>
      </c>
      <c r="AC136" s="12"/>
      <c r="AD136" s="12"/>
      <c r="AE136" s="12"/>
      <c r="AF136" s="12"/>
      <c r="AG136" s="12"/>
      <c r="AH136" s="12"/>
      <c r="AI136" s="12"/>
      <c r="AJ136" s="12"/>
      <c r="AK136" s="12"/>
      <c r="AL136" s="18" t="s">
        <v>61</v>
      </c>
      <c r="AM136" s="18"/>
      <c r="AN136" s="18"/>
      <c r="AO136" s="53">
        <f>INDEX(F145:AG145,0,MATCH(Z131,F140:AG140,1))+((Z131-INDEX(F140:AG140,0,MATCH(Z131,F140:AG140,1)))*(INDEX(F145:AG145,0,(MATCH(Z131,F140:AG140,1)+2))-INDEX(F145:AG145,0,MATCH(Z131,F140:AG140,1)))/(INDEX(F140:AG140,0,(MATCH(Z131,F140:AG140,1)+2))-INDEX(F140:AG140,0,MATCH(Z131,F140:AG140,1))))</f>
        <v>6.118048780487805</v>
      </c>
      <c r="AP136" s="53"/>
      <c r="AQ136" s="12" t="s">
        <v>66</v>
      </c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3"/>
    </row>
    <row r="137" spans="2:54">
      <c r="B137" s="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 t="s">
        <v>19</v>
      </c>
      <c r="Q137" s="18"/>
      <c r="R137" s="16"/>
      <c r="S137" s="53">
        <f>+S136</f>
        <v>15</v>
      </c>
      <c r="T137" s="53"/>
      <c r="U137" s="12" t="s">
        <v>9</v>
      </c>
      <c r="V137" s="53">
        <f t="shared" si="4"/>
        <v>0.64731707317073173</v>
      </c>
      <c r="W137" s="53"/>
      <c r="X137" s="16" t="s">
        <v>10</v>
      </c>
      <c r="Y137" s="54">
        <f t="shared" si="5"/>
        <v>23.172569706103992</v>
      </c>
      <c r="Z137" s="54"/>
      <c r="AA137" s="54"/>
      <c r="AB137" s="12" t="s">
        <v>64</v>
      </c>
      <c r="AC137" s="12"/>
      <c r="AD137" s="12"/>
      <c r="AE137" s="12"/>
      <c r="AF137" s="12"/>
      <c r="AG137" s="12"/>
      <c r="AH137" s="12"/>
      <c r="AI137" s="12"/>
      <c r="AJ137" s="12"/>
      <c r="AK137" s="18"/>
      <c r="AL137" s="18" t="s">
        <v>62</v>
      </c>
      <c r="AM137" s="18"/>
      <c r="AN137" s="18"/>
      <c r="AO137" s="53">
        <f>INDEX(F146:AG146,0,MATCH(Z131,F140:AG140,1))+((Z131-INDEX(F140:AG140,0,MATCH(Z131,F140:AG140,1)))*(INDEX(F146:AG146,0,(MATCH(Z131,F140:AG140,1)+2))-INDEX(F146:AG146,0,MATCH(Z131,F140:AG140,1)))/(INDEX(F140:AG140,0,(MATCH(Z131,F140:AG140,1)+2))-INDEX(F140:AG140,0,MATCH(Z131,F140:AG140,1))))</f>
        <v>14.114634146341462</v>
      </c>
      <c r="AP137" s="53"/>
      <c r="AQ137" s="12" t="s">
        <v>66</v>
      </c>
      <c r="AR137" s="12"/>
      <c r="AS137" s="16"/>
      <c r="AT137" s="12"/>
      <c r="AU137" s="12"/>
      <c r="AV137" s="12"/>
      <c r="AW137" s="12"/>
      <c r="AX137" s="12"/>
      <c r="AY137" s="12"/>
      <c r="AZ137" s="12"/>
      <c r="BA137" s="12"/>
      <c r="BB137" s="3"/>
    </row>
    <row r="138" spans="2:54">
      <c r="B138" s="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 t="s">
        <v>48</v>
      </c>
      <c r="Q138" s="18"/>
      <c r="R138" s="16"/>
      <c r="S138" s="53">
        <f>+S137</f>
        <v>15</v>
      </c>
      <c r="T138" s="53"/>
      <c r="U138" s="12" t="s">
        <v>9</v>
      </c>
      <c r="V138" s="53">
        <f t="shared" si="4"/>
        <v>6.118048780487805</v>
      </c>
      <c r="W138" s="53"/>
      <c r="X138" s="16" t="s">
        <v>10</v>
      </c>
      <c r="Y138" s="54">
        <f t="shared" si="5"/>
        <v>2.4517620794131716</v>
      </c>
      <c r="Z138" s="54"/>
      <c r="AA138" s="54"/>
      <c r="AB138" s="12" t="s">
        <v>64</v>
      </c>
      <c r="AC138" s="12"/>
      <c r="AD138" s="12"/>
      <c r="AE138" s="12"/>
      <c r="AF138" s="12"/>
      <c r="AG138" s="12"/>
      <c r="AH138" s="12"/>
      <c r="AI138" s="12"/>
      <c r="AJ138" s="12"/>
      <c r="AK138" s="18"/>
      <c r="AL138" s="18"/>
      <c r="AM138" s="18"/>
      <c r="AN138" s="18"/>
      <c r="AO138" s="16"/>
      <c r="AP138" s="16"/>
      <c r="AQ138" s="12"/>
      <c r="AR138" s="12"/>
      <c r="AS138" s="16"/>
      <c r="AT138" s="12"/>
      <c r="AU138" s="12"/>
      <c r="AV138" s="12"/>
      <c r="AW138" s="12"/>
      <c r="AX138" s="12"/>
      <c r="AY138" s="12"/>
      <c r="AZ138" s="12"/>
      <c r="BA138" s="12"/>
      <c r="BB138" s="3"/>
    </row>
    <row r="139" spans="2:54">
      <c r="B139" s="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 t="s">
        <v>47</v>
      </c>
      <c r="Q139" s="18"/>
      <c r="R139" s="16"/>
      <c r="S139" s="59">
        <f>+S138</f>
        <v>15</v>
      </c>
      <c r="T139" s="59"/>
      <c r="U139" s="12" t="s">
        <v>9</v>
      </c>
      <c r="V139" s="53">
        <f t="shared" si="4"/>
        <v>14.114634146341462</v>
      </c>
      <c r="W139" s="53"/>
      <c r="X139" s="16" t="s">
        <v>10</v>
      </c>
      <c r="Y139" s="54">
        <f t="shared" si="5"/>
        <v>1.0627268014515294</v>
      </c>
      <c r="Z139" s="54"/>
      <c r="AA139" s="54"/>
      <c r="AB139" s="12" t="s">
        <v>64</v>
      </c>
      <c r="AC139" s="12"/>
      <c r="AD139" s="12"/>
      <c r="AE139" s="12"/>
      <c r="AF139" s="12"/>
      <c r="AG139" s="12"/>
      <c r="AH139" s="12"/>
      <c r="AI139" s="12"/>
      <c r="AJ139" s="12"/>
      <c r="AK139" s="18"/>
      <c r="AL139" s="18"/>
      <c r="AM139" s="18"/>
      <c r="AN139" s="18"/>
      <c r="AO139" s="16"/>
      <c r="AP139" s="16"/>
      <c r="AQ139" s="12"/>
      <c r="AR139" s="12"/>
      <c r="AS139" s="16"/>
      <c r="AT139" s="12"/>
      <c r="AU139" s="12"/>
      <c r="AV139" s="12"/>
      <c r="AW139" s="12"/>
      <c r="AX139" s="12"/>
      <c r="AY139" s="12"/>
      <c r="AZ139" s="12"/>
      <c r="BA139" s="12"/>
      <c r="BB139" s="3"/>
    </row>
    <row r="140" spans="2:54" ht="12" thickBot="1">
      <c r="B140" s="1"/>
      <c r="C140" s="55" t="s">
        <v>23</v>
      </c>
      <c r="D140" s="55"/>
      <c r="E140" s="55"/>
      <c r="F140" s="50">
        <v>0.25</v>
      </c>
      <c r="G140" s="50"/>
      <c r="H140" s="50">
        <v>0.3</v>
      </c>
      <c r="I140" s="50"/>
      <c r="J140" s="50">
        <v>0.4</v>
      </c>
      <c r="K140" s="50"/>
      <c r="L140" s="50">
        <v>0.5</v>
      </c>
      <c r="M140" s="50"/>
      <c r="N140" s="50">
        <v>0.6</v>
      </c>
      <c r="O140" s="50"/>
      <c r="P140" s="50">
        <v>0.7</v>
      </c>
      <c r="Q140" s="50"/>
      <c r="R140" s="50">
        <v>0.8</v>
      </c>
      <c r="S140" s="50"/>
      <c r="T140" s="50">
        <v>0.9</v>
      </c>
      <c r="U140" s="50"/>
      <c r="V140" s="50">
        <v>1</v>
      </c>
      <c r="W140" s="50"/>
      <c r="X140" s="50">
        <v>1.1000000000000001</v>
      </c>
      <c r="Y140" s="50"/>
      <c r="Z140" s="50">
        <v>1.2</v>
      </c>
      <c r="AA140" s="50"/>
      <c r="AB140" s="50">
        <v>1.3</v>
      </c>
      <c r="AC140" s="50"/>
      <c r="AD140" s="50">
        <v>1.4</v>
      </c>
      <c r="AE140" s="50"/>
      <c r="AF140" s="50">
        <v>1.5</v>
      </c>
      <c r="AG140" s="50"/>
      <c r="AH140" s="12"/>
      <c r="AP140" s="12"/>
      <c r="AQ140" s="12"/>
      <c r="AR140" s="12"/>
      <c r="AS140" s="16"/>
      <c r="AT140" s="12"/>
      <c r="AU140" s="12"/>
      <c r="AV140" s="12"/>
      <c r="AW140" s="12"/>
      <c r="AX140" s="12"/>
      <c r="AY140" s="12"/>
      <c r="AZ140" s="12"/>
      <c r="BA140" s="12"/>
      <c r="BB140" s="3"/>
    </row>
    <row r="141" spans="2:54" ht="12" thickTop="1">
      <c r="B141" s="1"/>
      <c r="C141" s="51" t="s">
        <v>40</v>
      </c>
      <c r="D141" s="51"/>
      <c r="E141" s="51"/>
      <c r="F141" s="52">
        <v>5.4</v>
      </c>
      <c r="G141" s="52"/>
      <c r="H141" s="52">
        <v>4</v>
      </c>
      <c r="I141" s="52"/>
      <c r="J141" s="52">
        <v>3.14</v>
      </c>
      <c r="K141" s="52"/>
      <c r="L141" s="52">
        <v>3.07</v>
      </c>
      <c r="M141" s="52"/>
      <c r="N141" s="52">
        <v>3.18</v>
      </c>
      <c r="O141" s="52"/>
      <c r="P141" s="52">
        <v>3.29</v>
      </c>
      <c r="Q141" s="52"/>
      <c r="R141" s="52">
        <v>3.4</v>
      </c>
      <c r="S141" s="52"/>
      <c r="T141" s="52">
        <v>3.44</v>
      </c>
      <c r="U141" s="52"/>
      <c r="V141" s="52">
        <v>3.48</v>
      </c>
      <c r="W141" s="52"/>
      <c r="X141" s="52">
        <v>3.49</v>
      </c>
      <c r="Y141" s="52"/>
      <c r="Z141" s="52">
        <v>3.5</v>
      </c>
      <c r="AA141" s="52"/>
      <c r="AB141" s="52">
        <v>3.52</v>
      </c>
      <c r="AC141" s="52"/>
      <c r="AD141" s="52">
        <v>3.53</v>
      </c>
      <c r="AE141" s="52"/>
      <c r="AF141" s="52">
        <v>3.54</v>
      </c>
      <c r="AG141" s="52"/>
      <c r="AH141" s="12"/>
      <c r="AP141" s="12"/>
      <c r="AQ141" s="12"/>
      <c r="AR141" s="12"/>
      <c r="AS141" s="16"/>
      <c r="AT141" s="12"/>
      <c r="AU141" s="12"/>
      <c r="AV141" s="12"/>
      <c r="AW141" s="12"/>
      <c r="AX141" s="12"/>
      <c r="AY141" s="12"/>
      <c r="AZ141" s="12"/>
      <c r="BA141" s="12"/>
      <c r="BB141" s="3"/>
    </row>
    <row r="142" spans="2:54">
      <c r="B142" s="1"/>
      <c r="C142" s="48" t="s">
        <v>25</v>
      </c>
      <c r="D142" s="48"/>
      <c r="E142" s="48"/>
      <c r="F142" s="47">
        <v>16.899999999999999</v>
      </c>
      <c r="G142" s="47"/>
      <c r="H142" s="47">
        <v>12.3</v>
      </c>
      <c r="I142" s="47"/>
      <c r="J142" s="47">
        <v>10.6</v>
      </c>
      <c r="K142" s="47"/>
      <c r="L142" s="47">
        <v>14.1</v>
      </c>
      <c r="M142" s="47"/>
      <c r="N142" s="47">
        <v>29.4</v>
      </c>
      <c r="O142" s="47"/>
      <c r="P142" s="60" t="s">
        <v>63</v>
      </c>
      <c r="Q142" s="47"/>
      <c r="R142" s="47">
        <v>-36.1</v>
      </c>
      <c r="S142" s="47"/>
      <c r="T142" s="47">
        <v>-21.3</v>
      </c>
      <c r="U142" s="47"/>
      <c r="V142" s="47">
        <v>-18.5</v>
      </c>
      <c r="W142" s="47"/>
      <c r="X142" s="47">
        <v>-17.5</v>
      </c>
      <c r="Y142" s="47"/>
      <c r="Z142" s="47">
        <v>-17.899999999999999</v>
      </c>
      <c r="AA142" s="47"/>
      <c r="AB142" s="47">
        <v>-18.7</v>
      </c>
      <c r="AC142" s="47"/>
      <c r="AD142" s="47">
        <v>-20.399999999999999</v>
      </c>
      <c r="AE142" s="47"/>
      <c r="AF142" s="47">
        <v>-23.2</v>
      </c>
      <c r="AG142" s="47"/>
      <c r="AH142" s="12"/>
      <c r="AP142" s="12"/>
      <c r="AQ142" s="12"/>
      <c r="AR142" s="12"/>
      <c r="AS142" s="16"/>
      <c r="AT142" s="12"/>
      <c r="AU142" s="12"/>
      <c r="AV142" s="12"/>
      <c r="AW142" s="12"/>
      <c r="AX142" s="12"/>
      <c r="AY142" s="12"/>
      <c r="AZ142" s="12"/>
      <c r="BA142" s="12"/>
      <c r="BB142" s="3"/>
    </row>
    <row r="143" spans="2:54">
      <c r="B143" s="1"/>
      <c r="C143" s="48" t="s">
        <v>50</v>
      </c>
      <c r="D143" s="48"/>
      <c r="E143" s="48"/>
      <c r="F143" s="47">
        <v>1.32</v>
      </c>
      <c r="G143" s="47"/>
      <c r="H143" s="47">
        <v>1.53</v>
      </c>
      <c r="I143" s="47"/>
      <c r="J143" s="47">
        <v>2.0099999999999998</v>
      </c>
      <c r="K143" s="47"/>
      <c r="L143" s="47">
        <v>2.6</v>
      </c>
      <c r="M143" s="47"/>
      <c r="N143" s="47">
        <v>3.36</v>
      </c>
      <c r="O143" s="47"/>
      <c r="P143" s="47">
        <v>4.3899999999999997</v>
      </c>
      <c r="Q143" s="47"/>
      <c r="R143" s="47">
        <v>6.07</v>
      </c>
      <c r="S143" s="47"/>
      <c r="T143" s="47">
        <v>8.6199999999999992</v>
      </c>
      <c r="U143" s="47"/>
      <c r="V143" s="47">
        <v>13.1</v>
      </c>
      <c r="W143" s="47"/>
      <c r="X143" s="47">
        <v>21.7</v>
      </c>
      <c r="Y143" s="47"/>
      <c r="Z143" s="47">
        <v>40</v>
      </c>
      <c r="AA143" s="47"/>
      <c r="AB143" s="47">
        <v>100</v>
      </c>
      <c r="AC143" s="47"/>
      <c r="AD143" s="60" t="s">
        <v>63</v>
      </c>
      <c r="AE143" s="47"/>
      <c r="AF143" s="47">
        <v>-130</v>
      </c>
      <c r="AG143" s="47"/>
      <c r="AH143" s="12"/>
      <c r="AP143" s="12"/>
      <c r="AQ143" s="12"/>
      <c r="AR143" s="12"/>
      <c r="AS143" s="16"/>
      <c r="AT143" s="12"/>
      <c r="AU143" s="12"/>
      <c r="AV143" s="12"/>
      <c r="AW143" s="12"/>
      <c r="AX143" s="12"/>
      <c r="AY143" s="12"/>
      <c r="AZ143" s="12"/>
      <c r="BA143" s="12"/>
      <c r="BB143" s="3"/>
    </row>
    <row r="144" spans="2:54">
      <c r="B144" s="1"/>
      <c r="C144" s="48" t="s">
        <v>24</v>
      </c>
      <c r="D144" s="48"/>
      <c r="E144" s="48"/>
      <c r="F144" s="47">
        <v>0.61</v>
      </c>
      <c r="G144" s="47"/>
      <c r="H144" s="47">
        <v>0.56999999999999995</v>
      </c>
      <c r="I144" s="47"/>
      <c r="J144" s="47">
        <v>0.54</v>
      </c>
      <c r="K144" s="47"/>
      <c r="L144" s="47">
        <v>0.55000000000000004</v>
      </c>
      <c r="M144" s="47"/>
      <c r="N144" s="47">
        <v>0.56000000000000005</v>
      </c>
      <c r="O144" s="47"/>
      <c r="P144" s="47">
        <v>0.56999999999999995</v>
      </c>
      <c r="Q144" s="47"/>
      <c r="R144" s="47">
        <v>0.6</v>
      </c>
      <c r="S144" s="47"/>
      <c r="T144" s="47">
        <v>0.62</v>
      </c>
      <c r="U144" s="47"/>
      <c r="V144" s="47">
        <v>0.64</v>
      </c>
      <c r="W144" s="47"/>
      <c r="X144" s="47">
        <v>0.67</v>
      </c>
      <c r="Y144" s="47"/>
      <c r="Z144" s="47">
        <v>0.69</v>
      </c>
      <c r="AA144" s="47"/>
      <c r="AB144" s="47">
        <v>0.72</v>
      </c>
      <c r="AC144" s="47"/>
      <c r="AD144" s="47">
        <v>0.74</v>
      </c>
      <c r="AE144" s="47"/>
      <c r="AF144" s="47">
        <v>0.77</v>
      </c>
      <c r="AG144" s="47"/>
      <c r="AH144" s="12"/>
      <c r="AP144" s="12"/>
      <c r="AQ144" s="12"/>
      <c r="AR144" s="12"/>
      <c r="AS144" s="16"/>
      <c r="AT144" s="12"/>
      <c r="AU144" s="12"/>
      <c r="AV144" s="12"/>
      <c r="AW144" s="12"/>
      <c r="AX144" s="12"/>
      <c r="AY144" s="12"/>
      <c r="AZ144" s="12"/>
      <c r="BA144" s="12"/>
      <c r="BB144" s="3"/>
    </row>
    <row r="145" spans="2:54">
      <c r="B145" s="1"/>
      <c r="C145" s="48" t="s">
        <v>59</v>
      </c>
      <c r="D145" s="48"/>
      <c r="E145" s="48"/>
      <c r="F145" s="47">
        <v>-5.98</v>
      </c>
      <c r="G145" s="47"/>
      <c r="H145" s="47">
        <v>-8.2899999999999991</v>
      </c>
      <c r="I145" s="47"/>
      <c r="J145" s="47">
        <v>-4.76</v>
      </c>
      <c r="K145" s="47"/>
      <c r="L145" s="47">
        <v>15.4</v>
      </c>
      <c r="M145" s="47"/>
      <c r="N145" s="47">
        <v>7.91</v>
      </c>
      <c r="O145" s="47"/>
      <c r="P145" s="47">
        <v>6.17</v>
      </c>
      <c r="Q145" s="47"/>
      <c r="R145" s="47">
        <v>5.59</v>
      </c>
      <c r="S145" s="47"/>
      <c r="T145" s="47">
        <v>5.56</v>
      </c>
      <c r="U145" s="47"/>
      <c r="V145" s="47">
        <v>5.94</v>
      </c>
      <c r="W145" s="47"/>
      <c r="X145" s="47">
        <v>6.67</v>
      </c>
      <c r="Y145" s="47"/>
      <c r="Z145" s="47">
        <v>7.55</v>
      </c>
      <c r="AA145" s="47"/>
      <c r="AB145" s="47">
        <v>8.66</v>
      </c>
      <c r="AC145" s="47"/>
      <c r="AD145" s="47">
        <v>10.199999999999999</v>
      </c>
      <c r="AE145" s="47"/>
      <c r="AF145" s="47">
        <v>12.4</v>
      </c>
      <c r="AG145" s="47"/>
      <c r="AH145" s="12"/>
      <c r="AP145" s="12"/>
      <c r="AQ145" s="12"/>
      <c r="AR145" s="12"/>
      <c r="AS145" s="16"/>
      <c r="AT145" s="12"/>
      <c r="AU145" s="12"/>
      <c r="AV145" s="12"/>
      <c r="AW145" s="12"/>
      <c r="AX145" s="12"/>
      <c r="AY145" s="12"/>
      <c r="AZ145" s="12"/>
      <c r="BA145" s="12"/>
      <c r="BB145" s="3"/>
    </row>
    <row r="146" spans="2:54">
      <c r="B146" s="1"/>
      <c r="C146" s="46" t="s">
        <v>60</v>
      </c>
      <c r="D146" s="46"/>
      <c r="E146" s="46"/>
      <c r="F146" s="45">
        <v>-1.52</v>
      </c>
      <c r="G146" s="45"/>
      <c r="H146" s="45">
        <v>-2.08</v>
      </c>
      <c r="I146" s="45"/>
      <c r="J146" s="45">
        <v>-6.05</v>
      </c>
      <c r="K146" s="45"/>
      <c r="L146" s="45">
        <v>29.2</v>
      </c>
      <c r="M146" s="45"/>
      <c r="N146" s="45">
        <v>8.0299999999999994</v>
      </c>
      <c r="O146" s="45"/>
      <c r="P146" s="45">
        <v>6.9</v>
      </c>
      <c r="Q146" s="45"/>
      <c r="R146" s="45">
        <v>7.55</v>
      </c>
      <c r="S146" s="45"/>
      <c r="T146" s="45">
        <v>9</v>
      </c>
      <c r="U146" s="45"/>
      <c r="V146" s="45">
        <v>12.7</v>
      </c>
      <c r="W146" s="45"/>
      <c r="X146" s="45">
        <v>18.5</v>
      </c>
      <c r="Y146" s="45"/>
      <c r="Z146" s="58">
        <v>27.8</v>
      </c>
      <c r="AA146" s="45"/>
      <c r="AB146" s="58">
        <v>41.7</v>
      </c>
      <c r="AC146" s="45"/>
      <c r="AD146" s="58">
        <v>66.7</v>
      </c>
      <c r="AE146" s="45"/>
      <c r="AF146" s="58">
        <v>115</v>
      </c>
      <c r="AG146" s="45"/>
      <c r="AH146" s="12"/>
      <c r="AI146" s="12"/>
      <c r="AJ146" s="12"/>
      <c r="AK146" s="18"/>
      <c r="AL146" s="16"/>
      <c r="AM146" s="12"/>
      <c r="AN146" s="12"/>
      <c r="AO146" s="12"/>
      <c r="AP146" s="12"/>
      <c r="AQ146" s="12"/>
      <c r="AR146" s="12"/>
      <c r="AS146" s="16"/>
      <c r="AT146" s="12"/>
      <c r="AU146" s="12"/>
      <c r="AV146" s="12"/>
      <c r="AW146" s="12"/>
      <c r="AX146" s="12"/>
      <c r="AY146" s="12"/>
      <c r="AZ146" s="12"/>
      <c r="BA146" s="12"/>
      <c r="BB146" s="3"/>
    </row>
    <row r="147" spans="2:54">
      <c r="B147" s="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8"/>
      <c r="AL147" s="41"/>
      <c r="AM147" s="12"/>
      <c r="AN147" s="12"/>
      <c r="AO147" s="12"/>
      <c r="AP147" s="12"/>
      <c r="AQ147" s="12"/>
      <c r="AR147" s="12"/>
      <c r="AS147" s="41"/>
      <c r="AT147" s="12"/>
      <c r="AU147" s="12"/>
      <c r="AV147" s="12"/>
      <c r="AW147" s="12"/>
      <c r="AX147" s="12"/>
      <c r="AY147" s="12"/>
      <c r="AZ147" s="12"/>
      <c r="BA147" s="12"/>
      <c r="BB147" s="3"/>
    </row>
    <row r="148" spans="2:54">
      <c r="B148" s="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3"/>
    </row>
    <row r="149" spans="2:54" ht="15.75">
      <c r="B149" s="1"/>
      <c r="C149" s="24" t="s">
        <v>94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3"/>
    </row>
    <row r="150" spans="2:54" ht="11.25" customHeight="1">
      <c r="B150" s="1"/>
      <c r="C150" s="24"/>
      <c r="D150" s="12"/>
      <c r="E150" s="12" t="s">
        <v>92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3"/>
    </row>
    <row r="151" spans="2:54" ht="12" thickBot="1">
      <c r="B151" s="1"/>
      <c r="C151" s="12"/>
      <c r="D151" s="12"/>
      <c r="E151" s="30"/>
      <c r="F151" s="31"/>
      <c r="G151" s="31"/>
      <c r="H151" s="31"/>
      <c r="I151" s="31"/>
      <c r="J151" s="31"/>
      <c r="K151" s="31"/>
      <c r="L151" s="31"/>
      <c r="M151" s="31"/>
      <c r="N151" s="30"/>
      <c r="O151" s="12"/>
      <c r="P151" s="12" t="s">
        <v>13</v>
      </c>
      <c r="Q151" s="56">
        <v>3.76</v>
      </c>
      <c r="R151" s="56"/>
      <c r="S151" s="12" t="s">
        <v>65</v>
      </c>
      <c r="T151" s="12"/>
      <c r="U151" s="12"/>
      <c r="V151" s="12"/>
      <c r="W151" s="12" t="s">
        <v>33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3"/>
    </row>
    <row r="152" spans="2:54">
      <c r="B152" s="1"/>
      <c r="C152" s="12"/>
      <c r="D152" s="12"/>
      <c r="E152" s="30"/>
      <c r="F152" s="7" t="s">
        <v>81</v>
      </c>
      <c r="G152" s="14"/>
      <c r="H152" s="14"/>
      <c r="I152" s="14"/>
      <c r="J152" s="14" t="s">
        <v>0</v>
      </c>
      <c r="K152" s="14"/>
      <c r="L152" s="14" t="s">
        <v>82</v>
      </c>
      <c r="M152" s="8"/>
      <c r="N152" s="13"/>
      <c r="O152" s="12"/>
      <c r="P152" s="12" t="s">
        <v>2</v>
      </c>
      <c r="Q152" s="12"/>
      <c r="R152" s="56">
        <v>2.0499999999999998</v>
      </c>
      <c r="S152" s="56"/>
      <c r="T152" s="12" t="s">
        <v>12</v>
      </c>
      <c r="U152" s="12"/>
      <c r="V152" s="40"/>
      <c r="W152" s="28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3"/>
    </row>
    <row r="153" spans="2:54">
      <c r="B153" s="1"/>
      <c r="C153" s="12"/>
      <c r="D153" s="12"/>
      <c r="E153" s="30"/>
      <c r="F153" s="7"/>
      <c r="G153" s="14"/>
      <c r="H153" s="14"/>
      <c r="I153" s="14"/>
      <c r="J153" s="14"/>
      <c r="K153" s="14"/>
      <c r="L153" s="14"/>
      <c r="M153" s="8"/>
      <c r="N153" s="13"/>
      <c r="O153" s="12"/>
      <c r="P153" s="12" t="s">
        <v>4</v>
      </c>
      <c r="Q153" s="12"/>
      <c r="R153" s="56">
        <v>2.1</v>
      </c>
      <c r="S153" s="56"/>
      <c r="T153" s="12" t="s">
        <v>12</v>
      </c>
      <c r="U153" s="12"/>
      <c r="V153" s="40" t="str">
        <f>IF(OR(1.5&lt;Z154,0.25&gt;Z154),"değiştir.","")</f>
        <v/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 t="s">
        <v>84</v>
      </c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3"/>
    </row>
    <row r="154" spans="2:54">
      <c r="B154" s="1"/>
      <c r="C154" s="57" t="s">
        <v>6</v>
      </c>
      <c r="D154" s="12"/>
      <c r="E154" s="30"/>
      <c r="F154" s="7" t="s">
        <v>80</v>
      </c>
      <c r="G154" s="14"/>
      <c r="H154" s="14"/>
      <c r="I154" s="14"/>
      <c r="J154" s="14"/>
      <c r="K154" s="14"/>
      <c r="L154" s="14" t="s">
        <v>83</v>
      </c>
      <c r="M154" s="8"/>
      <c r="N154" s="13"/>
      <c r="O154" s="12"/>
      <c r="P154" s="15" t="s">
        <v>8</v>
      </c>
      <c r="Q154" s="12"/>
      <c r="R154" s="12"/>
      <c r="S154" s="12"/>
      <c r="T154" s="53">
        <f>+R152</f>
        <v>2.0499999999999998</v>
      </c>
      <c r="U154" s="53"/>
      <c r="V154" s="41" t="s">
        <v>9</v>
      </c>
      <c r="W154" s="53">
        <f>+R153</f>
        <v>2.1</v>
      </c>
      <c r="X154" s="53"/>
      <c r="Y154" s="41" t="s">
        <v>10</v>
      </c>
      <c r="Z154" s="53">
        <f>+T154/W154</f>
        <v>0.97619047619047605</v>
      </c>
      <c r="AA154" s="53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3"/>
    </row>
    <row r="155" spans="2:54">
      <c r="B155" s="1"/>
      <c r="C155" s="57"/>
      <c r="D155" s="12"/>
      <c r="E155" s="30"/>
      <c r="F155" s="7"/>
      <c r="G155" s="14"/>
      <c r="H155" s="14"/>
      <c r="I155" s="14"/>
      <c r="J155" s="29" t="s">
        <v>12</v>
      </c>
      <c r="K155" s="14"/>
      <c r="L155" s="14"/>
      <c r="M155" s="8"/>
      <c r="N155" s="13"/>
      <c r="O155" s="12"/>
      <c r="P155" s="12" t="s">
        <v>14</v>
      </c>
      <c r="Q155" s="12"/>
      <c r="R155" s="12"/>
      <c r="S155" s="12"/>
      <c r="T155" s="12"/>
      <c r="U155" s="53">
        <f>+Q151</f>
        <v>3.76</v>
      </c>
      <c r="V155" s="53"/>
      <c r="W155" s="53"/>
      <c r="X155" s="41" t="s">
        <v>15</v>
      </c>
      <c r="Y155" s="53">
        <f>+R153</f>
        <v>2.1</v>
      </c>
      <c r="Z155" s="53"/>
      <c r="AA155" s="41" t="s">
        <v>15</v>
      </c>
      <c r="AB155" s="53">
        <f>+R152</f>
        <v>2.0499999999999998</v>
      </c>
      <c r="AC155" s="53"/>
      <c r="AD155" s="41" t="s">
        <v>10</v>
      </c>
      <c r="AE155" s="53">
        <f>+U155*Y155*AB155</f>
        <v>16.186799999999998</v>
      </c>
      <c r="AF155" s="53"/>
      <c r="AG155" s="53"/>
      <c r="AH155" s="12" t="s">
        <v>16</v>
      </c>
      <c r="AI155" s="12"/>
      <c r="AJ155" s="17"/>
      <c r="AK155" s="12"/>
      <c r="AL155" s="18" t="s">
        <v>43</v>
      </c>
      <c r="AM155" s="18"/>
      <c r="AN155" s="18"/>
      <c r="AO155" s="53">
        <f>INDEX(F165:AG165,0,MATCH(Z154,F164:AG164,1))+((Z154-INDEX(F164:AG164,0,MATCH(Z154,F164:AG164,1)))*(INDEX(F165:AG165,0,(MATCH(Z154,F164:AG164,1)+2))-INDEX(F165:AG165,0,MATCH(Z154,F164:AG164,1)))/(INDEX(F164:AG164,0,(MATCH(Z154,F164:AG164,1)+2))-INDEX(F164:AG164,0,MATCH(Z154,F164:AG164,1))))</f>
        <v>15.857142857142856</v>
      </c>
      <c r="AP155" s="53"/>
      <c r="AQ155" s="12" t="s">
        <v>66</v>
      </c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3"/>
    </row>
    <row r="156" spans="2:54">
      <c r="B156" s="1"/>
      <c r="C156" s="12"/>
      <c r="D156" s="12"/>
      <c r="E156" s="30"/>
      <c r="F156" s="7"/>
      <c r="G156" s="14"/>
      <c r="H156" s="14"/>
      <c r="I156" s="14"/>
      <c r="J156" s="14"/>
      <c r="K156" s="14"/>
      <c r="L156" s="14"/>
      <c r="M156" s="8"/>
      <c r="N156" s="13"/>
      <c r="O156" s="12"/>
      <c r="P156" s="12" t="s">
        <v>17</v>
      </c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8" t="s">
        <v>3</v>
      </c>
      <c r="AM156" s="18"/>
      <c r="AN156" s="12"/>
      <c r="AO156" s="53">
        <f>INDEX(F166:AG166,0,MATCH(Z154,F164:AG164,1))+((Z154-INDEX(F164:AG164,0,MATCH(Z154,F164:AG164,1)))*(INDEX(F166:AG166,0,(MATCH(Z154,F164:AG164,1)+2))-INDEX(F166:AG166,0,MATCH(Z154,F164:AG164,1)))/(INDEX(F164:AG164,0,(MATCH(Z154,F164:AG164,1)+2))-INDEX(F164:AG164,0,MATCH(Z154,F164:AG164,1))))</f>
        <v>24.942857142857143</v>
      </c>
      <c r="AP156" s="53"/>
      <c r="AQ156" s="12" t="s">
        <v>66</v>
      </c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3"/>
    </row>
    <row r="157" spans="2:54" ht="12" thickBot="1">
      <c r="B157" s="1"/>
      <c r="C157" s="12"/>
      <c r="D157" s="12"/>
      <c r="E157" s="30"/>
      <c r="F157" s="9"/>
      <c r="G157" s="10"/>
      <c r="H157" s="10"/>
      <c r="I157" s="10"/>
      <c r="J157" s="10" t="s">
        <v>39</v>
      </c>
      <c r="K157" s="10"/>
      <c r="L157" s="10"/>
      <c r="M157" s="11"/>
      <c r="N157" s="13"/>
      <c r="O157" s="12"/>
      <c r="P157" s="12" t="s">
        <v>46</v>
      </c>
      <c r="Q157" s="12"/>
      <c r="R157" s="12"/>
      <c r="S157" s="53">
        <f>+AE155</f>
        <v>16.186799999999998</v>
      </c>
      <c r="T157" s="53"/>
      <c r="U157" s="53"/>
      <c r="V157" s="12" t="s">
        <v>9</v>
      </c>
      <c r="W157" s="53">
        <f t="shared" ref="W157:W162" si="6">+AO155</f>
        <v>15.857142857142856</v>
      </c>
      <c r="X157" s="53"/>
      <c r="Y157" s="41" t="s">
        <v>10</v>
      </c>
      <c r="Z157" s="54">
        <f t="shared" ref="Z157:Z162" si="7">+S157/W157</f>
        <v>1.0207891891891892</v>
      </c>
      <c r="AA157" s="54"/>
      <c r="AB157" s="54"/>
      <c r="AC157" s="12" t="s">
        <v>64</v>
      </c>
      <c r="AD157" s="12"/>
      <c r="AE157" s="12"/>
      <c r="AF157" s="12"/>
      <c r="AG157" s="12"/>
      <c r="AH157" s="12"/>
      <c r="AI157" s="12"/>
      <c r="AJ157" s="12"/>
      <c r="AK157" s="12"/>
      <c r="AL157" s="19" t="s">
        <v>28</v>
      </c>
      <c r="AM157" s="19"/>
      <c r="AN157" s="19"/>
      <c r="AO157" s="53">
        <f>INDEX(F167:AG167,0,MATCH(Z154,F164:AG164,1))+((Z154-INDEX(F164:AG164,0,MATCH(Z154,F164:AG164,1)))*(INDEX(F167:AG167,0,(MATCH(Z154,F164:AG164,1)+2))-INDEX(F167:AG167,0,MATCH(Z154,F164:AG164,1)))/(INDEX(F164:AG164,0,(MATCH(Z154,F164:AG164,1)+2))-INDEX(F164:AG164,0,MATCH(Z154,F164:AG164,1))))</f>
        <v>80.314285714285703</v>
      </c>
      <c r="AP157" s="53"/>
      <c r="AQ157" s="12" t="s">
        <v>66</v>
      </c>
      <c r="AR157" s="12"/>
      <c r="AS157" s="12"/>
      <c r="AT157" s="12" t="s">
        <v>72</v>
      </c>
      <c r="AU157" s="12"/>
      <c r="AV157" s="12"/>
      <c r="AW157" s="12"/>
      <c r="AX157" s="12"/>
      <c r="AY157" s="12"/>
      <c r="AZ157" s="12"/>
      <c r="BA157" s="12"/>
      <c r="BB157" s="3"/>
    </row>
    <row r="158" spans="2:54">
      <c r="B158" s="1"/>
      <c r="C158" s="12"/>
      <c r="D158" s="12"/>
      <c r="E158" s="30"/>
      <c r="F158" s="13"/>
      <c r="G158" s="13"/>
      <c r="H158" s="13"/>
      <c r="I158" s="13"/>
      <c r="J158" s="13"/>
      <c r="K158" s="13"/>
      <c r="L158" s="13"/>
      <c r="M158" s="13"/>
      <c r="N158" s="13"/>
      <c r="O158" s="12"/>
      <c r="P158" s="12" t="s">
        <v>20</v>
      </c>
      <c r="Q158" s="18"/>
      <c r="R158" s="41"/>
      <c r="S158" s="53">
        <f t="shared" ref="S158:S163" si="8">+S157</f>
        <v>16.186799999999998</v>
      </c>
      <c r="T158" s="53"/>
      <c r="U158" s="53"/>
      <c r="V158" s="12" t="s">
        <v>9</v>
      </c>
      <c r="W158" s="53">
        <f t="shared" si="6"/>
        <v>24.942857142857143</v>
      </c>
      <c r="X158" s="53"/>
      <c r="Y158" s="41" t="s">
        <v>10</v>
      </c>
      <c r="Z158" s="54">
        <f t="shared" si="7"/>
        <v>0.64895532646048104</v>
      </c>
      <c r="AA158" s="54"/>
      <c r="AB158" s="54"/>
      <c r="AC158" s="12" t="s">
        <v>64</v>
      </c>
      <c r="AD158" s="12"/>
      <c r="AE158" s="12"/>
      <c r="AF158" s="12"/>
      <c r="AG158" s="12"/>
      <c r="AH158" s="12"/>
      <c r="AI158" s="12"/>
      <c r="AJ158" s="12"/>
      <c r="AK158" s="12"/>
      <c r="AL158" s="18" t="s">
        <v>11</v>
      </c>
      <c r="AM158" s="18"/>
      <c r="AN158" s="18"/>
      <c r="AO158" s="53">
        <f>INDEX(F168:AG168,0,MATCH(Z154,F164:AG164,1))+((Z154-INDEX(F164:AG164,0,MATCH(Z154,F164:AG164,1)))*(INDEX(F168:AG168,0,(MATCH(Z154,F164:AG164,1)+2))-INDEX(F168:AG168,0,MATCH(Z154,F164:AG164,1)))/(INDEX(F164:AG164,0,(MATCH(Z154,F164:AG164,1)+2))-INDEX(F164:AG164,0,MATCH(Z154,F164:AG164,1))))</f>
        <v>79.861904761904754</v>
      </c>
      <c r="AP158" s="53"/>
      <c r="AQ158" s="12" t="s">
        <v>66</v>
      </c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3"/>
    </row>
    <row r="159" spans="2:54">
      <c r="B159" s="1"/>
      <c r="C159" s="12"/>
      <c r="D159" s="12"/>
      <c r="E159" s="12"/>
      <c r="F159" s="12"/>
      <c r="G159" s="12"/>
      <c r="H159" s="12"/>
      <c r="I159" s="12" t="s">
        <v>18</v>
      </c>
      <c r="J159" s="12"/>
      <c r="K159" s="12"/>
      <c r="L159" s="12"/>
      <c r="M159" s="12"/>
      <c r="N159" s="12"/>
      <c r="O159" s="12"/>
      <c r="P159" s="12" t="s">
        <v>29</v>
      </c>
      <c r="Q159" s="18"/>
      <c r="R159" s="41"/>
      <c r="S159" s="53">
        <f t="shared" si="8"/>
        <v>16.186799999999998</v>
      </c>
      <c r="T159" s="53"/>
      <c r="U159" s="53"/>
      <c r="V159" s="12" t="s">
        <v>9</v>
      </c>
      <c r="W159" s="53">
        <f t="shared" si="6"/>
        <v>80.314285714285703</v>
      </c>
      <c r="X159" s="53"/>
      <c r="Y159" s="41" t="s">
        <v>10</v>
      </c>
      <c r="Z159" s="54">
        <f t="shared" si="7"/>
        <v>0.20154322305229455</v>
      </c>
      <c r="AA159" s="54"/>
      <c r="AB159" s="54"/>
      <c r="AC159" s="12" t="s">
        <v>64</v>
      </c>
      <c r="AD159" s="12"/>
      <c r="AE159" s="12"/>
      <c r="AF159" s="12"/>
      <c r="AG159" s="12"/>
      <c r="AH159" s="12"/>
      <c r="AI159" s="12"/>
      <c r="AJ159" s="12"/>
      <c r="AK159" s="12"/>
      <c r="AL159" s="18" t="s">
        <v>88</v>
      </c>
      <c r="AM159" s="18"/>
      <c r="AN159" s="18"/>
      <c r="AO159" s="53">
        <f>INDEX(F169:AG169,0,MATCH(Z154,F164:AG164,1))+((Z154-INDEX(F164:AG164,0,MATCH(Z154,F164:AG164,1)))*(INDEX(F169:AG169,0,(MATCH(Z154,F164:AG164,1)+2))-INDEX(F169:AG169,0,MATCH(Z154,F164:AG164,1)))/(INDEX(F164:AG164,0,(MATCH(Z154,F164:AG164,1)+2))-INDEX(F164:AG164,0,MATCH(Z154,F164:AG164,1))))</f>
        <v>7.489523809523809</v>
      </c>
      <c r="AP159" s="53"/>
      <c r="AQ159" s="12" t="s">
        <v>66</v>
      </c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3"/>
    </row>
    <row r="160" spans="2:54">
      <c r="B160" s="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 t="s">
        <v>22</v>
      </c>
      <c r="Q160" s="18"/>
      <c r="R160" s="41"/>
      <c r="S160" s="53">
        <f t="shared" si="8"/>
        <v>16.186799999999998</v>
      </c>
      <c r="T160" s="53"/>
      <c r="U160" s="53"/>
      <c r="V160" s="12" t="s">
        <v>9</v>
      </c>
      <c r="W160" s="53">
        <f t="shared" si="6"/>
        <v>79.861904761904754</v>
      </c>
      <c r="X160" s="53"/>
      <c r="Y160" s="41" t="s">
        <v>10</v>
      </c>
      <c r="Z160" s="54">
        <f t="shared" si="7"/>
        <v>0.20268487269691729</v>
      </c>
      <c r="AA160" s="54"/>
      <c r="AB160" s="54"/>
      <c r="AC160" s="12" t="s">
        <v>64</v>
      </c>
      <c r="AD160" s="12"/>
      <c r="AE160" s="12"/>
      <c r="AF160" s="12"/>
      <c r="AG160" s="12"/>
      <c r="AH160" s="12"/>
      <c r="AI160" s="12"/>
      <c r="AJ160" s="12"/>
      <c r="AK160" s="18"/>
      <c r="AL160" s="18" t="s">
        <v>89</v>
      </c>
      <c r="AM160" s="18"/>
      <c r="AN160" s="18"/>
      <c r="AO160" s="53">
        <f>INDEX(F170:AG170,0,MATCH(Z154,F164:AG164,1))+((Z154-INDEX(F164:AG164,0,MATCH(Z154,F164:AG164,1)))*(INDEX(F170:AG170,0,(MATCH(Z154,F164:AG164,1)+2))-INDEX(F170:AG170,0,MATCH(Z154,F164:AG164,1)))/(INDEX(F164:AG164,0,(MATCH(Z154,F164:AG164,1)+2))-INDEX(F164:AG164,0,MATCH(Z154,F164:AG164,1))))</f>
        <v>11.2</v>
      </c>
      <c r="AP160" s="53"/>
      <c r="AQ160" s="12" t="s">
        <v>66</v>
      </c>
      <c r="AR160" s="12"/>
      <c r="AS160" s="41"/>
      <c r="AT160" s="12"/>
      <c r="AU160" s="12"/>
      <c r="AV160" s="12"/>
      <c r="AW160" s="12"/>
      <c r="AX160" s="12"/>
      <c r="AY160" s="12"/>
      <c r="AZ160" s="12"/>
      <c r="BA160" s="12"/>
      <c r="BB160" s="3"/>
    </row>
    <row r="161" spans="2:54">
      <c r="B161" s="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 t="s">
        <v>90</v>
      </c>
      <c r="Q161" s="18"/>
      <c r="R161" s="41"/>
      <c r="S161" s="53">
        <f t="shared" si="8"/>
        <v>16.186799999999998</v>
      </c>
      <c r="T161" s="53"/>
      <c r="U161" s="53"/>
      <c r="V161" s="12" t="s">
        <v>9</v>
      </c>
      <c r="W161" s="53">
        <f t="shared" si="6"/>
        <v>7.489523809523809</v>
      </c>
      <c r="X161" s="53"/>
      <c r="Y161" s="41" t="s">
        <v>10</v>
      </c>
      <c r="Z161" s="54">
        <f t="shared" si="7"/>
        <v>2.1612589013224821</v>
      </c>
      <c r="AA161" s="54"/>
      <c r="AB161" s="54"/>
      <c r="AC161" s="12" t="s">
        <v>64</v>
      </c>
      <c r="AD161" s="12"/>
      <c r="AE161" s="12"/>
      <c r="AF161" s="12"/>
      <c r="AG161" s="12"/>
      <c r="AH161" s="12"/>
      <c r="AI161" s="12"/>
      <c r="AJ161" s="12"/>
      <c r="AK161" s="18"/>
      <c r="AL161" s="18" t="s">
        <v>45</v>
      </c>
      <c r="AM161" s="18"/>
      <c r="AN161" s="18"/>
      <c r="AO161" s="53">
        <f>INDEX(F171:AG171,0,MATCH(Z154,F164:AG164,1))+((Z154-INDEX(F164:AG164,0,MATCH(Z154,F164:AG164,1)))*(INDEX(F171:AG171,0,(MATCH(Z154,F164:AG164,1)+2))-INDEX(F171:AG171,0,MATCH(Z154,F164:AG164,1)))/(INDEX(F164:AG164,0,(MATCH(Z154,F164:AG164,1)+2))-INDEX(F164:AG164,0,MATCH(Z154,F164:AG164,1))))</f>
        <v>11.638095238095238</v>
      </c>
      <c r="AP161" s="53"/>
      <c r="AQ161" s="12" t="s">
        <v>66</v>
      </c>
      <c r="AR161" s="12"/>
      <c r="AS161" s="41"/>
      <c r="AT161" s="12"/>
      <c r="AU161" s="12"/>
      <c r="AV161" s="12"/>
      <c r="AW161" s="12"/>
      <c r="AX161" s="12"/>
      <c r="AY161" s="12"/>
      <c r="AZ161" s="12"/>
      <c r="BA161" s="12"/>
      <c r="BB161" s="3"/>
    </row>
    <row r="162" spans="2:54">
      <c r="B162" s="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 t="s">
        <v>91</v>
      </c>
      <c r="Q162" s="18"/>
      <c r="R162" s="41"/>
      <c r="S162" s="53">
        <f t="shared" si="8"/>
        <v>16.186799999999998</v>
      </c>
      <c r="T162" s="53"/>
      <c r="U162" s="53"/>
      <c r="V162" s="12" t="s">
        <v>9</v>
      </c>
      <c r="W162" s="53">
        <f t="shared" si="6"/>
        <v>11.2</v>
      </c>
      <c r="X162" s="53"/>
      <c r="Y162" s="41" t="s">
        <v>10</v>
      </c>
      <c r="Z162" s="54">
        <f t="shared" si="7"/>
        <v>1.4452499999999999</v>
      </c>
      <c r="AA162" s="54"/>
      <c r="AB162" s="54"/>
      <c r="AC162" s="12" t="s">
        <v>64</v>
      </c>
      <c r="AD162" s="12"/>
      <c r="AE162" s="12"/>
      <c r="AF162" s="12"/>
      <c r="AG162" s="12"/>
      <c r="AH162" s="12"/>
      <c r="AI162" s="12"/>
      <c r="AJ162" s="12"/>
      <c r="AK162" s="18"/>
      <c r="AL162" s="18"/>
      <c r="AM162" s="18"/>
      <c r="AN162" s="18"/>
      <c r="AO162" s="41"/>
      <c r="AP162" s="41"/>
      <c r="AQ162" s="12"/>
      <c r="AR162" s="12"/>
      <c r="AS162" s="41"/>
      <c r="AT162" s="12"/>
      <c r="AU162" s="12"/>
      <c r="AV162" s="12"/>
      <c r="AW162" s="12"/>
      <c r="AX162" s="12"/>
      <c r="AY162" s="12"/>
      <c r="AZ162" s="12"/>
      <c r="BA162" s="12"/>
      <c r="BB162" s="3"/>
    </row>
    <row r="163" spans="2:54">
      <c r="B163" s="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 t="s">
        <v>47</v>
      </c>
      <c r="Q163" s="18"/>
      <c r="R163" s="41"/>
      <c r="S163" s="53">
        <f t="shared" si="8"/>
        <v>16.186799999999998</v>
      </c>
      <c r="T163" s="53"/>
      <c r="U163" s="53"/>
      <c r="V163" s="12" t="s">
        <v>9</v>
      </c>
      <c r="W163" s="53">
        <f t="shared" ref="W163" si="9">+AO161</f>
        <v>11.638095238095238</v>
      </c>
      <c r="X163" s="53"/>
      <c r="Y163" s="41" t="s">
        <v>10</v>
      </c>
      <c r="Z163" s="54">
        <f t="shared" ref="Z163" si="10">+S163/W163</f>
        <v>1.3908461538461538</v>
      </c>
      <c r="AA163" s="54"/>
      <c r="AB163" s="54"/>
      <c r="AC163" s="12" t="s">
        <v>64</v>
      </c>
      <c r="AD163" s="12"/>
      <c r="AE163" s="12"/>
      <c r="AF163" s="12"/>
      <c r="AG163" s="12"/>
      <c r="AH163" s="12"/>
      <c r="AI163" s="12"/>
      <c r="AJ163" s="12"/>
      <c r="AK163" s="18"/>
      <c r="AL163" s="18"/>
      <c r="AM163" s="18"/>
      <c r="AN163" s="18"/>
      <c r="AO163" s="41"/>
      <c r="AP163" s="41"/>
      <c r="AQ163" s="12"/>
      <c r="AR163" s="12"/>
      <c r="AS163" s="41"/>
      <c r="AT163" s="12"/>
      <c r="AU163" s="12"/>
      <c r="AV163" s="12"/>
      <c r="AW163" s="12"/>
      <c r="AX163" s="12"/>
      <c r="AY163" s="12"/>
      <c r="AZ163" s="12"/>
      <c r="BA163" s="12"/>
      <c r="BB163" s="3"/>
    </row>
    <row r="164" spans="2:54" ht="12" thickBot="1">
      <c r="B164" s="1"/>
      <c r="C164" s="55" t="s">
        <v>23</v>
      </c>
      <c r="D164" s="55"/>
      <c r="E164" s="55"/>
      <c r="F164" s="50">
        <v>0.25</v>
      </c>
      <c r="G164" s="50"/>
      <c r="H164" s="50">
        <v>0.3</v>
      </c>
      <c r="I164" s="50"/>
      <c r="J164" s="50">
        <v>0.4</v>
      </c>
      <c r="K164" s="50"/>
      <c r="L164" s="50">
        <v>0.5</v>
      </c>
      <c r="M164" s="50"/>
      <c r="N164" s="50">
        <v>0.6</v>
      </c>
      <c r="O164" s="50"/>
      <c r="P164" s="50">
        <v>0.7</v>
      </c>
      <c r="Q164" s="50"/>
      <c r="R164" s="50">
        <v>0.8</v>
      </c>
      <c r="S164" s="50"/>
      <c r="T164" s="50">
        <v>0.9</v>
      </c>
      <c r="U164" s="50"/>
      <c r="V164" s="50">
        <v>1</v>
      </c>
      <c r="W164" s="50"/>
      <c r="X164" s="50">
        <v>1.1000000000000001</v>
      </c>
      <c r="Y164" s="50"/>
      <c r="Z164" s="50">
        <v>1.2</v>
      </c>
      <c r="AA164" s="50"/>
      <c r="AB164" s="50">
        <v>1.3</v>
      </c>
      <c r="AC164" s="50"/>
      <c r="AD164" s="50">
        <v>1.4</v>
      </c>
      <c r="AE164" s="50"/>
      <c r="AF164" s="50">
        <v>1.5</v>
      </c>
      <c r="AG164" s="50"/>
      <c r="AH164" s="12"/>
      <c r="AI164" s="12"/>
      <c r="AJ164" s="12"/>
      <c r="AK164" s="18"/>
      <c r="AL164" s="41"/>
      <c r="AM164" s="12"/>
      <c r="AN164" s="12"/>
      <c r="AO164" s="12"/>
      <c r="AP164" s="12"/>
      <c r="AQ164" s="12"/>
      <c r="AR164" s="12"/>
      <c r="AS164" s="41"/>
      <c r="AT164" s="12"/>
      <c r="AU164" s="12"/>
      <c r="AV164" s="12"/>
      <c r="AW164" s="12"/>
      <c r="AX164" s="12"/>
      <c r="AY164" s="12"/>
      <c r="AZ164" s="12"/>
      <c r="BA164" s="12"/>
      <c r="BB164" s="3"/>
    </row>
    <row r="165" spans="2:54" ht="12" thickTop="1">
      <c r="B165" s="1"/>
      <c r="C165" s="51" t="s">
        <v>40</v>
      </c>
      <c r="D165" s="51"/>
      <c r="E165" s="51"/>
      <c r="F165" s="52">
        <v>58.3</v>
      </c>
      <c r="G165" s="52"/>
      <c r="H165" s="52">
        <v>43.3</v>
      </c>
      <c r="I165" s="52"/>
      <c r="J165" s="52">
        <v>27</v>
      </c>
      <c r="K165" s="52"/>
      <c r="L165" s="52">
        <v>19.5</v>
      </c>
      <c r="M165" s="52"/>
      <c r="N165" s="52">
        <v>16.5</v>
      </c>
      <c r="O165" s="52"/>
      <c r="P165" s="52">
        <v>15.3</v>
      </c>
      <c r="Q165" s="52"/>
      <c r="R165" s="52">
        <v>15.1</v>
      </c>
      <c r="S165" s="52"/>
      <c r="T165" s="52">
        <v>15.4</v>
      </c>
      <c r="U165" s="52"/>
      <c r="V165" s="52">
        <v>16</v>
      </c>
      <c r="W165" s="52"/>
      <c r="X165" s="52">
        <v>16.8</v>
      </c>
      <c r="Y165" s="52"/>
      <c r="Z165" s="52">
        <v>17.899999999999999</v>
      </c>
      <c r="AA165" s="52"/>
      <c r="AB165" s="52">
        <v>19</v>
      </c>
      <c r="AC165" s="52"/>
      <c r="AD165" s="52">
        <v>20.2</v>
      </c>
      <c r="AE165" s="52"/>
      <c r="AF165" s="52">
        <v>21.5</v>
      </c>
      <c r="AG165" s="52"/>
      <c r="AH165" s="12"/>
      <c r="AI165" s="12"/>
      <c r="AJ165" s="12"/>
      <c r="AK165" s="18"/>
      <c r="AL165" s="41"/>
      <c r="AM165" s="12"/>
      <c r="AN165" s="12"/>
      <c r="AO165" s="12"/>
      <c r="AP165" s="12"/>
      <c r="AQ165" s="12"/>
      <c r="AR165" s="12"/>
      <c r="AS165" s="41"/>
      <c r="AT165" s="12"/>
      <c r="AU165" s="12"/>
      <c r="AV165" s="12"/>
      <c r="AW165" s="12"/>
      <c r="AX165" s="12"/>
      <c r="AY165" s="12"/>
      <c r="AZ165" s="12"/>
      <c r="BA165" s="12"/>
      <c r="BB165" s="3"/>
    </row>
    <row r="166" spans="2:54">
      <c r="B166" s="1"/>
      <c r="C166" s="48" t="s">
        <v>25</v>
      </c>
      <c r="D166" s="48"/>
      <c r="E166" s="48"/>
      <c r="F166" s="47">
        <v>118</v>
      </c>
      <c r="G166" s="47"/>
      <c r="H166" s="47">
        <v>97</v>
      </c>
      <c r="I166" s="47"/>
      <c r="J166" s="47">
        <v>61.7</v>
      </c>
      <c r="K166" s="47"/>
      <c r="L166" s="47">
        <v>43.3</v>
      </c>
      <c r="M166" s="47"/>
      <c r="N166" s="47">
        <v>34</v>
      </c>
      <c r="O166" s="47"/>
      <c r="P166" s="47">
        <v>29.2</v>
      </c>
      <c r="Q166" s="47"/>
      <c r="R166" s="47">
        <v>26.7</v>
      </c>
      <c r="S166" s="47"/>
      <c r="T166" s="47">
        <v>25.4</v>
      </c>
      <c r="U166" s="47"/>
      <c r="V166" s="47">
        <v>24.8</v>
      </c>
      <c r="W166" s="47"/>
      <c r="X166" s="47">
        <v>24.6</v>
      </c>
      <c r="Y166" s="47"/>
      <c r="Z166" s="47">
        <v>24.8</v>
      </c>
      <c r="AA166" s="47"/>
      <c r="AB166" s="47">
        <v>25.1</v>
      </c>
      <c r="AC166" s="47"/>
      <c r="AD166" s="47">
        <v>25.6</v>
      </c>
      <c r="AE166" s="47"/>
      <c r="AF166" s="47">
        <v>26.2</v>
      </c>
      <c r="AG166" s="47"/>
      <c r="AH166" s="12"/>
      <c r="AI166" s="12"/>
      <c r="AJ166" s="12"/>
      <c r="AK166" s="18"/>
      <c r="AL166" s="41"/>
      <c r="AM166" s="12"/>
      <c r="AN166" s="12"/>
      <c r="AO166" s="12"/>
      <c r="AP166" s="12"/>
      <c r="AQ166" s="12"/>
      <c r="AR166" s="12"/>
      <c r="AS166" s="41"/>
      <c r="AT166" s="12"/>
      <c r="AU166" s="12"/>
      <c r="AV166" s="12"/>
      <c r="AW166" s="12"/>
      <c r="AX166" s="12"/>
      <c r="AY166" s="12"/>
      <c r="AZ166" s="12"/>
      <c r="BA166" s="12"/>
      <c r="BB166" s="3"/>
    </row>
    <row r="167" spans="2:54">
      <c r="B167" s="1"/>
      <c r="C167" s="48" t="s">
        <v>30</v>
      </c>
      <c r="D167" s="48"/>
      <c r="E167" s="48"/>
      <c r="F167" s="47">
        <v>-56.1</v>
      </c>
      <c r="G167" s="47"/>
      <c r="H167" s="47">
        <v>-68.5</v>
      </c>
      <c r="I167" s="47"/>
      <c r="J167" s="47">
        <v>-183</v>
      </c>
      <c r="K167" s="47"/>
      <c r="L167" s="47">
        <v>254</v>
      </c>
      <c r="M167" s="47"/>
      <c r="N167" s="47">
        <v>109</v>
      </c>
      <c r="O167" s="47"/>
      <c r="P167" s="47">
        <v>82</v>
      </c>
      <c r="Q167" s="47"/>
      <c r="R167" s="47">
        <v>75.400000000000006</v>
      </c>
      <c r="S167" s="47"/>
      <c r="T167" s="47">
        <v>76.2</v>
      </c>
      <c r="U167" s="47"/>
      <c r="V167" s="47">
        <v>81.599999999999994</v>
      </c>
      <c r="W167" s="47"/>
      <c r="X167" s="47">
        <v>90.1</v>
      </c>
      <c r="Y167" s="47"/>
      <c r="Z167" s="47">
        <v>102</v>
      </c>
      <c r="AA167" s="47"/>
      <c r="AB167" s="47">
        <v>118</v>
      </c>
      <c r="AC167" s="47"/>
      <c r="AD167" s="47">
        <v>138</v>
      </c>
      <c r="AE167" s="47"/>
      <c r="AF167" s="47">
        <v>163</v>
      </c>
      <c r="AG167" s="47"/>
      <c r="AH167" s="12"/>
      <c r="AI167" s="12"/>
      <c r="AJ167" s="12"/>
      <c r="AK167" s="18"/>
      <c r="AL167" s="41"/>
      <c r="AM167" s="12"/>
      <c r="AN167" s="12"/>
      <c r="AO167" s="12"/>
      <c r="AP167" s="12"/>
      <c r="AQ167" s="12"/>
      <c r="AR167" s="12"/>
      <c r="AS167" s="41"/>
      <c r="AT167" s="12"/>
      <c r="AU167" s="12"/>
      <c r="AV167" s="12"/>
      <c r="AW167" s="12"/>
      <c r="AX167" s="12"/>
      <c r="AY167" s="12"/>
      <c r="AZ167" s="12"/>
      <c r="BA167" s="12"/>
      <c r="BB167" s="3"/>
    </row>
    <row r="168" spans="2:54">
      <c r="B168" s="1"/>
      <c r="C168" s="48" t="s">
        <v>27</v>
      </c>
      <c r="D168" s="48"/>
      <c r="E168" s="48"/>
      <c r="F168" s="49" t="s">
        <v>87</v>
      </c>
      <c r="G168" s="47"/>
      <c r="H168" s="47">
        <v>219</v>
      </c>
      <c r="I168" s="47"/>
      <c r="J168" s="47">
        <v>107</v>
      </c>
      <c r="K168" s="47"/>
      <c r="L168" s="47">
        <v>74.5</v>
      </c>
      <c r="M168" s="47"/>
      <c r="N168" s="47">
        <v>64.7</v>
      </c>
      <c r="O168" s="47"/>
      <c r="P168" s="47">
        <v>65.2</v>
      </c>
      <c r="Q168" s="47"/>
      <c r="R168" s="47">
        <v>67.599999999999994</v>
      </c>
      <c r="S168" s="47"/>
      <c r="T168" s="47">
        <v>74.3</v>
      </c>
      <c r="U168" s="47"/>
      <c r="V168" s="47">
        <v>81.599999999999994</v>
      </c>
      <c r="W168" s="47"/>
      <c r="X168" s="47">
        <v>90.1</v>
      </c>
      <c r="Y168" s="47"/>
      <c r="Z168" s="47">
        <v>101</v>
      </c>
      <c r="AA168" s="47"/>
      <c r="AB168" s="47">
        <v>108</v>
      </c>
      <c r="AC168" s="47"/>
      <c r="AD168" s="47">
        <v>118</v>
      </c>
      <c r="AE168" s="47"/>
      <c r="AF168" s="47">
        <v>131</v>
      </c>
      <c r="AG168" s="47"/>
      <c r="AH168" s="12"/>
      <c r="AI168" s="12"/>
      <c r="AJ168" s="12"/>
      <c r="AK168" s="18"/>
      <c r="AL168" s="41"/>
      <c r="AM168" s="12"/>
      <c r="AN168" s="12"/>
      <c r="AO168" s="12"/>
      <c r="AP168" s="12"/>
      <c r="AQ168" s="12"/>
      <c r="AR168" s="12"/>
      <c r="AS168" s="41"/>
      <c r="AT168" s="12"/>
      <c r="AU168" s="12"/>
      <c r="AV168" s="12"/>
      <c r="AW168" s="12"/>
      <c r="AX168" s="12"/>
      <c r="AY168" s="12"/>
      <c r="AZ168" s="12"/>
      <c r="BA168" s="12"/>
      <c r="BB168" s="3"/>
    </row>
    <row r="169" spans="2:54">
      <c r="B169" s="1"/>
      <c r="C169" s="48" t="s">
        <v>85</v>
      </c>
      <c r="D169" s="48"/>
      <c r="E169" s="48"/>
      <c r="F169" s="47">
        <v>10.8</v>
      </c>
      <c r="G169" s="47"/>
      <c r="H169" s="47">
        <v>8.6999999999999993</v>
      </c>
      <c r="I169" s="47"/>
      <c r="J169" s="47">
        <v>6.77</v>
      </c>
      <c r="K169" s="47"/>
      <c r="L169" s="47">
        <v>6.1</v>
      </c>
      <c r="M169" s="47"/>
      <c r="N169" s="47">
        <v>5.99</v>
      </c>
      <c r="O169" s="47"/>
      <c r="P169" s="47">
        <v>5.26</v>
      </c>
      <c r="Q169" s="47"/>
      <c r="R169" s="47">
        <v>6.54</v>
      </c>
      <c r="S169" s="47"/>
      <c r="T169" s="47">
        <v>7.04</v>
      </c>
      <c r="U169" s="47"/>
      <c r="V169" s="47">
        <v>7.63</v>
      </c>
      <c r="W169" s="47"/>
      <c r="X169" s="47">
        <v>8.33</v>
      </c>
      <c r="Y169" s="47"/>
      <c r="Z169" s="47">
        <v>9</v>
      </c>
      <c r="AA169" s="47"/>
      <c r="AB169" s="47">
        <v>9.7100000000000009</v>
      </c>
      <c r="AC169" s="47"/>
      <c r="AD169" s="47">
        <v>10.5</v>
      </c>
      <c r="AE169" s="47"/>
      <c r="AF169" s="47">
        <v>11.2</v>
      </c>
      <c r="AG169" s="47"/>
      <c r="AH169" s="12"/>
      <c r="AI169" s="12"/>
      <c r="AJ169" s="12"/>
      <c r="AK169" s="18"/>
      <c r="AL169" s="41"/>
      <c r="AM169" s="12"/>
      <c r="AN169" s="12"/>
      <c r="AO169" s="12"/>
      <c r="AP169" s="12"/>
      <c r="AQ169" s="12"/>
      <c r="AR169" s="12"/>
      <c r="AS169" s="41"/>
      <c r="AT169" s="12"/>
      <c r="AU169" s="12"/>
      <c r="AV169" s="12"/>
      <c r="AW169" s="12"/>
      <c r="AX169" s="12"/>
      <c r="AY169" s="12"/>
      <c r="AZ169" s="12"/>
      <c r="BA169" s="12"/>
      <c r="BB169" s="3"/>
    </row>
    <row r="170" spans="2:54">
      <c r="B170" s="1"/>
      <c r="C170" s="48" t="s">
        <v>86</v>
      </c>
      <c r="D170" s="48"/>
      <c r="E170" s="48"/>
      <c r="F170" s="47">
        <v>27.6</v>
      </c>
      <c r="G170" s="47"/>
      <c r="H170" s="47">
        <v>22.3</v>
      </c>
      <c r="I170" s="47"/>
      <c r="J170" s="47">
        <v>16.899999999999999</v>
      </c>
      <c r="K170" s="47"/>
      <c r="L170" s="47">
        <v>14.2</v>
      </c>
      <c r="M170" s="47"/>
      <c r="N170" s="47">
        <v>12.6</v>
      </c>
      <c r="O170" s="47"/>
      <c r="P170" s="47">
        <v>11.8</v>
      </c>
      <c r="Q170" s="47"/>
      <c r="R170" s="47">
        <v>11.3</v>
      </c>
      <c r="S170" s="47"/>
      <c r="T170" s="47">
        <v>11.2</v>
      </c>
      <c r="U170" s="47"/>
      <c r="V170" s="47">
        <v>11.2</v>
      </c>
      <c r="W170" s="47"/>
      <c r="X170" s="47">
        <v>11.4</v>
      </c>
      <c r="Y170" s="47"/>
      <c r="Z170" s="47">
        <v>11.7</v>
      </c>
      <c r="AA170" s="47"/>
      <c r="AB170" s="47">
        <v>12</v>
      </c>
      <c r="AC170" s="47"/>
      <c r="AD170" s="47">
        <v>12.4</v>
      </c>
      <c r="AE170" s="47"/>
      <c r="AF170" s="47">
        <v>12.9</v>
      </c>
      <c r="AG170" s="47"/>
      <c r="AH170" s="12"/>
      <c r="AI170" s="12"/>
      <c r="AJ170" s="12"/>
      <c r="AK170" s="18"/>
      <c r="AL170" s="41"/>
      <c r="AM170" s="12"/>
      <c r="AN170" s="12"/>
      <c r="AO170" s="12"/>
      <c r="AP170" s="12"/>
      <c r="AQ170" s="12"/>
      <c r="AR170" s="12"/>
      <c r="AS170" s="41"/>
      <c r="AT170" s="12"/>
      <c r="AU170" s="12"/>
      <c r="AV170" s="12"/>
      <c r="AW170" s="12"/>
      <c r="AX170" s="12"/>
      <c r="AY170" s="12"/>
      <c r="AZ170" s="12"/>
      <c r="BA170" s="12"/>
      <c r="BB170" s="3"/>
    </row>
    <row r="171" spans="2:54">
      <c r="B171" s="1"/>
      <c r="C171" s="46" t="s">
        <v>42</v>
      </c>
      <c r="D171" s="46"/>
      <c r="E171" s="46"/>
      <c r="F171" s="45">
        <v>9</v>
      </c>
      <c r="G171" s="45"/>
      <c r="H171" s="45">
        <v>8.2100000000000009</v>
      </c>
      <c r="I171" s="45"/>
      <c r="J171" s="45">
        <v>7.6</v>
      </c>
      <c r="K171" s="45"/>
      <c r="L171" s="45">
        <v>7.69</v>
      </c>
      <c r="M171" s="45"/>
      <c r="N171" s="45">
        <v>8.16</v>
      </c>
      <c r="O171" s="45"/>
      <c r="P171" s="45">
        <v>8.8800000000000008</v>
      </c>
      <c r="Q171" s="45"/>
      <c r="R171" s="45">
        <v>9.7799999999999994</v>
      </c>
      <c r="S171" s="45"/>
      <c r="T171" s="45">
        <v>10.8</v>
      </c>
      <c r="U171" s="45"/>
      <c r="V171" s="45">
        <v>11.9</v>
      </c>
      <c r="W171" s="45"/>
      <c r="X171" s="45">
        <v>13.2</v>
      </c>
      <c r="Y171" s="45"/>
      <c r="Z171" s="45">
        <v>14.3</v>
      </c>
      <c r="AA171" s="45"/>
      <c r="AB171" s="45">
        <v>15.6</v>
      </c>
      <c r="AC171" s="45"/>
      <c r="AD171" s="45">
        <v>17</v>
      </c>
      <c r="AE171" s="45"/>
      <c r="AF171" s="45">
        <v>18.399999999999999</v>
      </c>
      <c r="AG171" s="45"/>
      <c r="AH171" s="12"/>
      <c r="AI171" s="12"/>
      <c r="AJ171" s="12"/>
      <c r="AK171" s="18"/>
      <c r="AL171" s="41"/>
      <c r="AM171" s="12"/>
      <c r="AN171" s="12"/>
      <c r="AO171" s="12"/>
      <c r="AP171" s="12"/>
      <c r="AQ171" s="12"/>
      <c r="AR171" s="12"/>
      <c r="AS171" s="41"/>
      <c r="AT171" s="12"/>
      <c r="AU171" s="12"/>
      <c r="AV171" s="12"/>
      <c r="AW171" s="12"/>
      <c r="AX171" s="12"/>
      <c r="AY171" s="12"/>
      <c r="AZ171" s="12"/>
      <c r="BA171" s="12"/>
      <c r="BB171" s="3"/>
    </row>
    <row r="172" spans="2:54">
      <c r="B172" s="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3"/>
    </row>
    <row r="173" spans="2:54">
      <c r="B173" s="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3"/>
    </row>
    <row r="174" spans="2:54" ht="15.75">
      <c r="B174" s="1"/>
      <c r="C174" s="24" t="s">
        <v>94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3"/>
    </row>
    <row r="175" spans="2:54" ht="11.25" customHeight="1">
      <c r="B175" s="1"/>
      <c r="C175" s="24"/>
      <c r="D175" s="12"/>
      <c r="E175" s="12" t="s">
        <v>92</v>
      </c>
      <c r="F175" s="12"/>
      <c r="G175" s="12"/>
      <c r="H175" s="12"/>
      <c r="I175" s="12"/>
      <c r="J175" s="12" t="s">
        <v>52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3"/>
    </row>
    <row r="176" spans="2:54" ht="12" thickBot="1">
      <c r="B176" s="1"/>
      <c r="C176" s="12"/>
      <c r="D176" s="12"/>
      <c r="E176" s="30"/>
      <c r="F176" s="31"/>
      <c r="G176" s="31"/>
      <c r="H176" s="31"/>
      <c r="I176" s="31"/>
      <c r="J176" s="31"/>
      <c r="K176" s="31"/>
      <c r="L176" s="31"/>
      <c r="M176" s="31"/>
      <c r="N176" s="30"/>
      <c r="O176" s="12"/>
      <c r="P176" s="12" t="s">
        <v>13</v>
      </c>
      <c r="Q176" s="56">
        <v>3.76</v>
      </c>
      <c r="R176" s="56"/>
      <c r="S176" s="12" t="s">
        <v>67</v>
      </c>
      <c r="T176" s="12"/>
      <c r="U176" s="12"/>
      <c r="V176" s="12"/>
      <c r="W176" s="12" t="s">
        <v>53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3"/>
    </row>
    <row r="177" spans="2:54">
      <c r="B177" s="1"/>
      <c r="C177" s="12"/>
      <c r="D177" s="12"/>
      <c r="E177" s="30"/>
      <c r="F177" s="7" t="s">
        <v>81</v>
      </c>
      <c r="G177" s="14"/>
      <c r="H177" s="14"/>
      <c r="I177" s="14"/>
      <c r="J177" s="14" t="s">
        <v>0</v>
      </c>
      <c r="K177" s="14"/>
      <c r="L177" s="14" t="s">
        <v>82</v>
      </c>
      <c r="M177" s="8"/>
      <c r="N177" s="13"/>
      <c r="O177" s="12"/>
      <c r="P177" s="12" t="s">
        <v>2</v>
      </c>
      <c r="Q177" s="12"/>
      <c r="R177" s="56">
        <v>2.0499999999999998</v>
      </c>
      <c r="S177" s="56"/>
      <c r="T177" s="12" t="s">
        <v>12</v>
      </c>
      <c r="U177" s="12"/>
      <c r="V177" s="40"/>
      <c r="W177" s="28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3"/>
    </row>
    <row r="178" spans="2:54">
      <c r="B178" s="1"/>
      <c r="C178" s="12"/>
      <c r="D178" s="12"/>
      <c r="E178" s="30"/>
      <c r="F178" s="7"/>
      <c r="G178" s="14"/>
      <c r="H178" s="14"/>
      <c r="I178" s="14"/>
      <c r="J178" s="14"/>
      <c r="K178" s="14"/>
      <c r="L178" s="14"/>
      <c r="M178" s="8"/>
      <c r="N178" s="13"/>
      <c r="O178" s="12"/>
      <c r="P178" s="12" t="s">
        <v>4</v>
      </c>
      <c r="Q178" s="12"/>
      <c r="R178" s="56">
        <v>2.1</v>
      </c>
      <c r="S178" s="56"/>
      <c r="T178" s="12" t="s">
        <v>12</v>
      </c>
      <c r="U178" s="12"/>
      <c r="V178" s="40" t="str">
        <f>IF(OR(1.5&lt;Z179,0.25&gt;Z179),"değiştir.","")</f>
        <v/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 t="s">
        <v>93</v>
      </c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3"/>
    </row>
    <row r="179" spans="2:54">
      <c r="B179" s="1"/>
      <c r="C179" s="57" t="s">
        <v>6</v>
      </c>
      <c r="D179" s="12"/>
      <c r="E179" s="30"/>
      <c r="F179" s="7" t="s">
        <v>80</v>
      </c>
      <c r="G179" s="14"/>
      <c r="H179" s="14"/>
      <c r="I179" s="14"/>
      <c r="J179" s="14"/>
      <c r="K179" s="14"/>
      <c r="L179" s="14" t="s">
        <v>83</v>
      </c>
      <c r="M179" s="8"/>
      <c r="N179" s="13"/>
      <c r="O179" s="12"/>
      <c r="P179" s="15" t="s">
        <v>8</v>
      </c>
      <c r="Q179" s="12"/>
      <c r="R179" s="12"/>
      <c r="S179" s="12"/>
      <c r="T179" s="53">
        <f>+R177</f>
        <v>2.0499999999999998</v>
      </c>
      <c r="U179" s="53"/>
      <c r="V179" s="41" t="s">
        <v>9</v>
      </c>
      <c r="W179" s="53">
        <f>+R178</f>
        <v>2.1</v>
      </c>
      <c r="X179" s="53"/>
      <c r="Y179" s="41" t="s">
        <v>10</v>
      </c>
      <c r="Z179" s="53">
        <f>+T179/W179</f>
        <v>0.97619047619047605</v>
      </c>
      <c r="AA179" s="53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3"/>
    </row>
    <row r="180" spans="2:54">
      <c r="B180" s="1"/>
      <c r="C180" s="57"/>
      <c r="D180" s="12"/>
      <c r="E180" s="30"/>
      <c r="F180" s="7"/>
      <c r="G180" s="14"/>
      <c r="H180" s="14"/>
      <c r="I180" s="14"/>
      <c r="J180" s="29" t="s">
        <v>12</v>
      </c>
      <c r="K180" s="14"/>
      <c r="L180" s="14"/>
      <c r="M180" s="8"/>
      <c r="N180" s="13"/>
      <c r="O180" s="12"/>
      <c r="P180" s="12" t="s">
        <v>14</v>
      </c>
      <c r="Q180" s="12"/>
      <c r="R180" s="12"/>
      <c r="S180" s="12"/>
      <c r="T180" s="12"/>
      <c r="U180" s="53">
        <f>+Q176</f>
        <v>3.76</v>
      </c>
      <c r="V180" s="53"/>
      <c r="W180" s="53"/>
      <c r="X180" s="41" t="s">
        <v>15</v>
      </c>
      <c r="Y180" s="53">
        <f>+R178</f>
        <v>2.1</v>
      </c>
      <c r="Z180" s="53"/>
      <c r="AA180" s="41" t="s">
        <v>15</v>
      </c>
      <c r="AB180" s="53">
        <f>+R177</f>
        <v>2.0499999999999998</v>
      </c>
      <c r="AC180" s="53"/>
      <c r="AD180" s="41" t="s">
        <v>10</v>
      </c>
      <c r="AE180" s="53">
        <f>+U180*Y180*AB180</f>
        <v>16.186799999999998</v>
      </c>
      <c r="AF180" s="53"/>
      <c r="AG180" s="53"/>
      <c r="AH180" s="12" t="s">
        <v>16</v>
      </c>
      <c r="AI180" s="12"/>
      <c r="AJ180" s="17"/>
      <c r="AK180" s="12"/>
      <c r="AL180" s="18" t="s">
        <v>43</v>
      </c>
      <c r="AM180" s="18"/>
      <c r="AN180" s="18"/>
      <c r="AO180" s="53">
        <f>INDEX(F189:AG189,0,MATCH(Z179,F188:AG188,1))+((Z179-INDEX(F188:AG188,0,MATCH(Z179,F188:AG188,1)))*(INDEX(F189:AG189,0,(MATCH(Z179,F188:AG188,1)+2))-INDEX(F189:AG189,0,MATCH(Z179,F188:AG188,1)))/(INDEX(F188:AG188,0,(MATCH(Z179,F188:AG188,1)+2))-INDEX(F188:AG188,0,MATCH(Z179,F188:AG188,1))))</f>
        <v>5.5042857142857144</v>
      </c>
      <c r="AP180" s="53"/>
      <c r="AQ180" s="12" t="s">
        <v>66</v>
      </c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3"/>
    </row>
    <row r="181" spans="2:54">
      <c r="B181" s="1"/>
      <c r="C181" s="12"/>
      <c r="D181" s="12"/>
      <c r="E181" s="30"/>
      <c r="F181" s="7"/>
      <c r="G181" s="14"/>
      <c r="H181" s="14"/>
      <c r="I181" s="14"/>
      <c r="J181" s="14"/>
      <c r="K181" s="14"/>
      <c r="L181" s="14"/>
      <c r="M181" s="8"/>
      <c r="N181" s="13"/>
      <c r="O181" s="12"/>
      <c r="P181" s="12" t="s">
        <v>17</v>
      </c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8" t="s">
        <v>3</v>
      </c>
      <c r="AM181" s="18"/>
      <c r="AN181" s="12"/>
      <c r="AO181" s="53">
        <f>INDEX(F190:AG190,0,MATCH(Z179,F188:AG188,1))+((Z179-INDEX(F188:AG188,0,MATCH(Z179,F188:AG188,1)))*(INDEX(F190:AG190,0,(MATCH(Z179,F188:AG188,1)+2))-INDEX(F190:AG190,0,MATCH(Z179,F188:AG188,1)))/(INDEX(F188:AG188,0,(MATCH(Z179,F188:AG188,1)+2))-INDEX(F188:AG188,0,MATCH(Z179,F188:AG188,1))))</f>
        <v>20.399999999999995</v>
      </c>
      <c r="AP181" s="53"/>
      <c r="AQ181" s="12" t="s">
        <v>66</v>
      </c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3"/>
    </row>
    <row r="182" spans="2:54" ht="12" thickBot="1">
      <c r="B182" s="1"/>
      <c r="C182" s="12"/>
      <c r="D182" s="12"/>
      <c r="E182" s="30"/>
      <c r="F182" s="9"/>
      <c r="G182" s="10"/>
      <c r="H182" s="10"/>
      <c r="I182" s="10"/>
      <c r="J182" s="10" t="s">
        <v>39</v>
      </c>
      <c r="K182" s="10"/>
      <c r="L182" s="10"/>
      <c r="M182" s="11"/>
      <c r="N182" s="13"/>
      <c r="O182" s="12"/>
      <c r="P182" s="12" t="s">
        <v>46</v>
      </c>
      <c r="Q182" s="12"/>
      <c r="R182" s="12"/>
      <c r="S182" s="53">
        <f>+AE180</f>
        <v>16.186799999999998</v>
      </c>
      <c r="T182" s="53"/>
      <c r="U182" s="53"/>
      <c r="V182" s="12" t="s">
        <v>9</v>
      </c>
      <c r="W182" s="53">
        <f t="shared" ref="W182:W187" si="11">+AO180</f>
        <v>5.5042857142857144</v>
      </c>
      <c r="X182" s="53"/>
      <c r="Y182" s="41" t="s">
        <v>10</v>
      </c>
      <c r="Z182" s="54">
        <f t="shared" ref="Z182:Z187" si="12">+S182/W182</f>
        <v>2.9407630417856212</v>
      </c>
      <c r="AA182" s="54"/>
      <c r="AB182" s="54"/>
      <c r="AC182" s="12" t="s">
        <v>64</v>
      </c>
      <c r="AD182" s="12"/>
      <c r="AE182" s="12"/>
      <c r="AF182" s="12"/>
      <c r="AG182" s="12"/>
      <c r="AH182" s="12"/>
      <c r="AI182" s="12"/>
      <c r="AJ182" s="12"/>
      <c r="AK182" s="12"/>
      <c r="AL182" s="19" t="s">
        <v>51</v>
      </c>
      <c r="AM182" s="19"/>
      <c r="AN182" s="19"/>
      <c r="AO182" s="53">
        <f>INDEX(F191:AG191,0,MATCH(Z179,F188:AG188,1))+((Z179-INDEX(F188:AG188,0,MATCH(Z179,F188:AG188,1)))*(INDEX(F191:AG191,0,(MATCH(Z179,F188:AG188,1)+2))-INDEX(F191:AG191,0,MATCH(Z179,F188:AG188,1)))/(INDEX(F188:AG188,0,(MATCH(Z179,F188:AG188,1)+2))-INDEX(F188:AG188,0,MATCH(Z179,F188:AG188,1))))</f>
        <v>25.880952380952376</v>
      </c>
      <c r="AP182" s="53"/>
      <c r="AQ182" s="12" t="s">
        <v>66</v>
      </c>
      <c r="AR182" s="12"/>
      <c r="AS182" s="12"/>
      <c r="AT182" s="12" t="s">
        <v>72</v>
      </c>
      <c r="AU182" s="12"/>
      <c r="AV182" s="12"/>
      <c r="AW182" s="12"/>
      <c r="AX182" s="12"/>
      <c r="AY182" s="12"/>
      <c r="AZ182" s="12"/>
      <c r="BA182" s="12"/>
      <c r="BB182" s="3"/>
    </row>
    <row r="183" spans="2:54">
      <c r="B183" s="1"/>
      <c r="C183" s="12"/>
      <c r="D183" s="12"/>
      <c r="E183" s="30"/>
      <c r="F183" s="13"/>
      <c r="G183" s="13"/>
      <c r="H183" s="13"/>
      <c r="I183" s="13"/>
      <c r="J183" s="13"/>
      <c r="K183" s="13"/>
      <c r="L183" s="13"/>
      <c r="M183" s="13"/>
      <c r="N183" s="13"/>
      <c r="O183" s="12"/>
      <c r="P183" s="12" t="s">
        <v>20</v>
      </c>
      <c r="Q183" s="18"/>
      <c r="R183" s="41"/>
      <c r="S183" s="53">
        <f>+S182</f>
        <v>16.186799999999998</v>
      </c>
      <c r="T183" s="53"/>
      <c r="U183" s="53"/>
      <c r="V183" s="12" t="s">
        <v>9</v>
      </c>
      <c r="W183" s="53">
        <f t="shared" si="11"/>
        <v>20.399999999999995</v>
      </c>
      <c r="X183" s="53"/>
      <c r="Y183" s="41" t="s">
        <v>10</v>
      </c>
      <c r="Z183" s="54">
        <f t="shared" si="12"/>
        <v>0.79347058823529426</v>
      </c>
      <c r="AA183" s="54"/>
      <c r="AB183" s="54"/>
      <c r="AC183" s="12" t="s">
        <v>64</v>
      </c>
      <c r="AD183" s="12"/>
      <c r="AE183" s="12"/>
      <c r="AF183" s="12"/>
      <c r="AG183" s="12"/>
      <c r="AH183" s="12"/>
      <c r="AI183" s="12"/>
      <c r="AJ183" s="12"/>
      <c r="AK183" s="12"/>
      <c r="AL183" s="18" t="s">
        <v>88</v>
      </c>
      <c r="AM183" s="18"/>
      <c r="AN183" s="18"/>
      <c r="AO183" s="53">
        <f>INDEX(F192:AG192,0,MATCH(Z179,F188:AG188,1))+((Z179-INDEX(F188:AG188,0,MATCH(Z179,F188:AG188,1)))*(INDEX(F192:AG192,0,(MATCH(Z179,F188:AG188,1)+2))-INDEX(F192:AG192,0,MATCH(Z179,F188:AG188,1)))/(INDEX(F188:AG188,0,(MATCH(Z179,F188:AG188,1)+2))-INDEX(F188:AG188,0,MATCH(Z179,F188:AG188,1))))</f>
        <v>1.78</v>
      </c>
      <c r="AP183" s="53"/>
      <c r="AQ183" s="12" t="s">
        <v>66</v>
      </c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3"/>
    </row>
    <row r="184" spans="2:54">
      <c r="B184" s="1"/>
      <c r="C184" s="12"/>
      <c r="D184" s="12"/>
      <c r="E184" s="12"/>
      <c r="F184" s="12"/>
      <c r="G184" s="12"/>
      <c r="H184" s="12"/>
      <c r="I184" s="12" t="s">
        <v>18</v>
      </c>
      <c r="J184" s="12"/>
      <c r="K184" s="12"/>
      <c r="L184" s="12"/>
      <c r="M184" s="12"/>
      <c r="N184" s="12"/>
      <c r="O184" s="12"/>
      <c r="P184" s="12" t="s">
        <v>29</v>
      </c>
      <c r="Q184" s="18"/>
      <c r="R184" s="41"/>
      <c r="S184" s="53">
        <f>+S183</f>
        <v>16.186799999999998</v>
      </c>
      <c r="T184" s="53"/>
      <c r="U184" s="53"/>
      <c r="V184" s="12" t="s">
        <v>9</v>
      </c>
      <c r="W184" s="53">
        <f t="shared" si="11"/>
        <v>25.880952380952376</v>
      </c>
      <c r="X184" s="53"/>
      <c r="Y184" s="41" t="s">
        <v>10</v>
      </c>
      <c r="Z184" s="54">
        <f t="shared" si="12"/>
        <v>0.62543293468261274</v>
      </c>
      <c r="AA184" s="54"/>
      <c r="AB184" s="54"/>
      <c r="AC184" s="12" t="s">
        <v>64</v>
      </c>
      <c r="AD184" s="12"/>
      <c r="AE184" s="12"/>
      <c r="AF184" s="12"/>
      <c r="AG184" s="12"/>
      <c r="AH184" s="12"/>
      <c r="AI184" s="12"/>
      <c r="AJ184" s="12"/>
      <c r="AK184" s="12"/>
      <c r="AL184" s="18" t="s">
        <v>89</v>
      </c>
      <c r="AM184" s="18"/>
      <c r="AN184" s="18"/>
      <c r="AO184" s="53">
        <f>INDEX(F193:AG193,0,MATCH(Z179,F188:AG188,1))+((Z179-INDEX(F188:AG188,0,MATCH(Z179,F188:AG188,1)))*(INDEX(F193:AG193,0,(MATCH(Z179,F188:AG188,1)+2))-INDEX(F193:AG193,0,MATCH(Z179,F188:AG188,1)))/(INDEX(F188:AG188,0,(MATCH(Z179,F188:AG188,1)+2))-INDEX(F188:AG188,0,MATCH(Z179,F188:AG188,1))))</f>
        <v>16.404761904761902</v>
      </c>
      <c r="AP184" s="53"/>
      <c r="AQ184" s="12" t="s">
        <v>66</v>
      </c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3"/>
    </row>
    <row r="185" spans="2:54">
      <c r="B185" s="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 t="s">
        <v>90</v>
      </c>
      <c r="Q185" s="18"/>
      <c r="R185" s="41"/>
      <c r="S185" s="53">
        <f>+S184</f>
        <v>16.186799999999998</v>
      </c>
      <c r="T185" s="53"/>
      <c r="U185" s="53"/>
      <c r="V185" s="12" t="s">
        <v>9</v>
      </c>
      <c r="W185" s="53">
        <f t="shared" si="11"/>
        <v>1.78</v>
      </c>
      <c r="X185" s="53"/>
      <c r="Y185" s="41" t="s">
        <v>10</v>
      </c>
      <c r="Z185" s="54">
        <f t="shared" si="12"/>
        <v>9.0937078651685379</v>
      </c>
      <c r="AA185" s="54"/>
      <c r="AB185" s="54"/>
      <c r="AC185" s="12" t="s">
        <v>64</v>
      </c>
      <c r="AD185" s="12"/>
      <c r="AE185" s="12"/>
      <c r="AF185" s="12"/>
      <c r="AG185" s="12"/>
      <c r="AH185" s="12"/>
      <c r="AI185" s="12"/>
      <c r="AJ185" s="12"/>
      <c r="AK185" s="18"/>
      <c r="AL185" s="18" t="s">
        <v>45</v>
      </c>
      <c r="AM185" s="18"/>
      <c r="AN185" s="18"/>
      <c r="AO185" s="53">
        <f>INDEX(F194:AG194,0,MATCH(Z179,F188:AG188,1))+((Z179-INDEX(F188:AG188,0,MATCH(Z179,F188:AG188,1)))*(INDEX(F194:AG194,0,(MATCH(Z179,F188:AG188,1)+2))-INDEX(F194:AG194,0,MATCH(Z179,F188:AG188,1)))/(INDEX(F188:AG188,0,(MATCH(Z179,F188:AG188,1)+2))-INDEX(F188:AG188,0,MATCH(Z179,F188:AG188,1))))</f>
        <v>24.79999999999999</v>
      </c>
      <c r="AP185" s="53"/>
      <c r="AQ185" s="12" t="s">
        <v>66</v>
      </c>
      <c r="AR185" s="12"/>
      <c r="AS185" s="41"/>
      <c r="AT185" s="12"/>
      <c r="AU185" s="12"/>
      <c r="AV185" s="12"/>
      <c r="AW185" s="12"/>
      <c r="AX185" s="12"/>
      <c r="AY185" s="12"/>
      <c r="AZ185" s="12"/>
      <c r="BA185" s="12"/>
      <c r="BB185" s="3"/>
    </row>
    <row r="186" spans="2:54">
      <c r="B186" s="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 t="s">
        <v>91</v>
      </c>
      <c r="Q186" s="18"/>
      <c r="R186" s="41"/>
      <c r="S186" s="53">
        <f>+S185</f>
        <v>16.186799999999998</v>
      </c>
      <c r="T186" s="53"/>
      <c r="U186" s="53"/>
      <c r="V186" s="12" t="s">
        <v>9</v>
      </c>
      <c r="W186" s="53">
        <f t="shared" si="11"/>
        <v>16.404761904761902</v>
      </c>
      <c r="X186" s="53"/>
      <c r="Y186" s="41" t="s">
        <v>10</v>
      </c>
      <c r="Z186" s="54">
        <f t="shared" si="12"/>
        <v>0.98671349782293183</v>
      </c>
      <c r="AA186" s="54"/>
      <c r="AB186" s="54"/>
      <c r="AC186" s="12" t="s">
        <v>64</v>
      </c>
      <c r="AD186" s="12"/>
      <c r="AE186" s="12"/>
      <c r="AF186" s="12"/>
      <c r="AG186" s="12"/>
      <c r="AH186" s="12"/>
      <c r="AI186" s="12"/>
      <c r="AJ186" s="12"/>
      <c r="AK186" s="18"/>
      <c r="AL186" s="18"/>
      <c r="AM186" s="18"/>
      <c r="AN186" s="18"/>
      <c r="AO186" s="12"/>
      <c r="AP186" s="12"/>
      <c r="AQ186" s="12"/>
      <c r="AR186" s="12"/>
      <c r="AS186" s="41"/>
      <c r="AT186" s="12"/>
      <c r="AU186" s="12"/>
      <c r="AV186" s="12"/>
      <c r="AW186" s="12"/>
      <c r="AX186" s="12"/>
      <c r="AY186" s="12"/>
      <c r="AZ186" s="12"/>
      <c r="BA186" s="12"/>
      <c r="BB186" s="3"/>
    </row>
    <row r="187" spans="2:54">
      <c r="B187" s="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 t="s">
        <v>47</v>
      </c>
      <c r="Q187" s="18"/>
      <c r="R187" s="41"/>
      <c r="S187" s="53">
        <f>+S186</f>
        <v>16.186799999999998</v>
      </c>
      <c r="T187" s="53"/>
      <c r="U187" s="53"/>
      <c r="V187" s="12" t="s">
        <v>9</v>
      </c>
      <c r="W187" s="53">
        <f t="shared" si="11"/>
        <v>24.79999999999999</v>
      </c>
      <c r="X187" s="53"/>
      <c r="Y187" s="41" t="s">
        <v>10</v>
      </c>
      <c r="Z187" s="54">
        <f t="shared" si="12"/>
        <v>0.65269354838709692</v>
      </c>
      <c r="AA187" s="54"/>
      <c r="AB187" s="54"/>
      <c r="AC187" s="12" t="s">
        <v>64</v>
      </c>
      <c r="AD187" s="12"/>
      <c r="AE187" s="12"/>
      <c r="AF187" s="12"/>
      <c r="AG187" s="12"/>
      <c r="AH187" s="12"/>
      <c r="AI187" s="12"/>
      <c r="AJ187" s="12"/>
      <c r="AK187" s="18"/>
      <c r="AL187" s="18"/>
      <c r="AM187" s="18"/>
      <c r="AN187" s="18"/>
      <c r="AO187" s="41"/>
      <c r="AP187" s="41"/>
      <c r="AQ187" s="12"/>
      <c r="AR187" s="12"/>
      <c r="AS187" s="41"/>
      <c r="AT187" s="12"/>
      <c r="AU187" s="12"/>
      <c r="AV187" s="12"/>
      <c r="AW187" s="12"/>
      <c r="AX187" s="12"/>
      <c r="AY187" s="12"/>
      <c r="AZ187" s="12"/>
      <c r="BA187" s="12"/>
      <c r="BB187" s="3"/>
    </row>
    <row r="188" spans="2:54" ht="12" thickBot="1">
      <c r="B188" s="1"/>
      <c r="C188" s="55" t="s">
        <v>23</v>
      </c>
      <c r="D188" s="55"/>
      <c r="E188" s="55"/>
      <c r="F188" s="50">
        <v>0.25</v>
      </c>
      <c r="G188" s="50"/>
      <c r="H188" s="50">
        <v>0.3</v>
      </c>
      <c r="I188" s="50"/>
      <c r="J188" s="50">
        <v>0.4</v>
      </c>
      <c r="K188" s="50"/>
      <c r="L188" s="50">
        <v>0.5</v>
      </c>
      <c r="M188" s="50"/>
      <c r="N188" s="50">
        <v>0.6</v>
      </c>
      <c r="O188" s="50"/>
      <c r="P188" s="50">
        <v>0.7</v>
      </c>
      <c r="Q188" s="50"/>
      <c r="R188" s="50">
        <v>0.8</v>
      </c>
      <c r="S188" s="50"/>
      <c r="T188" s="50">
        <v>0.9</v>
      </c>
      <c r="U188" s="50"/>
      <c r="V188" s="50">
        <v>1</v>
      </c>
      <c r="W188" s="50"/>
      <c r="X188" s="50">
        <v>1.1000000000000001</v>
      </c>
      <c r="Y188" s="50"/>
      <c r="Z188" s="50">
        <v>1.2</v>
      </c>
      <c r="AA188" s="50"/>
      <c r="AB188" s="50">
        <v>1.3</v>
      </c>
      <c r="AC188" s="50"/>
      <c r="AD188" s="50">
        <v>1.4</v>
      </c>
      <c r="AE188" s="50"/>
      <c r="AF188" s="50">
        <v>1.5</v>
      </c>
      <c r="AG188" s="50"/>
      <c r="AH188" s="12"/>
      <c r="AI188" s="12"/>
      <c r="AJ188" s="12"/>
      <c r="AK188" s="18"/>
      <c r="AL188" s="41"/>
      <c r="AM188" s="12"/>
      <c r="AN188" s="12"/>
      <c r="AO188" s="12"/>
      <c r="AP188" s="12"/>
      <c r="AQ188" s="12"/>
      <c r="AR188" s="12"/>
      <c r="AS188" s="41"/>
      <c r="AT188" s="12"/>
      <c r="AU188" s="12"/>
      <c r="AV188" s="12"/>
      <c r="AW188" s="12"/>
      <c r="AX188" s="12"/>
      <c r="AY188" s="12"/>
      <c r="AZ188" s="12"/>
      <c r="BA188" s="12"/>
      <c r="BB188" s="3"/>
    </row>
    <row r="189" spans="2:54" ht="12" thickTop="1">
      <c r="B189" s="1"/>
      <c r="C189" s="51" t="s">
        <v>40</v>
      </c>
      <c r="D189" s="51"/>
      <c r="E189" s="51"/>
      <c r="F189" s="52">
        <v>22.2</v>
      </c>
      <c r="G189" s="52"/>
      <c r="H189" s="52">
        <v>16.8</v>
      </c>
      <c r="I189" s="52"/>
      <c r="J189" s="52">
        <v>10.6</v>
      </c>
      <c r="K189" s="52"/>
      <c r="L189" s="52">
        <v>7.75</v>
      </c>
      <c r="M189" s="52"/>
      <c r="N189" s="52">
        <v>6.52</v>
      </c>
      <c r="O189" s="52"/>
      <c r="P189" s="52">
        <v>5.95</v>
      </c>
      <c r="Q189" s="52"/>
      <c r="R189" s="52">
        <v>5.68</v>
      </c>
      <c r="S189" s="52"/>
      <c r="T189" s="52">
        <v>5.55</v>
      </c>
      <c r="U189" s="52"/>
      <c r="V189" s="52">
        <v>5.49</v>
      </c>
      <c r="W189" s="52"/>
      <c r="X189" s="52">
        <v>5.46</v>
      </c>
      <c r="Y189" s="52"/>
      <c r="Z189" s="52">
        <v>5.46</v>
      </c>
      <c r="AA189" s="52"/>
      <c r="AB189" s="52">
        <v>5.46</v>
      </c>
      <c r="AC189" s="52"/>
      <c r="AD189" s="52">
        <v>5.46</v>
      </c>
      <c r="AE189" s="52"/>
      <c r="AF189" s="52">
        <v>5.46</v>
      </c>
      <c r="AG189" s="52"/>
      <c r="AH189" s="12"/>
      <c r="AI189" s="12"/>
      <c r="AJ189" s="12"/>
      <c r="AK189" s="18"/>
      <c r="AL189" s="41"/>
      <c r="AM189" s="12"/>
      <c r="AN189" s="12"/>
      <c r="AO189" s="12"/>
      <c r="AP189" s="12"/>
      <c r="AQ189" s="12"/>
      <c r="AR189" s="12"/>
      <c r="AS189" s="41"/>
      <c r="AT189" s="12"/>
      <c r="AU189" s="12"/>
      <c r="AV189" s="12"/>
      <c r="AW189" s="12"/>
      <c r="AX189" s="12"/>
      <c r="AY189" s="12"/>
      <c r="AZ189" s="12"/>
      <c r="BA189" s="12"/>
      <c r="BB189" s="3"/>
    </row>
    <row r="190" spans="2:54">
      <c r="B190" s="1"/>
      <c r="C190" s="48" t="s">
        <v>25</v>
      </c>
      <c r="D190" s="48"/>
      <c r="E190" s="48"/>
      <c r="F190" s="47">
        <v>73</v>
      </c>
      <c r="G190" s="47"/>
      <c r="H190" s="47">
        <v>50.8</v>
      </c>
      <c r="I190" s="47"/>
      <c r="J190" s="47">
        <v>30.3</v>
      </c>
      <c r="K190" s="47"/>
      <c r="L190" s="47">
        <v>21.3</v>
      </c>
      <c r="M190" s="47"/>
      <c r="N190" s="47">
        <v>18.100000000000001</v>
      </c>
      <c r="O190" s="47"/>
      <c r="P190" s="47">
        <v>17.2</v>
      </c>
      <c r="Q190" s="47"/>
      <c r="R190" s="47">
        <v>17.5</v>
      </c>
      <c r="S190" s="47"/>
      <c r="T190" s="47">
        <v>18.8</v>
      </c>
      <c r="U190" s="47"/>
      <c r="V190" s="47">
        <v>20.9</v>
      </c>
      <c r="W190" s="47"/>
      <c r="X190" s="47">
        <v>23.8</v>
      </c>
      <c r="Y190" s="47"/>
      <c r="Z190" s="47">
        <v>27.5</v>
      </c>
      <c r="AA190" s="47"/>
      <c r="AB190" s="47">
        <v>32.200000000000003</v>
      </c>
      <c r="AC190" s="47"/>
      <c r="AD190" s="47">
        <v>38</v>
      </c>
      <c r="AE190" s="47"/>
      <c r="AF190" s="47">
        <v>45.5</v>
      </c>
      <c r="AG190" s="47"/>
      <c r="AH190" s="12"/>
      <c r="AI190" s="12"/>
      <c r="AJ190" s="12"/>
      <c r="AK190" s="18"/>
      <c r="AL190" s="41"/>
      <c r="AM190" s="12"/>
      <c r="AN190" s="12"/>
      <c r="AO190" s="12"/>
      <c r="AP190" s="12"/>
      <c r="AQ190" s="12"/>
      <c r="AR190" s="12"/>
      <c r="AS190" s="41"/>
      <c r="AT190" s="12"/>
      <c r="AU190" s="12"/>
      <c r="AV190" s="12"/>
      <c r="AW190" s="12"/>
      <c r="AX190" s="12"/>
      <c r="AY190" s="12"/>
      <c r="AZ190" s="12"/>
      <c r="BA190" s="12"/>
      <c r="BB190" s="3"/>
    </row>
    <row r="191" spans="2:54">
      <c r="B191" s="1"/>
      <c r="C191" s="48" t="s">
        <v>50</v>
      </c>
      <c r="D191" s="48"/>
      <c r="E191" s="48"/>
      <c r="F191" s="47">
        <v>11.3</v>
      </c>
      <c r="G191" s="47"/>
      <c r="H191" s="47">
        <v>11.4</v>
      </c>
      <c r="I191" s="47"/>
      <c r="J191" s="47">
        <v>12.8</v>
      </c>
      <c r="K191" s="47"/>
      <c r="L191" s="47">
        <v>15</v>
      </c>
      <c r="M191" s="47"/>
      <c r="N191" s="47">
        <v>17.399999999999999</v>
      </c>
      <c r="O191" s="47"/>
      <c r="P191" s="47">
        <v>19.600000000000001</v>
      </c>
      <c r="Q191" s="47"/>
      <c r="R191" s="47">
        <v>21.7</v>
      </c>
      <c r="S191" s="47"/>
      <c r="T191" s="47">
        <v>23.9</v>
      </c>
      <c r="U191" s="47"/>
      <c r="V191" s="47">
        <v>26.5</v>
      </c>
      <c r="W191" s="47"/>
      <c r="X191" s="47">
        <v>29.5</v>
      </c>
      <c r="Y191" s="47"/>
      <c r="Z191" s="47">
        <v>32.9</v>
      </c>
      <c r="AA191" s="47"/>
      <c r="AB191" s="47">
        <v>37</v>
      </c>
      <c r="AC191" s="47"/>
      <c r="AD191" s="47">
        <v>42.2</v>
      </c>
      <c r="AE191" s="47"/>
      <c r="AF191" s="47">
        <v>48.2</v>
      </c>
      <c r="AG191" s="47"/>
      <c r="AH191" s="12"/>
      <c r="AI191" s="12"/>
      <c r="AJ191" s="12"/>
      <c r="AK191" s="18"/>
      <c r="AL191" s="41"/>
      <c r="AM191" s="12"/>
      <c r="AN191" s="12"/>
      <c r="AO191" s="12"/>
      <c r="AP191" s="12"/>
      <c r="AQ191" s="12"/>
      <c r="AR191" s="12"/>
      <c r="AS191" s="41"/>
      <c r="AT191" s="12"/>
      <c r="AU191" s="12"/>
      <c r="AV191" s="12"/>
      <c r="AW191" s="12"/>
      <c r="AX191" s="12"/>
      <c r="AY191" s="12"/>
      <c r="AZ191" s="12"/>
      <c r="BA191" s="12"/>
      <c r="BB191" s="3"/>
    </row>
    <row r="192" spans="2:54">
      <c r="B192" s="1"/>
      <c r="C192" s="48" t="s">
        <v>85</v>
      </c>
      <c r="D192" s="48"/>
      <c r="E192" s="48"/>
      <c r="F192" s="49">
        <v>3.92</v>
      </c>
      <c r="G192" s="47"/>
      <c r="H192" s="47">
        <v>3.1</v>
      </c>
      <c r="I192" s="47"/>
      <c r="J192" s="47">
        <v>2.33</v>
      </c>
      <c r="K192" s="47"/>
      <c r="L192" s="47">
        <v>2</v>
      </c>
      <c r="M192" s="47"/>
      <c r="N192" s="47">
        <v>1.89</v>
      </c>
      <c r="O192" s="47"/>
      <c r="P192" s="47">
        <v>1.8</v>
      </c>
      <c r="Q192" s="47"/>
      <c r="R192" s="47">
        <v>1.78</v>
      </c>
      <c r="S192" s="47"/>
      <c r="T192" s="47">
        <v>1.78</v>
      </c>
      <c r="U192" s="47"/>
      <c r="V192" s="47">
        <v>1.78</v>
      </c>
      <c r="W192" s="47"/>
      <c r="X192" s="47">
        <v>1.79</v>
      </c>
      <c r="Y192" s="47"/>
      <c r="Z192" s="47">
        <v>1.81</v>
      </c>
      <c r="AA192" s="47"/>
      <c r="AB192" s="47">
        <v>1.82</v>
      </c>
      <c r="AC192" s="47"/>
      <c r="AD192" s="47">
        <v>1.84</v>
      </c>
      <c r="AE192" s="47"/>
      <c r="AF192" s="47">
        <v>1.86</v>
      </c>
      <c r="AG192" s="47"/>
      <c r="AH192" s="12"/>
      <c r="AI192" s="12"/>
      <c r="AJ192" s="12"/>
      <c r="AK192" s="18"/>
      <c r="AL192" s="41"/>
      <c r="AM192" s="12"/>
      <c r="AN192" s="12"/>
      <c r="AO192" s="12"/>
      <c r="AP192" s="12"/>
      <c r="AQ192" s="12"/>
      <c r="AR192" s="12"/>
      <c r="AS192" s="41"/>
      <c r="AT192" s="12"/>
      <c r="AU192" s="12"/>
      <c r="AV192" s="12"/>
      <c r="AW192" s="12"/>
      <c r="AX192" s="12"/>
      <c r="AY192" s="12"/>
      <c r="AZ192" s="12"/>
      <c r="BA192" s="12"/>
      <c r="BB192" s="3"/>
    </row>
    <row r="193" spans="2:54">
      <c r="B193" s="1"/>
      <c r="C193" s="48" t="s">
        <v>86</v>
      </c>
      <c r="D193" s="48"/>
      <c r="E193" s="48"/>
      <c r="F193" s="47">
        <v>14.9</v>
      </c>
      <c r="G193" s="47"/>
      <c r="H193" s="47">
        <v>12.8</v>
      </c>
      <c r="I193" s="47"/>
      <c r="J193" s="47">
        <v>11</v>
      </c>
      <c r="K193" s="47"/>
      <c r="L193" s="47">
        <v>10.5</v>
      </c>
      <c r="M193" s="47"/>
      <c r="N193" s="47">
        <v>10.7</v>
      </c>
      <c r="O193" s="47"/>
      <c r="P193" s="47">
        <v>11.4</v>
      </c>
      <c r="Q193" s="47"/>
      <c r="R193" s="47">
        <v>12.7</v>
      </c>
      <c r="S193" s="47"/>
      <c r="T193" s="47">
        <v>14.5</v>
      </c>
      <c r="U193" s="47"/>
      <c r="V193" s="47">
        <v>17</v>
      </c>
      <c r="W193" s="47"/>
      <c r="X193" s="47">
        <v>20.3</v>
      </c>
      <c r="Y193" s="47"/>
      <c r="Z193" s="47">
        <v>24.5</v>
      </c>
      <c r="AA193" s="47"/>
      <c r="AB193" s="47">
        <v>30</v>
      </c>
      <c r="AC193" s="47"/>
      <c r="AD193" s="47">
        <v>37.200000000000003</v>
      </c>
      <c r="AE193" s="47"/>
      <c r="AF193" s="47">
        <v>46.3</v>
      </c>
      <c r="AG193" s="47"/>
      <c r="AH193" s="12"/>
      <c r="AI193" s="12"/>
      <c r="AJ193" s="12"/>
      <c r="AK193" s="18"/>
      <c r="AL193" s="41"/>
      <c r="AM193" s="12"/>
      <c r="AN193" s="12"/>
      <c r="AO193" s="12"/>
      <c r="AP193" s="12"/>
      <c r="AQ193" s="12"/>
      <c r="AR193" s="12"/>
      <c r="AS193" s="41"/>
      <c r="AT193" s="12"/>
      <c r="AU193" s="12"/>
      <c r="AV193" s="12"/>
      <c r="AW193" s="12"/>
      <c r="AX193" s="12"/>
      <c r="AY193" s="12"/>
      <c r="AZ193" s="12"/>
      <c r="BA193" s="12"/>
      <c r="BB193" s="3"/>
    </row>
    <row r="194" spans="2:54">
      <c r="B194" s="1"/>
      <c r="C194" s="46" t="s">
        <v>42</v>
      </c>
      <c r="D194" s="46"/>
      <c r="E194" s="46"/>
      <c r="F194" s="45">
        <v>4.88</v>
      </c>
      <c r="G194" s="45"/>
      <c r="H194" s="45">
        <v>4.6500000000000004</v>
      </c>
      <c r="I194" s="45"/>
      <c r="J194" s="45">
        <v>4.8099999999999996</v>
      </c>
      <c r="K194" s="45"/>
      <c r="L194" s="45">
        <v>5.59</v>
      </c>
      <c r="M194" s="45"/>
      <c r="N194" s="45">
        <v>7.05</v>
      </c>
      <c r="O194" s="45"/>
      <c r="P194" s="45">
        <v>9.35</v>
      </c>
      <c r="Q194" s="45"/>
      <c r="R194" s="45">
        <v>12.9</v>
      </c>
      <c r="S194" s="45"/>
      <c r="T194" s="45">
        <v>18.399999999999999</v>
      </c>
      <c r="U194" s="45"/>
      <c r="V194" s="45">
        <v>26.8</v>
      </c>
      <c r="W194" s="45"/>
      <c r="X194" s="45">
        <v>39.799999999999997</v>
      </c>
      <c r="Y194" s="45"/>
      <c r="Z194" s="45">
        <v>60.6</v>
      </c>
      <c r="AA194" s="45"/>
      <c r="AB194" s="45">
        <v>93.5</v>
      </c>
      <c r="AC194" s="45"/>
      <c r="AD194" s="45">
        <v>148</v>
      </c>
      <c r="AE194" s="45"/>
      <c r="AF194" s="45">
        <v>239</v>
      </c>
      <c r="AG194" s="45"/>
      <c r="AH194" s="12"/>
      <c r="AI194" s="12"/>
      <c r="AJ194" s="12"/>
      <c r="AK194" s="18"/>
      <c r="AL194" s="41"/>
      <c r="AM194" s="12"/>
      <c r="AN194" s="12"/>
      <c r="AO194" s="12"/>
      <c r="AP194" s="12"/>
      <c r="AQ194" s="12"/>
      <c r="AR194" s="12"/>
      <c r="AS194" s="41"/>
      <c r="AT194" s="12"/>
      <c r="AU194" s="12"/>
      <c r="AV194" s="12"/>
      <c r="AW194" s="12"/>
      <c r="AX194" s="12"/>
      <c r="AY194" s="12"/>
      <c r="AZ194" s="12"/>
      <c r="BA194" s="12"/>
      <c r="BB194" s="3"/>
    </row>
    <row r="195" spans="2:54">
      <c r="B195" s="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3"/>
    </row>
    <row r="196" spans="2:54">
      <c r="B196" s="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3"/>
    </row>
    <row r="197" spans="2:54" ht="15.75">
      <c r="B197" s="1"/>
      <c r="C197" s="24" t="s">
        <v>94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3"/>
    </row>
    <row r="198" spans="2:54">
      <c r="B198" s="1"/>
      <c r="C198" s="12"/>
      <c r="D198" s="44"/>
      <c r="E198" s="4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 t="s">
        <v>13</v>
      </c>
      <c r="Q198" s="56">
        <v>3.76</v>
      </c>
      <c r="R198" s="56"/>
      <c r="S198" s="12" t="s">
        <v>65</v>
      </c>
      <c r="T198" s="12"/>
      <c r="U198" s="12"/>
      <c r="V198" s="12"/>
      <c r="W198" s="12" t="s">
        <v>33</v>
      </c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3"/>
    </row>
    <row r="199" spans="2:54" ht="12" thickBot="1">
      <c r="B199" s="1"/>
      <c r="C199" s="12"/>
      <c r="D199" s="12"/>
      <c r="E199" s="12"/>
      <c r="F199" s="43"/>
      <c r="G199" s="43"/>
      <c r="H199" s="43"/>
      <c r="I199" s="43"/>
      <c r="J199" s="43"/>
      <c r="K199" s="43"/>
      <c r="L199" s="43"/>
      <c r="M199" s="43"/>
      <c r="N199" s="12"/>
      <c r="O199" s="12"/>
      <c r="P199" s="12" t="s">
        <v>2</v>
      </c>
      <c r="Q199" s="12"/>
      <c r="R199" s="56">
        <v>2.0499999999999998</v>
      </c>
      <c r="S199" s="56"/>
      <c r="T199" s="12" t="s">
        <v>12</v>
      </c>
      <c r="U199" s="12"/>
      <c r="V199" s="40"/>
      <c r="W199" s="28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3"/>
    </row>
    <row r="200" spans="2:54">
      <c r="B200" s="1"/>
      <c r="C200" s="12"/>
      <c r="D200" s="12"/>
      <c r="E200" s="13"/>
      <c r="F200" s="7" t="s">
        <v>7</v>
      </c>
      <c r="G200" s="14"/>
      <c r="H200" s="14"/>
      <c r="I200" s="14"/>
      <c r="J200" s="14" t="s">
        <v>0</v>
      </c>
      <c r="K200" s="14"/>
      <c r="L200" s="14"/>
      <c r="M200" s="8"/>
      <c r="N200" s="13"/>
      <c r="O200" s="12"/>
      <c r="P200" s="12" t="s">
        <v>4</v>
      </c>
      <c r="Q200" s="12"/>
      <c r="R200" s="56">
        <v>2.1</v>
      </c>
      <c r="S200" s="56"/>
      <c r="T200" s="12" t="s">
        <v>12</v>
      </c>
      <c r="U200" s="12"/>
      <c r="V200" s="40" t="str">
        <f>IF(OR(1.5&lt;Z201,0.25&gt;Z201),"değiştir.","")</f>
        <v/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 t="s">
        <v>95</v>
      </c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3"/>
    </row>
    <row r="201" spans="2:54">
      <c r="B201" s="1"/>
      <c r="C201" s="12"/>
      <c r="D201" s="12"/>
      <c r="E201" s="13"/>
      <c r="F201" s="7"/>
      <c r="G201" s="14"/>
      <c r="H201" s="14"/>
      <c r="I201" s="14"/>
      <c r="J201" s="14"/>
      <c r="K201" s="14"/>
      <c r="L201" s="14"/>
      <c r="M201" s="8"/>
      <c r="N201" s="13"/>
      <c r="O201" s="12"/>
      <c r="P201" s="15" t="s">
        <v>8</v>
      </c>
      <c r="Q201" s="12"/>
      <c r="R201" s="12"/>
      <c r="S201" s="12"/>
      <c r="T201" s="53">
        <f>+R199</f>
        <v>2.0499999999999998</v>
      </c>
      <c r="U201" s="53"/>
      <c r="V201" s="42" t="s">
        <v>9</v>
      </c>
      <c r="W201" s="53">
        <f>+R200</f>
        <v>2.1</v>
      </c>
      <c r="X201" s="53"/>
      <c r="Y201" s="42" t="s">
        <v>10</v>
      </c>
      <c r="Z201" s="53">
        <f>+T201/W201</f>
        <v>0.97619047619047605</v>
      </c>
      <c r="AA201" s="53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3"/>
    </row>
    <row r="202" spans="2:54">
      <c r="B202" s="1"/>
      <c r="C202" s="57" t="s">
        <v>6</v>
      </c>
      <c r="D202" s="12"/>
      <c r="E202" s="13"/>
      <c r="F202" s="7" t="s">
        <v>39</v>
      </c>
      <c r="G202" s="14"/>
      <c r="H202" s="14"/>
      <c r="I202" s="14"/>
      <c r="J202" s="14"/>
      <c r="K202" s="14"/>
      <c r="L202" s="14"/>
      <c r="M202" s="8"/>
      <c r="N202" s="13"/>
      <c r="O202" s="12"/>
      <c r="P202" s="12" t="s">
        <v>14</v>
      </c>
      <c r="Q202" s="12"/>
      <c r="R202" s="12"/>
      <c r="S202" s="12"/>
      <c r="T202" s="12"/>
      <c r="U202" s="53">
        <f>+Q198</f>
        <v>3.76</v>
      </c>
      <c r="V202" s="53"/>
      <c r="W202" s="53"/>
      <c r="X202" s="42" t="s">
        <v>15</v>
      </c>
      <c r="Y202" s="53">
        <f>+R200</f>
        <v>2.1</v>
      </c>
      <c r="Z202" s="53"/>
      <c r="AA202" s="42" t="s">
        <v>15</v>
      </c>
      <c r="AB202" s="53">
        <f>+R199</f>
        <v>2.0499999999999998</v>
      </c>
      <c r="AC202" s="53"/>
      <c r="AD202" s="42" t="s">
        <v>10</v>
      </c>
      <c r="AE202" s="53">
        <f>+U202*Y202*AB202</f>
        <v>16.186799999999998</v>
      </c>
      <c r="AF202" s="53"/>
      <c r="AG202" s="53"/>
      <c r="AH202" s="12" t="s">
        <v>16</v>
      </c>
      <c r="AI202" s="12"/>
      <c r="AJ202" s="17"/>
      <c r="AK202" s="12"/>
      <c r="AL202" s="18" t="s">
        <v>43</v>
      </c>
      <c r="AM202" s="18"/>
      <c r="AN202" s="18"/>
      <c r="AO202" s="53">
        <f>INDEX(F210:AG210,0,MATCH(Z201,F209:AG209,1))+((Z201-INDEX(F209:AG209,0,MATCH(Z201,F209:AG209,1)))*(INDEX(F210:AG210,0,(MATCH(Z201,F209:AG209,1)+2))-INDEX(F210:AG210,0,MATCH(Z201,F209:AG209,1)))/(INDEX(F209:AG209,0,(MATCH(Z201,F209:AG209,1)+2))-INDEX(F209:AG209,0,MATCH(Z201,F209:AG209,1))))</f>
        <v>22.876190476190473</v>
      </c>
      <c r="AP202" s="53"/>
      <c r="AQ202" s="12" t="s">
        <v>66</v>
      </c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3"/>
    </row>
    <row r="203" spans="2:54">
      <c r="B203" s="1"/>
      <c r="C203" s="57"/>
      <c r="D203" s="12"/>
      <c r="E203" s="13"/>
      <c r="F203" s="7"/>
      <c r="G203" s="14"/>
      <c r="H203" s="14"/>
      <c r="I203" s="14"/>
      <c r="J203" s="29" t="s">
        <v>12</v>
      </c>
      <c r="K203" s="14"/>
      <c r="L203" s="14"/>
      <c r="M203" s="8"/>
      <c r="N203" s="13"/>
      <c r="O203" s="12"/>
      <c r="P203" s="12" t="s">
        <v>17</v>
      </c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8" t="s">
        <v>3</v>
      </c>
      <c r="AM203" s="18"/>
      <c r="AN203" s="12"/>
      <c r="AO203" s="53">
        <f>INDEX(F211:AG211,0,MATCH(Z201,F209:AG209,1))+((Z201-INDEX(F209:AG209,0,MATCH(Z201,F209:AG209,1)))*(INDEX(F211:AG211,0,(MATCH(Z201,F209:AG209,1)+2))-INDEX(F211:AG211,0,MATCH(Z201,F209:AG209,1)))/(INDEX(F209:AG209,0,(MATCH(Z201,F209:AG209,1)+2))-INDEX(F209:AG209,0,MATCH(Z201,F209:AG209,1))))</f>
        <v>27.842857142857142</v>
      </c>
      <c r="AP203" s="53"/>
      <c r="AQ203" s="12" t="s">
        <v>66</v>
      </c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3"/>
    </row>
    <row r="204" spans="2:54">
      <c r="B204" s="1"/>
      <c r="C204" s="12"/>
      <c r="D204" s="12"/>
      <c r="E204" s="13"/>
      <c r="F204" s="7"/>
      <c r="G204" s="14"/>
      <c r="H204" s="14"/>
      <c r="I204" s="14"/>
      <c r="J204" s="14"/>
      <c r="K204" s="14"/>
      <c r="L204" s="14"/>
      <c r="M204" s="8"/>
      <c r="N204" s="13"/>
      <c r="O204" s="12"/>
      <c r="P204" s="12" t="s">
        <v>46</v>
      </c>
      <c r="Q204" s="12"/>
      <c r="R204" s="12"/>
      <c r="S204" s="53">
        <f>+AE202</f>
        <v>16.186799999999998</v>
      </c>
      <c r="T204" s="53"/>
      <c r="U204" s="53"/>
      <c r="V204" s="12" t="s">
        <v>9</v>
      </c>
      <c r="W204" s="53">
        <f t="shared" ref="W204:W208" si="13">+AO202</f>
        <v>22.876190476190473</v>
      </c>
      <c r="X204" s="53"/>
      <c r="Y204" s="42" t="s">
        <v>10</v>
      </c>
      <c r="Z204" s="54">
        <f t="shared" ref="Z204:Z208" si="14">+S204/W204</f>
        <v>0.70758284762697754</v>
      </c>
      <c r="AA204" s="54"/>
      <c r="AB204" s="54"/>
      <c r="AC204" s="12" t="s">
        <v>64</v>
      </c>
      <c r="AD204" s="12"/>
      <c r="AE204" s="12"/>
      <c r="AF204" s="12"/>
      <c r="AG204" s="12"/>
      <c r="AH204" s="12"/>
      <c r="AI204" s="12"/>
      <c r="AJ204" s="12"/>
      <c r="AK204" s="12"/>
      <c r="AL204" s="19" t="s">
        <v>11</v>
      </c>
      <c r="AM204" s="19"/>
      <c r="AN204" s="19"/>
      <c r="AO204" s="53">
        <f>INDEX(F212:AG212,0,MATCH(Z201,F209:AG209,1))+((Z201-INDEX(F209:AG209,0,MATCH(Z201,F209:AG209,1)))*(INDEX(F212:AG212,0,(MATCH(Z201,F209:AG209,1)+2))-INDEX(F212:AG212,0,MATCH(Z201,F209:AG209,1)))/(INDEX(F209:AG209,0,(MATCH(Z201,F209:AG209,1)+2))-INDEX(F209:AG209,0,MATCH(Z201,F209:AG209,1))))</f>
        <v>73.942857142857136</v>
      </c>
      <c r="AP204" s="53"/>
      <c r="AQ204" s="12" t="s">
        <v>66</v>
      </c>
      <c r="AR204" s="12"/>
      <c r="AS204" s="12"/>
      <c r="AT204" s="12" t="s">
        <v>72</v>
      </c>
      <c r="AU204" s="12"/>
      <c r="AV204" s="12"/>
      <c r="AW204" s="12"/>
      <c r="AX204" s="12"/>
      <c r="AY204" s="12"/>
      <c r="AZ204" s="12"/>
      <c r="BA204" s="12"/>
      <c r="BB204" s="3"/>
    </row>
    <row r="205" spans="2:54" ht="12" thickBot="1">
      <c r="B205" s="1"/>
      <c r="C205" s="12"/>
      <c r="D205" s="12"/>
      <c r="E205" s="13"/>
      <c r="F205" s="9"/>
      <c r="G205" s="10"/>
      <c r="H205" s="10"/>
      <c r="I205" s="10"/>
      <c r="J205" s="10" t="s">
        <v>39</v>
      </c>
      <c r="K205" s="10"/>
      <c r="L205" s="10"/>
      <c r="M205" s="11"/>
      <c r="N205" s="13"/>
      <c r="O205" s="12"/>
      <c r="P205" s="12" t="s">
        <v>20</v>
      </c>
      <c r="Q205" s="18"/>
      <c r="R205" s="42"/>
      <c r="S205" s="53">
        <f>+S204</f>
        <v>16.186799999999998</v>
      </c>
      <c r="T205" s="53"/>
      <c r="U205" s="53"/>
      <c r="V205" s="12" t="s">
        <v>9</v>
      </c>
      <c r="W205" s="53">
        <f t="shared" si="13"/>
        <v>27.842857142857142</v>
      </c>
      <c r="X205" s="53"/>
      <c r="Y205" s="42" t="s">
        <v>10</v>
      </c>
      <c r="Z205" s="54">
        <f t="shared" si="14"/>
        <v>0.58136275012827088</v>
      </c>
      <c r="AA205" s="54"/>
      <c r="AB205" s="54"/>
      <c r="AC205" s="12" t="s">
        <v>64</v>
      </c>
      <c r="AD205" s="12"/>
      <c r="AE205" s="12"/>
      <c r="AF205" s="12"/>
      <c r="AG205" s="12"/>
      <c r="AH205" s="12"/>
      <c r="AI205" s="12"/>
      <c r="AJ205" s="12"/>
      <c r="AK205" s="12"/>
      <c r="AL205" s="18" t="s">
        <v>1</v>
      </c>
      <c r="AM205" s="18"/>
      <c r="AN205" s="18"/>
      <c r="AO205" s="53">
        <f>INDEX(F213:AG213,0,MATCH(Z201,F209:AG209,1))+((Z201-INDEX(F209:AG209,0,MATCH(Z201,F209:AG209,1)))*(INDEX(F213:AG213,0,(MATCH(Z201,F209:AG209,1)+2))-INDEX(F213:AG213,0,MATCH(Z201,F209:AG209,1)))/(INDEX(F209:AG209,0,(MATCH(Z201,F209:AG209,1)+2))-INDEX(F209:AG209,0,MATCH(Z201,F209:AG209,1))))</f>
        <v>10.519047619047617</v>
      </c>
      <c r="AP205" s="53"/>
      <c r="AQ205" s="12" t="s">
        <v>66</v>
      </c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3"/>
    </row>
    <row r="206" spans="2:54">
      <c r="B206" s="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 t="s">
        <v>22</v>
      </c>
      <c r="Q206" s="18"/>
      <c r="R206" s="42"/>
      <c r="S206" s="53">
        <f>+S205</f>
        <v>16.186799999999998</v>
      </c>
      <c r="T206" s="53"/>
      <c r="U206" s="53"/>
      <c r="V206" s="12" t="s">
        <v>9</v>
      </c>
      <c r="W206" s="53">
        <f t="shared" si="13"/>
        <v>73.942857142857136</v>
      </c>
      <c r="X206" s="53"/>
      <c r="Y206" s="42" t="s">
        <v>10</v>
      </c>
      <c r="Z206" s="54">
        <f t="shared" si="14"/>
        <v>0.21890958268933539</v>
      </c>
      <c r="AA206" s="54"/>
      <c r="AB206" s="54"/>
      <c r="AC206" s="12" t="s">
        <v>64</v>
      </c>
      <c r="AD206" s="12"/>
      <c r="AE206" s="12"/>
      <c r="AF206" s="12"/>
      <c r="AG206" s="12"/>
      <c r="AH206" s="12"/>
      <c r="AI206" s="12"/>
      <c r="AJ206" s="12"/>
      <c r="AK206" s="12"/>
      <c r="AL206" s="18" t="s">
        <v>44</v>
      </c>
      <c r="AM206" s="18"/>
      <c r="AN206" s="18"/>
      <c r="AO206" s="53">
        <f>INDEX(F214:AG214,0,MATCH(Z201,F209:AG209,1))+((Z201-INDEX(F209:AG209,0,MATCH(Z201,F209:AG209,1)))*(INDEX(F214:AG214,0,(MATCH(Z201,F209:AG209,1)+2))-INDEX(F214:AG214,0,MATCH(Z201,F209:AG209,1)))/(INDEX(F209:AG209,0,(MATCH(Z201,F209:AG209,1)+2))-INDEX(F209:AG209,0,MATCH(Z201,F209:AG209,1))))</f>
        <v>12.009523809523808</v>
      </c>
      <c r="AP206" s="53"/>
      <c r="AQ206" s="12" t="s">
        <v>66</v>
      </c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3"/>
    </row>
    <row r="207" spans="2:54">
      <c r="B207" s="1"/>
      <c r="C207" s="12"/>
      <c r="D207" s="12"/>
      <c r="E207" s="12"/>
      <c r="F207" s="12"/>
      <c r="G207" s="12"/>
      <c r="H207" s="12"/>
      <c r="I207" s="12" t="s">
        <v>18</v>
      </c>
      <c r="J207" s="12"/>
      <c r="K207" s="12"/>
      <c r="L207" s="12"/>
      <c r="M207" s="12"/>
      <c r="N207" s="12"/>
      <c r="O207" s="12"/>
      <c r="P207" s="12" t="s">
        <v>19</v>
      </c>
      <c r="Q207" s="18"/>
      <c r="R207" s="42"/>
      <c r="S207" s="53">
        <f>+S206</f>
        <v>16.186799999999998</v>
      </c>
      <c r="T207" s="53"/>
      <c r="U207" s="53"/>
      <c r="V207" s="12" t="s">
        <v>9</v>
      </c>
      <c r="W207" s="53">
        <f t="shared" si="13"/>
        <v>10.519047619047617</v>
      </c>
      <c r="X207" s="53"/>
      <c r="Y207" s="42" t="s">
        <v>10</v>
      </c>
      <c r="Z207" s="54">
        <f t="shared" si="14"/>
        <v>1.538808510638298</v>
      </c>
      <c r="AA207" s="54"/>
      <c r="AB207" s="54"/>
      <c r="AC207" s="12" t="s">
        <v>64</v>
      </c>
      <c r="AD207" s="12"/>
      <c r="AE207" s="12"/>
      <c r="AF207" s="12"/>
      <c r="AG207" s="12"/>
      <c r="AH207" s="12"/>
      <c r="AI207" s="12"/>
      <c r="AJ207" s="12"/>
      <c r="AK207" s="18"/>
      <c r="AL207" s="18"/>
      <c r="AM207" s="18"/>
      <c r="AN207" s="18"/>
      <c r="AO207" s="42"/>
      <c r="AP207" s="42"/>
      <c r="AQ207" s="12"/>
      <c r="AR207" s="12"/>
      <c r="AS207" s="42"/>
      <c r="AT207" s="12"/>
      <c r="AU207" s="12"/>
      <c r="AV207" s="12"/>
      <c r="AW207" s="12"/>
      <c r="AX207" s="12"/>
      <c r="AY207" s="12"/>
      <c r="AZ207" s="12"/>
      <c r="BA207" s="12"/>
      <c r="BB207" s="3"/>
    </row>
    <row r="208" spans="2:54">
      <c r="B208" s="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 t="s">
        <v>48</v>
      </c>
      <c r="Q208" s="18"/>
      <c r="R208" s="42"/>
      <c r="S208" s="53">
        <f>+S207</f>
        <v>16.186799999999998</v>
      </c>
      <c r="T208" s="53"/>
      <c r="U208" s="53"/>
      <c r="V208" s="12" t="s">
        <v>9</v>
      </c>
      <c r="W208" s="53">
        <f t="shared" si="13"/>
        <v>12.009523809523808</v>
      </c>
      <c r="X208" s="53"/>
      <c r="Y208" s="42" t="s">
        <v>10</v>
      </c>
      <c r="Z208" s="54">
        <f t="shared" si="14"/>
        <v>1.3478302934179223</v>
      </c>
      <c r="AA208" s="54"/>
      <c r="AB208" s="54"/>
      <c r="AC208" s="12" t="s">
        <v>64</v>
      </c>
      <c r="AD208" s="12"/>
      <c r="AE208" s="12"/>
      <c r="AF208" s="12"/>
      <c r="AG208" s="12"/>
      <c r="AH208" s="12"/>
      <c r="AI208" s="12"/>
      <c r="AJ208" s="12"/>
      <c r="AK208" s="18"/>
      <c r="AL208" s="18"/>
      <c r="AM208" s="18"/>
      <c r="AN208" s="18"/>
      <c r="AO208" s="42"/>
      <c r="AP208" s="42"/>
      <c r="AQ208" s="12"/>
      <c r="AR208" s="12"/>
      <c r="AS208" s="42"/>
      <c r="AT208" s="12"/>
      <c r="AU208" s="12"/>
      <c r="AV208" s="12"/>
      <c r="AW208" s="12"/>
      <c r="AX208" s="12"/>
      <c r="AY208" s="12"/>
      <c r="AZ208" s="12"/>
      <c r="BA208" s="12"/>
      <c r="BB208" s="3"/>
    </row>
    <row r="209" spans="2:54" ht="12" thickBot="1">
      <c r="B209" s="1"/>
      <c r="C209" s="55" t="s">
        <v>23</v>
      </c>
      <c r="D209" s="55"/>
      <c r="E209" s="55"/>
      <c r="F209" s="50">
        <v>0.25</v>
      </c>
      <c r="G209" s="50"/>
      <c r="H209" s="50">
        <v>0.3</v>
      </c>
      <c r="I209" s="50"/>
      <c r="J209" s="50">
        <v>0.4</v>
      </c>
      <c r="K209" s="50"/>
      <c r="L209" s="50">
        <v>0.5</v>
      </c>
      <c r="M209" s="50"/>
      <c r="N209" s="50">
        <v>0.6</v>
      </c>
      <c r="O209" s="50"/>
      <c r="P209" s="50">
        <v>0.7</v>
      </c>
      <c r="Q209" s="50"/>
      <c r="R209" s="50">
        <v>0.8</v>
      </c>
      <c r="S209" s="50"/>
      <c r="T209" s="50">
        <v>0.9</v>
      </c>
      <c r="U209" s="50"/>
      <c r="V209" s="50">
        <v>1</v>
      </c>
      <c r="W209" s="50"/>
      <c r="X209" s="50">
        <v>1.1000000000000001</v>
      </c>
      <c r="Y209" s="50"/>
      <c r="Z209" s="50">
        <v>1.2</v>
      </c>
      <c r="AA209" s="50"/>
      <c r="AB209" s="50">
        <v>1.3</v>
      </c>
      <c r="AC209" s="50"/>
      <c r="AD209" s="50">
        <v>1.4</v>
      </c>
      <c r="AE209" s="50"/>
      <c r="AF209" s="50">
        <v>1.5</v>
      </c>
      <c r="AG209" s="50"/>
      <c r="AH209" s="12"/>
      <c r="AI209" s="12"/>
      <c r="AJ209" s="12"/>
      <c r="AK209" s="18"/>
      <c r="AL209" s="42"/>
      <c r="AM209" s="12"/>
      <c r="AN209" s="12"/>
      <c r="AO209" s="12"/>
      <c r="AP209" s="12"/>
      <c r="AQ209" s="12"/>
      <c r="AR209" s="12"/>
      <c r="AS209" s="42"/>
      <c r="AT209" s="12"/>
      <c r="AU209" s="12"/>
      <c r="AV209" s="12"/>
      <c r="AW209" s="12"/>
      <c r="AX209" s="12"/>
      <c r="AY209" s="12"/>
      <c r="AZ209" s="12"/>
      <c r="BA209" s="12"/>
      <c r="BB209" s="3"/>
    </row>
    <row r="210" spans="2:54" ht="12" thickTop="1">
      <c r="B210" s="1"/>
      <c r="C210" s="51" t="s">
        <v>40</v>
      </c>
      <c r="D210" s="51"/>
      <c r="E210" s="51"/>
      <c r="F210" s="52">
        <v>17.5</v>
      </c>
      <c r="G210" s="52"/>
      <c r="H210" s="52">
        <v>15.2</v>
      </c>
      <c r="I210" s="52"/>
      <c r="J210" s="52">
        <v>14.6</v>
      </c>
      <c r="K210" s="52"/>
      <c r="L210" s="52">
        <v>14.8</v>
      </c>
      <c r="M210" s="52"/>
      <c r="N210" s="52">
        <v>15.9</v>
      </c>
      <c r="O210" s="52"/>
      <c r="P210" s="52">
        <v>17.399999999999999</v>
      </c>
      <c r="Q210" s="52"/>
      <c r="R210" s="52">
        <v>19.2</v>
      </c>
      <c r="S210" s="52"/>
      <c r="T210" s="52">
        <v>21.2</v>
      </c>
      <c r="U210" s="52"/>
      <c r="V210" s="52">
        <v>23.4</v>
      </c>
      <c r="W210" s="52"/>
      <c r="X210" s="52">
        <v>25.6</v>
      </c>
      <c r="Y210" s="52"/>
      <c r="Z210" s="52">
        <v>27.9</v>
      </c>
      <c r="AA210" s="52"/>
      <c r="AB210" s="52">
        <v>30.3</v>
      </c>
      <c r="AC210" s="52"/>
      <c r="AD210" s="52">
        <v>32.700000000000003</v>
      </c>
      <c r="AE210" s="52"/>
      <c r="AF210" s="52">
        <v>35.1</v>
      </c>
      <c r="AG210" s="52"/>
      <c r="AH210" s="12"/>
      <c r="AI210" s="12"/>
      <c r="AJ210" s="12"/>
      <c r="AK210" s="18"/>
      <c r="AL210" s="42"/>
      <c r="AM210" s="12"/>
      <c r="AN210" s="12"/>
      <c r="AO210" s="12"/>
      <c r="AP210" s="12"/>
      <c r="AQ210" s="12"/>
      <c r="AR210" s="12"/>
      <c r="AS210" s="42"/>
      <c r="AT210" s="12"/>
      <c r="AU210" s="12"/>
      <c r="AV210" s="12"/>
      <c r="AW210" s="12"/>
      <c r="AX210" s="12"/>
      <c r="AY210" s="12"/>
      <c r="AZ210" s="12"/>
      <c r="BA210" s="12"/>
      <c r="BB210" s="3"/>
    </row>
    <row r="211" spans="2:54">
      <c r="B211" s="1"/>
      <c r="C211" s="48" t="s">
        <v>25</v>
      </c>
      <c r="D211" s="48"/>
      <c r="E211" s="48"/>
      <c r="F211" s="47">
        <v>32.200000000000003</v>
      </c>
      <c r="G211" s="47"/>
      <c r="H211" s="47">
        <v>28</v>
      </c>
      <c r="I211" s="47"/>
      <c r="J211" s="47">
        <v>24.8</v>
      </c>
      <c r="K211" s="47"/>
      <c r="L211" s="47">
        <v>23.8</v>
      </c>
      <c r="M211" s="47"/>
      <c r="N211" s="47">
        <v>23.9</v>
      </c>
      <c r="O211" s="47"/>
      <c r="P211" s="47">
        <v>24.7</v>
      </c>
      <c r="Q211" s="47"/>
      <c r="R211" s="47">
        <v>25.6</v>
      </c>
      <c r="S211" s="47"/>
      <c r="T211" s="47">
        <v>26.7</v>
      </c>
      <c r="U211" s="47"/>
      <c r="V211" s="47">
        <v>28.2</v>
      </c>
      <c r="W211" s="47"/>
      <c r="X211" s="47">
        <v>29.8</v>
      </c>
      <c r="Y211" s="47"/>
      <c r="Z211" s="47">
        <v>31.3</v>
      </c>
      <c r="AA211" s="47"/>
      <c r="AB211" s="47">
        <v>33.1</v>
      </c>
      <c r="AC211" s="47"/>
      <c r="AD211" s="47">
        <v>34.9</v>
      </c>
      <c r="AE211" s="47"/>
      <c r="AF211" s="47">
        <v>36.9</v>
      </c>
      <c r="AG211" s="47"/>
      <c r="AH211" s="12"/>
      <c r="AI211" s="12"/>
      <c r="AJ211" s="12"/>
      <c r="AK211" s="18"/>
      <c r="AL211" s="42"/>
      <c r="AM211" s="12"/>
      <c r="AN211" s="12"/>
      <c r="AO211" s="12"/>
      <c r="AP211" s="12"/>
      <c r="AQ211" s="12"/>
      <c r="AR211" s="12"/>
      <c r="AS211" s="42"/>
      <c r="AT211" s="12"/>
      <c r="AU211" s="12"/>
      <c r="AV211" s="12"/>
      <c r="AW211" s="12"/>
      <c r="AX211" s="12"/>
      <c r="AY211" s="12"/>
      <c r="AZ211" s="12"/>
      <c r="BA211" s="12"/>
      <c r="BB211" s="3"/>
    </row>
    <row r="212" spans="2:54">
      <c r="B212" s="1"/>
      <c r="C212" s="48" t="s">
        <v>27</v>
      </c>
      <c r="D212" s="48"/>
      <c r="E212" s="48"/>
      <c r="F212" s="47">
        <v>38.5</v>
      </c>
      <c r="G212" s="47"/>
      <c r="H212" s="47">
        <v>37.700000000000003</v>
      </c>
      <c r="I212" s="47"/>
      <c r="J212" s="47">
        <v>37.9</v>
      </c>
      <c r="K212" s="47"/>
      <c r="L212" s="47">
        <v>42</v>
      </c>
      <c r="M212" s="47"/>
      <c r="N212" s="47">
        <v>47.2</v>
      </c>
      <c r="O212" s="47"/>
      <c r="P212" s="47">
        <v>52.3</v>
      </c>
      <c r="Q212" s="47"/>
      <c r="R212" s="47">
        <v>60.2</v>
      </c>
      <c r="S212" s="47"/>
      <c r="T212" s="47">
        <v>68</v>
      </c>
      <c r="U212" s="47"/>
      <c r="V212" s="47">
        <v>75.8</v>
      </c>
      <c r="W212" s="47"/>
      <c r="X212" s="47">
        <v>82.6</v>
      </c>
      <c r="Y212" s="47"/>
      <c r="Z212" s="47">
        <v>87</v>
      </c>
      <c r="AA212" s="47"/>
      <c r="AB212" s="47">
        <v>91</v>
      </c>
      <c r="AC212" s="47"/>
      <c r="AD212" s="47">
        <v>95.3</v>
      </c>
      <c r="AE212" s="47"/>
      <c r="AF212" s="47">
        <v>100</v>
      </c>
      <c r="AG212" s="47"/>
      <c r="AH212" s="12"/>
      <c r="AI212" s="12"/>
      <c r="AJ212" s="12"/>
      <c r="AK212" s="18"/>
      <c r="AL212" s="42"/>
      <c r="AM212" s="12"/>
      <c r="AN212" s="12"/>
      <c r="AO212" s="12"/>
      <c r="AP212" s="12"/>
      <c r="AQ212" s="12"/>
      <c r="AR212" s="12"/>
      <c r="AS212" s="42"/>
      <c r="AT212" s="12"/>
      <c r="AU212" s="12"/>
      <c r="AV212" s="12"/>
      <c r="AW212" s="12"/>
      <c r="AX212" s="12"/>
      <c r="AY212" s="12"/>
      <c r="AZ212" s="12"/>
      <c r="BA212" s="12"/>
      <c r="BB212" s="3"/>
    </row>
    <row r="213" spans="2:54">
      <c r="B213" s="1"/>
      <c r="C213" s="48" t="s">
        <v>24</v>
      </c>
      <c r="D213" s="48"/>
      <c r="E213" s="48"/>
      <c r="F213" s="47">
        <v>4.17</v>
      </c>
      <c r="G213" s="47"/>
      <c r="H213" s="47">
        <v>4.33</v>
      </c>
      <c r="I213" s="47"/>
      <c r="J213" s="47">
        <v>4.8099999999999996</v>
      </c>
      <c r="K213" s="47"/>
      <c r="L213" s="47">
        <v>5.53</v>
      </c>
      <c r="M213" s="47"/>
      <c r="N213" s="47">
        <v>6.41</v>
      </c>
      <c r="O213" s="47"/>
      <c r="P213" s="47">
        <v>7.35</v>
      </c>
      <c r="Q213" s="47"/>
      <c r="R213" s="47">
        <v>8.5</v>
      </c>
      <c r="S213" s="47"/>
      <c r="T213" s="47">
        <v>9.6199999999999992</v>
      </c>
      <c r="U213" s="47"/>
      <c r="V213" s="47">
        <v>10.8</v>
      </c>
      <c r="W213" s="47"/>
      <c r="X213" s="47">
        <v>12</v>
      </c>
      <c r="Y213" s="47"/>
      <c r="Z213" s="47">
        <v>13.1</v>
      </c>
      <c r="AA213" s="47"/>
      <c r="AB213" s="47">
        <v>14.3</v>
      </c>
      <c r="AC213" s="47"/>
      <c r="AD213" s="47">
        <v>15.4</v>
      </c>
      <c r="AE213" s="47"/>
      <c r="AF213" s="47">
        <v>16.600000000000001</v>
      </c>
      <c r="AG213" s="47"/>
      <c r="AH213" s="12"/>
      <c r="AI213" s="12"/>
      <c r="AJ213" s="12"/>
      <c r="AK213" s="18"/>
      <c r="AL213" s="42"/>
      <c r="AM213" s="12"/>
      <c r="AN213" s="12"/>
      <c r="AO213" s="12"/>
      <c r="AP213" s="12"/>
      <c r="AQ213" s="12"/>
      <c r="AR213" s="12"/>
      <c r="AS213" s="42"/>
      <c r="AT213" s="12"/>
      <c r="AU213" s="12"/>
      <c r="AV213" s="12"/>
      <c r="AW213" s="12"/>
      <c r="AX213" s="12"/>
      <c r="AY213" s="12"/>
      <c r="AZ213" s="12"/>
      <c r="BA213" s="12"/>
      <c r="BB213" s="3"/>
    </row>
    <row r="214" spans="2:54">
      <c r="B214" s="1"/>
      <c r="C214" s="46" t="s">
        <v>41</v>
      </c>
      <c r="D214" s="46"/>
      <c r="E214" s="46"/>
      <c r="F214" s="45">
        <v>8.1300000000000008</v>
      </c>
      <c r="G214" s="45"/>
      <c r="H214" s="45">
        <v>8.2100000000000009</v>
      </c>
      <c r="I214" s="45"/>
      <c r="J214" s="45">
        <v>8.4600000000000009</v>
      </c>
      <c r="K214" s="45"/>
      <c r="L214" s="45">
        <v>8.85</v>
      </c>
      <c r="M214" s="45"/>
      <c r="N214" s="45">
        <v>9.35</v>
      </c>
      <c r="O214" s="45"/>
      <c r="P214" s="45">
        <v>9.9499999999999993</v>
      </c>
      <c r="Q214" s="45"/>
      <c r="R214" s="45">
        <v>10.7</v>
      </c>
      <c r="S214" s="45"/>
      <c r="T214" s="45">
        <v>11.4</v>
      </c>
      <c r="U214" s="45"/>
      <c r="V214" s="45">
        <v>12.2</v>
      </c>
      <c r="W214" s="45"/>
      <c r="X214" s="45">
        <v>13.1</v>
      </c>
      <c r="Y214" s="45"/>
      <c r="Z214" s="45">
        <v>14</v>
      </c>
      <c r="AA214" s="45"/>
      <c r="AB214" s="45">
        <v>14.9</v>
      </c>
      <c r="AC214" s="45"/>
      <c r="AD214" s="45">
        <v>15.9</v>
      </c>
      <c r="AE214" s="45"/>
      <c r="AF214" s="45">
        <v>16.899999999999999</v>
      </c>
      <c r="AG214" s="45"/>
      <c r="AH214" s="12"/>
      <c r="AI214" s="12"/>
      <c r="AJ214" s="12"/>
      <c r="AK214" s="18"/>
      <c r="AL214" s="42"/>
      <c r="AM214" s="12"/>
      <c r="AN214" s="12"/>
      <c r="AO214" s="12"/>
      <c r="AP214" s="12"/>
      <c r="AQ214" s="12"/>
      <c r="AR214" s="12"/>
      <c r="AS214" s="42"/>
      <c r="AT214" s="12"/>
      <c r="AU214" s="12"/>
      <c r="AV214" s="12"/>
      <c r="AW214" s="12"/>
      <c r="AX214" s="12"/>
      <c r="AY214" s="12"/>
      <c r="AZ214" s="12"/>
      <c r="BA214" s="12"/>
      <c r="BB214" s="3"/>
    </row>
    <row r="215" spans="2:54">
      <c r="B215" s="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8"/>
      <c r="AL215" s="42"/>
      <c r="AM215" s="12"/>
      <c r="AN215" s="12"/>
      <c r="AO215" s="12"/>
      <c r="AP215" s="12"/>
      <c r="AQ215" s="12"/>
      <c r="AR215" s="12"/>
      <c r="AS215" s="42"/>
      <c r="AT215" s="12"/>
      <c r="AU215" s="12"/>
      <c r="AV215" s="12"/>
      <c r="AW215" s="12"/>
      <c r="AX215" s="12"/>
      <c r="AY215" s="12"/>
      <c r="AZ215" s="12"/>
      <c r="BA215" s="12"/>
      <c r="BB215" s="3"/>
    </row>
    <row r="216" spans="2:54">
      <c r="B216" s="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8"/>
      <c r="AL216" s="42"/>
      <c r="AM216" s="12"/>
      <c r="AN216" s="12"/>
      <c r="AO216" s="12"/>
      <c r="AP216" s="12"/>
      <c r="AQ216" s="12"/>
      <c r="AR216" s="12"/>
      <c r="AS216" s="42"/>
      <c r="AT216" s="12"/>
      <c r="AU216" s="12"/>
      <c r="AV216" s="12"/>
      <c r="AW216" s="12"/>
      <c r="AX216" s="12"/>
      <c r="AY216" s="12"/>
      <c r="AZ216" s="12"/>
      <c r="BA216" s="12"/>
      <c r="BB216" s="3"/>
    </row>
    <row r="217" spans="2:54" ht="15.75">
      <c r="B217" s="1"/>
      <c r="C217" s="24" t="s">
        <v>94</v>
      </c>
      <c r="D217" s="44"/>
      <c r="E217" s="44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3"/>
    </row>
    <row r="218" spans="2:54" ht="15.75">
      <c r="B218" s="1"/>
      <c r="C218" s="24"/>
      <c r="D218" s="12"/>
      <c r="E218" s="12"/>
      <c r="F218" s="12"/>
      <c r="G218" s="12"/>
      <c r="H218" s="12"/>
      <c r="I218" s="12"/>
      <c r="J218" s="12" t="s">
        <v>52</v>
      </c>
      <c r="K218" s="12"/>
      <c r="L218" s="12"/>
      <c r="M218" s="12"/>
      <c r="N218" s="12"/>
      <c r="O218" s="12"/>
      <c r="P218" s="12" t="s">
        <v>13</v>
      </c>
      <c r="Q218" s="56">
        <v>3.76</v>
      </c>
      <c r="R218" s="56"/>
      <c r="S218" s="12" t="s">
        <v>67</v>
      </c>
      <c r="T218" s="12"/>
      <c r="U218" s="12"/>
      <c r="V218" s="12"/>
      <c r="W218" s="12" t="s">
        <v>96</v>
      </c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3"/>
    </row>
    <row r="219" spans="2:54" ht="12" thickBot="1">
      <c r="B219" s="1"/>
      <c r="C219" s="12"/>
      <c r="D219" s="12"/>
      <c r="E219" s="12"/>
      <c r="F219" s="43"/>
      <c r="G219" s="43"/>
      <c r="H219" s="43"/>
      <c r="I219" s="43"/>
      <c r="J219" s="43"/>
      <c r="K219" s="43"/>
      <c r="L219" s="43"/>
      <c r="M219" s="43"/>
      <c r="N219" s="12"/>
      <c r="O219" s="12"/>
      <c r="P219" s="12" t="s">
        <v>2</v>
      </c>
      <c r="Q219" s="12"/>
      <c r="R219" s="56">
        <v>2.0499999999999998</v>
      </c>
      <c r="S219" s="56"/>
      <c r="T219" s="12" t="s">
        <v>12</v>
      </c>
      <c r="U219" s="12"/>
      <c r="V219" s="40"/>
      <c r="W219" s="40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3"/>
    </row>
    <row r="220" spans="2:54">
      <c r="B220" s="1"/>
      <c r="C220" s="12"/>
      <c r="D220" s="12"/>
      <c r="E220" s="13"/>
      <c r="F220" s="7" t="s">
        <v>7</v>
      </c>
      <c r="G220" s="14"/>
      <c r="H220" s="14"/>
      <c r="I220" s="14"/>
      <c r="J220" s="14" t="s">
        <v>0</v>
      </c>
      <c r="K220" s="14"/>
      <c r="L220" s="14"/>
      <c r="M220" s="8"/>
      <c r="N220" s="13"/>
      <c r="O220" s="12"/>
      <c r="P220" s="12" t="s">
        <v>4</v>
      </c>
      <c r="Q220" s="12"/>
      <c r="R220" s="56">
        <v>2.1</v>
      </c>
      <c r="S220" s="56"/>
      <c r="T220" s="12" t="s">
        <v>12</v>
      </c>
      <c r="U220" s="12"/>
      <c r="V220" s="40" t="str">
        <f>IF(OR(1.5&lt;Z221,0.25&gt;Z221),"değiştir.","")</f>
        <v/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 t="s">
        <v>97</v>
      </c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3"/>
    </row>
    <row r="221" spans="2:54">
      <c r="B221" s="1"/>
      <c r="C221" s="12"/>
      <c r="D221" s="12"/>
      <c r="E221" s="13"/>
      <c r="F221" s="7"/>
      <c r="G221" s="14"/>
      <c r="H221" s="14"/>
      <c r="I221" s="14"/>
      <c r="J221" s="14"/>
      <c r="K221" s="14"/>
      <c r="L221" s="14"/>
      <c r="M221" s="8"/>
      <c r="N221" s="13"/>
      <c r="O221" s="12"/>
      <c r="P221" s="15" t="s">
        <v>8</v>
      </c>
      <c r="Q221" s="12"/>
      <c r="R221" s="12"/>
      <c r="S221" s="12"/>
      <c r="T221" s="53">
        <f>+R219</f>
        <v>2.0499999999999998</v>
      </c>
      <c r="U221" s="53"/>
      <c r="V221" s="42" t="s">
        <v>9</v>
      </c>
      <c r="W221" s="53">
        <f>+R220</f>
        <v>2.1</v>
      </c>
      <c r="X221" s="53"/>
      <c r="Y221" s="42" t="s">
        <v>10</v>
      </c>
      <c r="Z221" s="53">
        <f>+T221/W221</f>
        <v>0.97619047619047605</v>
      </c>
      <c r="AA221" s="53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3"/>
    </row>
    <row r="222" spans="2:54">
      <c r="B222" s="1"/>
      <c r="C222" s="57" t="s">
        <v>6</v>
      </c>
      <c r="D222" s="12"/>
      <c r="E222" s="13"/>
      <c r="F222" s="7" t="s">
        <v>39</v>
      </c>
      <c r="G222" s="14"/>
      <c r="H222" s="14"/>
      <c r="I222" s="14"/>
      <c r="J222" s="14"/>
      <c r="K222" s="14"/>
      <c r="L222" s="14"/>
      <c r="M222" s="8"/>
      <c r="N222" s="13"/>
      <c r="O222" s="12"/>
      <c r="P222" s="12" t="s">
        <v>55</v>
      </c>
      <c r="Q222" s="12"/>
      <c r="R222" s="12"/>
      <c r="S222" s="12"/>
      <c r="T222" s="12"/>
      <c r="U222" s="53">
        <f>+Q218</f>
        <v>3.76</v>
      </c>
      <c r="V222" s="53"/>
      <c r="W222" s="53"/>
      <c r="X222" s="42" t="s">
        <v>15</v>
      </c>
      <c r="Y222" s="53">
        <f>+R220</f>
        <v>2.1</v>
      </c>
      <c r="Z222" s="53"/>
      <c r="AA222" s="42" t="s">
        <v>10</v>
      </c>
      <c r="AB222" s="53">
        <f>+U222*Y222</f>
        <v>7.8959999999999999</v>
      </c>
      <c r="AC222" s="53"/>
      <c r="AD222" s="53"/>
      <c r="AE222" s="12" t="s">
        <v>16</v>
      </c>
      <c r="AF222" s="12"/>
      <c r="AG222" s="12"/>
      <c r="AH222" s="12"/>
      <c r="AI222" s="12"/>
      <c r="AJ222" s="17"/>
      <c r="AK222" s="12"/>
      <c r="AL222" s="18" t="s">
        <v>43</v>
      </c>
      <c r="AM222" s="18"/>
      <c r="AN222" s="18"/>
      <c r="AO222" s="53">
        <f>INDEX(F231:AG231,0,MATCH(Z221,F230:AG230,1))+((Z221-INDEX(F230:AG230,0,MATCH(Z221,F230:AG230,1)))*(INDEX(F231:AG231,0,(MATCH(Z221,F230:AG230,1)+2))-INDEX(F231:AG231,0,MATCH(Z221,F230:AG230,1)))/(INDEX(F230:AG230,0,(MATCH(Z221,F230:AG230,1)+2))-INDEX(F230:AG230,0,MATCH(Z221,F230:AG230,1))))</f>
        <v>7.1776190476190473</v>
      </c>
      <c r="AP222" s="53"/>
      <c r="AQ222" s="12" t="s">
        <v>66</v>
      </c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3"/>
    </row>
    <row r="223" spans="2:54">
      <c r="B223" s="1"/>
      <c r="C223" s="57"/>
      <c r="D223" s="12"/>
      <c r="E223" s="13"/>
      <c r="F223" s="7"/>
      <c r="G223" s="14"/>
      <c r="H223" s="14"/>
      <c r="I223" s="14"/>
      <c r="J223" s="29" t="s">
        <v>12</v>
      </c>
      <c r="K223" s="14"/>
      <c r="L223" s="14"/>
      <c r="M223" s="8"/>
      <c r="N223" s="13"/>
      <c r="O223" s="12"/>
      <c r="P223" s="12" t="s">
        <v>17</v>
      </c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8" t="s">
        <v>3</v>
      </c>
      <c r="AM223" s="18"/>
      <c r="AN223" s="12"/>
      <c r="AO223" s="53">
        <f>INDEX(F232:AG232,0,MATCH(Z221,F230:AG230,1))+((Z221-INDEX(F230:AG230,0,MATCH(Z221,F230:AG230,1)))*(INDEX(F232:AG232,0,(MATCH(Z221,F230:AG230,1)+2))-INDEX(F232:AG232,0,MATCH(Z221,F230:AG230,1)))/(INDEX(F230:AG230,0,(MATCH(Z221,F230:AG230,1)+2))-INDEX(F230:AG230,0,MATCH(Z221,F230:AG230,1))))</f>
        <v>35.695238095238082</v>
      </c>
      <c r="AP223" s="53"/>
      <c r="AQ223" s="12" t="s">
        <v>66</v>
      </c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3"/>
    </row>
    <row r="224" spans="2:54">
      <c r="B224" s="1"/>
      <c r="C224" s="12"/>
      <c r="D224" s="12"/>
      <c r="E224" s="13"/>
      <c r="F224" s="7"/>
      <c r="G224" s="14"/>
      <c r="H224" s="14"/>
      <c r="I224" s="14"/>
      <c r="J224" s="14"/>
      <c r="K224" s="14"/>
      <c r="L224" s="14"/>
      <c r="M224" s="8"/>
      <c r="N224" s="13"/>
      <c r="O224" s="12"/>
      <c r="P224" s="12" t="s">
        <v>46</v>
      </c>
      <c r="Q224" s="12"/>
      <c r="R224" s="12"/>
      <c r="S224" s="53">
        <f>+AB222</f>
        <v>7.8959999999999999</v>
      </c>
      <c r="T224" s="53"/>
      <c r="U224" s="53"/>
      <c r="V224" s="12" t="s">
        <v>9</v>
      </c>
      <c r="W224" s="53">
        <f t="shared" ref="W224:W229" si="15">+AO222</f>
        <v>7.1776190476190473</v>
      </c>
      <c r="X224" s="53"/>
      <c r="Y224" s="42" t="s">
        <v>10</v>
      </c>
      <c r="Z224" s="54">
        <f t="shared" ref="Z224:Z229" si="16">+S224/W224</f>
        <v>1.1000862469315995</v>
      </c>
      <c r="AA224" s="54"/>
      <c r="AB224" s="54"/>
      <c r="AC224" s="12" t="s">
        <v>64</v>
      </c>
      <c r="AD224" s="12"/>
      <c r="AE224" s="12"/>
      <c r="AF224" s="12"/>
      <c r="AG224" s="12"/>
      <c r="AH224" s="12"/>
      <c r="AI224" s="12"/>
      <c r="AJ224" s="12"/>
      <c r="AK224" s="12"/>
      <c r="AL224" s="19" t="s">
        <v>51</v>
      </c>
      <c r="AM224" s="19"/>
      <c r="AN224" s="19"/>
      <c r="AO224" s="53">
        <f>INDEX(F233:AG233,0,MATCH(Z221,F230:AG230,1))+((Z221-INDEX(F230:AG230,0,MATCH(Z221,F230:AG230,1)))*(INDEX(F233:AG233,0,(MATCH(Z221,F230:AG230,1)+2))-INDEX(F233:AG233,0,MATCH(Z221,F230:AG230,1)))/(INDEX(F230:AG230,0,(MATCH(Z221,F230:AG230,1)+2))-INDEX(F230:AG230,0,MATCH(Z221,F230:AG230,1))))</f>
        <v>29.647619047619045</v>
      </c>
      <c r="AP224" s="53"/>
      <c r="AQ224" s="12" t="s">
        <v>66</v>
      </c>
      <c r="AR224" s="12"/>
      <c r="AS224" s="12"/>
      <c r="AT224" s="12" t="s">
        <v>72</v>
      </c>
      <c r="AU224" s="12"/>
      <c r="AV224" s="12"/>
      <c r="AW224" s="12"/>
      <c r="AX224" s="12"/>
      <c r="AY224" s="12"/>
      <c r="AZ224" s="12"/>
      <c r="BA224" s="12"/>
      <c r="BB224" s="3"/>
    </row>
    <row r="225" spans="2:54" ht="12" thickBot="1">
      <c r="B225" s="1"/>
      <c r="C225" s="12"/>
      <c r="D225" s="12"/>
      <c r="E225" s="13"/>
      <c r="F225" s="9"/>
      <c r="G225" s="10"/>
      <c r="H225" s="10"/>
      <c r="I225" s="10"/>
      <c r="J225" s="10"/>
      <c r="K225" s="10"/>
      <c r="L225" s="10"/>
      <c r="M225" s="11"/>
      <c r="N225" s="13"/>
      <c r="O225" s="12"/>
      <c r="P225" s="12" t="s">
        <v>20</v>
      </c>
      <c r="Q225" s="18"/>
      <c r="R225" s="42"/>
      <c r="S225" s="53">
        <f>+S224</f>
        <v>7.8959999999999999</v>
      </c>
      <c r="T225" s="53"/>
      <c r="U225" s="53"/>
      <c r="V225" s="12" t="s">
        <v>9</v>
      </c>
      <c r="W225" s="53">
        <f t="shared" si="15"/>
        <v>35.695238095238082</v>
      </c>
      <c r="X225" s="53"/>
      <c r="Y225" s="42" t="s">
        <v>10</v>
      </c>
      <c r="Z225" s="54">
        <f t="shared" si="16"/>
        <v>0.22120597652081117</v>
      </c>
      <c r="AA225" s="54"/>
      <c r="AB225" s="54"/>
      <c r="AC225" s="12" t="s">
        <v>64</v>
      </c>
      <c r="AD225" s="12"/>
      <c r="AE225" s="12"/>
      <c r="AF225" s="12"/>
      <c r="AG225" s="12"/>
      <c r="AH225" s="12"/>
      <c r="AI225" s="12"/>
      <c r="AJ225" s="12"/>
      <c r="AK225" s="12"/>
      <c r="AL225" s="18" t="s">
        <v>1</v>
      </c>
      <c r="AM225" s="18"/>
      <c r="AN225" s="18"/>
      <c r="AO225" s="53">
        <f>INDEX(F234:AG234,0,MATCH(Z221,F230:AG230,1))+((Z221-INDEX(F230:AG230,0,MATCH(Z221,F230:AG230,1)))*(INDEX(F234:AG234,0,(MATCH(Z221,F230:AG230,1)+2))-INDEX(F234:AG234,0,MATCH(Z221,F230:AG230,1)))/(INDEX(F230:AG230,0,(MATCH(Z221,F230:AG230,1)+2))-INDEX(F230:AG230,0,MATCH(Z221,F230:AG230,1))))</f>
        <v>2.1828571428571428</v>
      </c>
      <c r="AP225" s="53"/>
      <c r="AQ225" s="12" t="s">
        <v>66</v>
      </c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3"/>
    </row>
    <row r="226" spans="2:54">
      <c r="B226" s="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 t="s">
        <v>29</v>
      </c>
      <c r="Q226" s="18"/>
      <c r="R226" s="42"/>
      <c r="S226" s="53">
        <f>+S225</f>
        <v>7.8959999999999999</v>
      </c>
      <c r="T226" s="53"/>
      <c r="U226" s="53"/>
      <c r="V226" s="12" t="s">
        <v>9</v>
      </c>
      <c r="W226" s="53">
        <f t="shared" si="15"/>
        <v>29.647619047619045</v>
      </c>
      <c r="X226" s="53"/>
      <c r="Y226" s="42" t="s">
        <v>10</v>
      </c>
      <c r="Z226" s="54">
        <f t="shared" si="16"/>
        <v>0.26632830067459046</v>
      </c>
      <c r="AA226" s="54"/>
      <c r="AB226" s="54"/>
      <c r="AC226" s="12" t="s">
        <v>64</v>
      </c>
      <c r="AD226" s="12"/>
      <c r="AE226" s="12"/>
      <c r="AF226" s="12"/>
      <c r="AG226" s="12"/>
      <c r="AH226" s="12"/>
      <c r="AI226" s="12"/>
      <c r="AJ226" s="12"/>
      <c r="AK226" s="12"/>
      <c r="AL226" s="18" t="s">
        <v>44</v>
      </c>
      <c r="AM226" s="18"/>
      <c r="AN226" s="18"/>
      <c r="AO226" s="53">
        <f>INDEX(F235:AG235,0,MATCH(Z221,F230:AG230,1))+((Z221-INDEX(F230:AG230,0,MATCH(Z221,F230:AG230,1)))*(INDEX(F235:AG235,0,(MATCH(Z221,F230:AG230,1)+2))-INDEX(F235:AG235,0,MATCH(Z221,F230:AG230,1)))/(INDEX(F230:AG230,0,(MATCH(Z221,F230:AG230,1)+2))-INDEX(F230:AG230,0,MATCH(Z221,F230:AG230,1))))</f>
        <v>29.98095238095237</v>
      </c>
      <c r="AP226" s="53"/>
      <c r="AQ226" s="12" t="s">
        <v>66</v>
      </c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3"/>
    </row>
    <row r="227" spans="2:54">
      <c r="B227" s="1"/>
      <c r="C227" s="12"/>
      <c r="D227" s="12"/>
      <c r="E227" s="12"/>
      <c r="F227" s="12"/>
      <c r="G227" s="12"/>
      <c r="H227" s="12"/>
      <c r="I227" s="12" t="s">
        <v>18</v>
      </c>
      <c r="J227" s="12"/>
      <c r="K227" s="12"/>
      <c r="L227" s="12"/>
      <c r="M227" s="12"/>
      <c r="N227" s="12"/>
      <c r="O227" s="12"/>
      <c r="P227" s="12" t="s">
        <v>19</v>
      </c>
      <c r="Q227" s="18"/>
      <c r="R227" s="42"/>
      <c r="S227" s="53">
        <f>+S226</f>
        <v>7.8959999999999999</v>
      </c>
      <c r="T227" s="53"/>
      <c r="U227" s="53"/>
      <c r="V227" s="12" t="s">
        <v>9</v>
      </c>
      <c r="W227" s="53">
        <f t="shared" si="15"/>
        <v>2.1828571428571428</v>
      </c>
      <c r="X227" s="53"/>
      <c r="Y227" s="42" t="s">
        <v>10</v>
      </c>
      <c r="Z227" s="54">
        <f t="shared" si="16"/>
        <v>3.6172774869109947</v>
      </c>
      <c r="AA227" s="54"/>
      <c r="AB227" s="54"/>
      <c r="AC227" s="12" t="s">
        <v>64</v>
      </c>
      <c r="AD227" s="12"/>
      <c r="AE227" s="12"/>
      <c r="AF227" s="12"/>
      <c r="AG227" s="12"/>
      <c r="AH227" s="12"/>
      <c r="AI227" s="12"/>
      <c r="AJ227" s="12"/>
      <c r="AK227" s="18"/>
      <c r="AL227" s="18" t="s">
        <v>98</v>
      </c>
      <c r="AM227" s="18"/>
      <c r="AN227" s="18"/>
      <c r="AO227" s="53">
        <f>INDEX(F236:AG236,0,MATCH(Z221,F230:AG230,1))+((Z221-INDEX(F230:AG230,0,MATCH(Z221,F230:AG230,1)))*(INDEX(F236:AG236,0,(MATCH(Z221,F230:AG230,1)+2))-INDEX(F236:AG236,0,MATCH(Z221,F230:AG230,1)))/(INDEX(F230:AG230,0,(MATCH(Z221,F230:AG230,1)+2))-INDEX(F230:AG230,0,MATCH(Z221,F230:AG230,1))))</f>
        <v>19.7</v>
      </c>
      <c r="AP227" s="53"/>
      <c r="AQ227" s="12" t="s">
        <v>66</v>
      </c>
      <c r="AR227" s="12"/>
      <c r="AS227" s="42"/>
      <c r="AT227" s="12"/>
      <c r="AU227" s="12"/>
      <c r="AV227" s="12"/>
      <c r="AW227" s="12"/>
      <c r="AX227" s="12"/>
      <c r="AY227" s="12"/>
      <c r="AZ227" s="12"/>
      <c r="BA227" s="12"/>
      <c r="BB227" s="3"/>
    </row>
    <row r="228" spans="2:54">
      <c r="B228" s="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 t="s">
        <v>48</v>
      </c>
      <c r="Q228" s="18"/>
      <c r="R228" s="42"/>
      <c r="S228" s="53">
        <f>+S227</f>
        <v>7.8959999999999999</v>
      </c>
      <c r="T228" s="53"/>
      <c r="U228" s="53"/>
      <c r="V228" s="12" t="s">
        <v>9</v>
      </c>
      <c r="W228" s="53">
        <f t="shared" si="15"/>
        <v>29.98095238095237</v>
      </c>
      <c r="X228" s="53"/>
      <c r="Y228" s="42" t="s">
        <v>10</v>
      </c>
      <c r="Z228" s="54">
        <f t="shared" si="16"/>
        <v>0.2633672172808133</v>
      </c>
      <c r="AA228" s="54"/>
      <c r="AB228" s="54"/>
      <c r="AC228" s="12" t="s">
        <v>64</v>
      </c>
      <c r="AD228" s="12"/>
      <c r="AE228" s="12"/>
      <c r="AF228" s="12"/>
      <c r="AG228" s="12"/>
      <c r="AH228" s="12"/>
      <c r="AI228" s="12"/>
      <c r="AJ228" s="12"/>
      <c r="AK228" s="18"/>
      <c r="AL228" s="18"/>
      <c r="AM228" s="18"/>
      <c r="AN228" s="18"/>
      <c r="AO228" s="42"/>
      <c r="AP228" s="42"/>
      <c r="AQ228" s="12"/>
      <c r="AR228" s="12"/>
      <c r="AS228" s="42"/>
      <c r="AT228" s="12"/>
      <c r="AU228" s="12"/>
      <c r="AV228" s="12"/>
      <c r="AW228" s="12"/>
      <c r="AX228" s="12"/>
      <c r="AY228" s="12"/>
      <c r="AZ228" s="12"/>
      <c r="BA228" s="12"/>
      <c r="BB228" s="3"/>
    </row>
    <row r="229" spans="2:54">
      <c r="B229" s="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 t="s">
        <v>99</v>
      </c>
      <c r="Q229" s="18"/>
      <c r="R229" s="42"/>
      <c r="S229" s="53">
        <f>+S228</f>
        <v>7.8959999999999999</v>
      </c>
      <c r="T229" s="53"/>
      <c r="U229" s="53"/>
      <c r="V229" s="12" t="s">
        <v>9</v>
      </c>
      <c r="W229" s="53">
        <f t="shared" si="15"/>
        <v>19.7</v>
      </c>
      <c r="X229" s="53"/>
      <c r="Y229" s="42" t="s">
        <v>10</v>
      </c>
      <c r="Z229" s="54">
        <f t="shared" si="16"/>
        <v>0.40081218274111674</v>
      </c>
      <c r="AA229" s="54"/>
      <c r="AB229" s="54"/>
      <c r="AC229" s="12" t="s">
        <v>64</v>
      </c>
      <c r="AD229" s="12"/>
      <c r="AE229" s="12"/>
      <c r="AF229" s="12"/>
      <c r="AG229" s="12"/>
      <c r="AH229" s="12"/>
      <c r="AI229" s="12"/>
      <c r="AJ229" s="12"/>
      <c r="AK229" s="18"/>
      <c r="AL229" s="18"/>
      <c r="AM229" s="18"/>
      <c r="AN229" s="18"/>
      <c r="AO229" s="42"/>
      <c r="AP229" s="42"/>
      <c r="AQ229" s="12"/>
      <c r="AR229" s="12"/>
      <c r="AS229" s="42"/>
      <c r="AT229" s="12"/>
      <c r="AU229" s="12"/>
      <c r="AV229" s="12"/>
      <c r="AW229" s="12"/>
      <c r="AX229" s="12"/>
      <c r="AY229" s="12"/>
      <c r="AZ229" s="12"/>
      <c r="BA229" s="12"/>
      <c r="BB229" s="3"/>
    </row>
    <row r="230" spans="2:54" ht="12" thickBot="1">
      <c r="B230" s="1"/>
      <c r="C230" s="55" t="s">
        <v>23</v>
      </c>
      <c r="D230" s="55"/>
      <c r="E230" s="55"/>
      <c r="F230" s="50">
        <v>0.25</v>
      </c>
      <c r="G230" s="50"/>
      <c r="H230" s="50">
        <v>0.3</v>
      </c>
      <c r="I230" s="50"/>
      <c r="J230" s="50">
        <v>0.4</v>
      </c>
      <c r="K230" s="50"/>
      <c r="L230" s="50">
        <v>0.5</v>
      </c>
      <c r="M230" s="50"/>
      <c r="N230" s="50">
        <v>0.6</v>
      </c>
      <c r="O230" s="50"/>
      <c r="P230" s="50">
        <v>0.7</v>
      </c>
      <c r="Q230" s="50"/>
      <c r="R230" s="50">
        <v>0.8</v>
      </c>
      <c r="S230" s="50"/>
      <c r="T230" s="50">
        <v>0.9</v>
      </c>
      <c r="U230" s="50"/>
      <c r="V230" s="50">
        <v>1</v>
      </c>
      <c r="W230" s="50"/>
      <c r="X230" s="50">
        <v>1.1000000000000001</v>
      </c>
      <c r="Y230" s="50"/>
      <c r="Z230" s="50">
        <v>1.2</v>
      </c>
      <c r="AA230" s="50"/>
      <c r="AB230" s="50">
        <v>1.3</v>
      </c>
      <c r="AC230" s="50"/>
      <c r="AD230" s="50">
        <v>1.4</v>
      </c>
      <c r="AE230" s="50"/>
      <c r="AF230" s="50">
        <v>1.5</v>
      </c>
      <c r="AG230" s="50"/>
      <c r="AH230" s="12"/>
      <c r="AI230" s="12"/>
      <c r="AJ230" s="12"/>
      <c r="AK230" s="18"/>
      <c r="AL230" s="42"/>
      <c r="AM230" s="12"/>
      <c r="AN230" s="12"/>
      <c r="AO230" s="12"/>
      <c r="AP230" s="12"/>
      <c r="AQ230" s="12"/>
      <c r="AR230" s="12"/>
      <c r="AS230" s="42"/>
      <c r="AT230" s="12"/>
      <c r="AU230" s="12"/>
      <c r="AV230" s="12"/>
      <c r="AW230" s="12"/>
      <c r="AX230" s="12"/>
      <c r="AY230" s="12"/>
      <c r="AZ230" s="12"/>
      <c r="BA230" s="12"/>
      <c r="BB230" s="3"/>
    </row>
    <row r="231" spans="2:54" ht="12" thickTop="1">
      <c r="B231" s="1"/>
      <c r="C231" s="51" t="s">
        <v>40</v>
      </c>
      <c r="D231" s="51"/>
      <c r="E231" s="51"/>
      <c r="F231" s="52">
        <v>8.7799999999999994</v>
      </c>
      <c r="G231" s="52"/>
      <c r="H231" s="52">
        <v>7.87</v>
      </c>
      <c r="I231" s="52"/>
      <c r="J231" s="52">
        <v>7.19</v>
      </c>
      <c r="K231" s="52"/>
      <c r="L231" s="52">
        <v>7.05</v>
      </c>
      <c r="M231" s="52"/>
      <c r="N231" s="52">
        <v>7.05</v>
      </c>
      <c r="O231" s="52"/>
      <c r="P231" s="52">
        <v>7.1</v>
      </c>
      <c r="Q231" s="52"/>
      <c r="R231" s="52">
        <v>7.14</v>
      </c>
      <c r="S231" s="52"/>
      <c r="T231" s="52">
        <v>7.17</v>
      </c>
      <c r="U231" s="52"/>
      <c r="V231" s="52">
        <v>7.18</v>
      </c>
      <c r="W231" s="52"/>
      <c r="X231" s="52">
        <v>7.19</v>
      </c>
      <c r="Y231" s="52"/>
      <c r="Z231" s="52">
        <v>7.2</v>
      </c>
      <c r="AA231" s="52"/>
      <c r="AB231" s="52">
        <v>7.21</v>
      </c>
      <c r="AC231" s="52"/>
      <c r="AD231" s="52">
        <v>7.23</v>
      </c>
      <c r="AE231" s="52"/>
      <c r="AF231" s="52">
        <v>7.25</v>
      </c>
      <c r="AG231" s="52"/>
      <c r="AH231" s="12"/>
      <c r="AI231" s="12"/>
      <c r="AJ231" s="12"/>
      <c r="AK231" s="18"/>
      <c r="AL231" s="42"/>
      <c r="AM231" s="12"/>
      <c r="AN231" s="12"/>
      <c r="AO231" s="12"/>
      <c r="AP231" s="12"/>
      <c r="AQ231" s="12"/>
      <c r="AR231" s="12"/>
      <c r="AS231" s="42"/>
      <c r="AT231" s="12"/>
      <c r="AU231" s="12"/>
      <c r="AV231" s="12"/>
      <c r="AW231" s="12"/>
      <c r="AX231" s="12"/>
      <c r="AY231" s="12"/>
      <c r="AZ231" s="12"/>
      <c r="BA231" s="12"/>
      <c r="BB231" s="3"/>
    </row>
    <row r="232" spans="2:54">
      <c r="B232" s="1"/>
      <c r="C232" s="48" t="s">
        <v>25</v>
      </c>
      <c r="D232" s="48"/>
      <c r="E232" s="48"/>
      <c r="F232" s="47">
        <v>16.7</v>
      </c>
      <c r="G232" s="47"/>
      <c r="H232" s="47">
        <v>14.1</v>
      </c>
      <c r="I232" s="47"/>
      <c r="J232" s="47">
        <v>13.9</v>
      </c>
      <c r="K232" s="47"/>
      <c r="L232" s="47">
        <v>14.6</v>
      </c>
      <c r="M232" s="47"/>
      <c r="N232" s="47">
        <v>16.5</v>
      </c>
      <c r="O232" s="47"/>
      <c r="P232" s="47">
        <v>19.600000000000001</v>
      </c>
      <c r="Q232" s="47"/>
      <c r="R232" s="47">
        <v>23.8</v>
      </c>
      <c r="S232" s="47"/>
      <c r="T232" s="47">
        <v>29.6</v>
      </c>
      <c r="U232" s="47"/>
      <c r="V232" s="47">
        <v>37.6</v>
      </c>
      <c r="W232" s="47"/>
      <c r="X232" s="47">
        <v>48.3</v>
      </c>
      <c r="Y232" s="47"/>
      <c r="Z232" s="47">
        <v>63</v>
      </c>
      <c r="AA232" s="47"/>
      <c r="AB232" s="47">
        <v>83.4</v>
      </c>
      <c r="AC232" s="47"/>
      <c r="AD232" s="47">
        <v>111</v>
      </c>
      <c r="AE232" s="47"/>
      <c r="AF232" s="47">
        <v>150</v>
      </c>
      <c r="AG232" s="47"/>
      <c r="AH232" s="12"/>
      <c r="AI232" s="12"/>
      <c r="AJ232" s="12"/>
      <c r="AK232" s="18"/>
      <c r="AL232" s="42"/>
      <c r="AM232" s="12"/>
      <c r="AN232" s="12"/>
      <c r="AO232" s="12"/>
      <c r="AP232" s="12"/>
      <c r="AQ232" s="12"/>
      <c r="AR232" s="12"/>
      <c r="AS232" s="42"/>
      <c r="AT232" s="12"/>
      <c r="AU232" s="12"/>
      <c r="AV232" s="12"/>
      <c r="AW232" s="12"/>
      <c r="AX232" s="12"/>
      <c r="AY232" s="12"/>
      <c r="AZ232" s="12"/>
      <c r="BA232" s="12"/>
      <c r="BB232" s="3"/>
    </row>
    <row r="233" spans="2:54">
      <c r="B233" s="1"/>
      <c r="C233" s="48" t="s">
        <v>50</v>
      </c>
      <c r="D233" s="48"/>
      <c r="E233" s="48"/>
      <c r="F233" s="47">
        <v>110</v>
      </c>
      <c r="G233" s="47"/>
      <c r="H233" s="47">
        <v>60.2</v>
      </c>
      <c r="I233" s="47"/>
      <c r="J233" s="47">
        <v>33.1</v>
      </c>
      <c r="K233" s="47"/>
      <c r="L233" s="47">
        <v>25</v>
      </c>
      <c r="M233" s="47"/>
      <c r="N233" s="47">
        <v>22.6</v>
      </c>
      <c r="O233" s="47"/>
      <c r="P233" s="47">
        <v>22.6</v>
      </c>
      <c r="Q233" s="47"/>
      <c r="R233" s="47">
        <v>24</v>
      </c>
      <c r="S233" s="47"/>
      <c r="T233" s="47">
        <v>26.6</v>
      </c>
      <c r="U233" s="47"/>
      <c r="V233" s="47">
        <v>30.6</v>
      </c>
      <c r="W233" s="47"/>
      <c r="X233" s="47">
        <v>35.799999999999997</v>
      </c>
      <c r="Y233" s="47"/>
      <c r="Z233" s="47">
        <v>42.4</v>
      </c>
      <c r="AA233" s="47"/>
      <c r="AB233" s="47">
        <v>51</v>
      </c>
      <c r="AC233" s="47"/>
      <c r="AD233" s="47">
        <v>62.1</v>
      </c>
      <c r="AE233" s="47"/>
      <c r="AF233" s="47">
        <v>76.3</v>
      </c>
      <c r="AG233" s="47"/>
      <c r="AH233" s="12"/>
      <c r="AI233" s="12"/>
      <c r="AJ233" s="12"/>
      <c r="AK233" s="18"/>
      <c r="AL233" s="42"/>
      <c r="AM233" s="12"/>
      <c r="AN233" s="12"/>
      <c r="AO233" s="12"/>
      <c r="AP233" s="12"/>
      <c r="AQ233" s="12"/>
      <c r="AR233" s="12"/>
      <c r="AS233" s="42"/>
      <c r="AT233" s="12"/>
      <c r="AU233" s="12"/>
      <c r="AV233" s="12"/>
      <c r="AW233" s="12"/>
      <c r="AX233" s="12"/>
      <c r="AY233" s="12"/>
      <c r="AZ233" s="12"/>
      <c r="BA233" s="12"/>
      <c r="BB233" s="3"/>
    </row>
    <row r="234" spans="2:54">
      <c r="B234" s="1"/>
      <c r="C234" s="48" t="s">
        <v>24</v>
      </c>
      <c r="D234" s="48"/>
      <c r="E234" s="48"/>
      <c r="F234" s="47">
        <v>1.96</v>
      </c>
      <c r="G234" s="47"/>
      <c r="H234" s="47">
        <v>1.96</v>
      </c>
      <c r="I234" s="47"/>
      <c r="J234" s="47">
        <v>1.98</v>
      </c>
      <c r="K234" s="47"/>
      <c r="L234" s="47">
        <v>2.0299999999999998</v>
      </c>
      <c r="M234" s="47"/>
      <c r="N234" s="47">
        <v>2.0699999999999998</v>
      </c>
      <c r="O234" s="47"/>
      <c r="P234" s="47">
        <v>2.11</v>
      </c>
      <c r="Q234" s="47"/>
      <c r="R234" s="47">
        <v>2.14</v>
      </c>
      <c r="S234" s="47"/>
      <c r="T234" s="47">
        <v>2.16</v>
      </c>
      <c r="U234" s="47"/>
      <c r="V234" s="47">
        <v>2.19</v>
      </c>
      <c r="W234" s="47"/>
      <c r="X234" s="47">
        <v>2.21</v>
      </c>
      <c r="Y234" s="47"/>
      <c r="Z234" s="47">
        <v>2.2400000000000002</v>
      </c>
      <c r="AA234" s="47"/>
      <c r="AB234" s="47">
        <v>2.27</v>
      </c>
      <c r="AC234" s="47"/>
      <c r="AD234" s="47">
        <v>2.31</v>
      </c>
      <c r="AE234" s="47"/>
      <c r="AF234" s="47">
        <v>2.34</v>
      </c>
      <c r="AG234" s="47"/>
      <c r="AH234" s="12"/>
      <c r="AI234" s="12"/>
      <c r="AJ234" s="12"/>
      <c r="AK234" s="18"/>
      <c r="AL234" s="42"/>
      <c r="AM234" s="12"/>
      <c r="AN234" s="12"/>
      <c r="AO234" s="12"/>
      <c r="AP234" s="12"/>
      <c r="AQ234" s="12"/>
      <c r="AR234" s="12"/>
      <c r="AS234" s="42"/>
      <c r="AT234" s="12"/>
      <c r="AU234" s="12"/>
      <c r="AV234" s="12"/>
      <c r="AW234" s="12"/>
      <c r="AX234" s="12"/>
      <c r="AY234" s="12"/>
      <c r="AZ234" s="12"/>
      <c r="BA234" s="12"/>
      <c r="BB234" s="3"/>
    </row>
    <row r="235" spans="2:54">
      <c r="B235" s="1"/>
      <c r="C235" s="48" t="s">
        <v>41</v>
      </c>
      <c r="D235" s="48"/>
      <c r="E235" s="48"/>
      <c r="F235" s="47">
        <v>4.67</v>
      </c>
      <c r="G235" s="47"/>
      <c r="H235" s="47">
        <v>5.05</v>
      </c>
      <c r="I235" s="47"/>
      <c r="J235" s="47">
        <v>5.99</v>
      </c>
      <c r="K235" s="47"/>
      <c r="L235" s="47">
        <v>7.46</v>
      </c>
      <c r="M235" s="47"/>
      <c r="N235" s="47">
        <v>9.61</v>
      </c>
      <c r="O235" s="47"/>
      <c r="P235" s="47">
        <v>12.6</v>
      </c>
      <c r="Q235" s="47"/>
      <c r="R235" s="47">
        <v>16.899999999999999</v>
      </c>
      <c r="S235" s="47"/>
      <c r="T235" s="47">
        <v>23.2</v>
      </c>
      <c r="U235" s="47"/>
      <c r="V235" s="47">
        <v>32.1</v>
      </c>
      <c r="W235" s="47"/>
      <c r="X235" s="47">
        <v>43.5</v>
      </c>
      <c r="Y235" s="47"/>
      <c r="Z235" s="47">
        <v>66.7</v>
      </c>
      <c r="AA235" s="47"/>
      <c r="AB235" s="47">
        <v>100</v>
      </c>
      <c r="AC235" s="47"/>
      <c r="AD235" s="47">
        <v>165</v>
      </c>
      <c r="AE235" s="47"/>
      <c r="AF235" s="47">
        <v>200</v>
      </c>
      <c r="AG235" s="47"/>
      <c r="AH235" s="12"/>
      <c r="AI235" s="12"/>
      <c r="AJ235" s="12"/>
      <c r="AK235" s="18"/>
      <c r="AL235" s="42"/>
      <c r="AM235" s="12"/>
      <c r="AN235" s="12"/>
      <c r="AO235" s="12"/>
      <c r="AP235" s="12"/>
      <c r="AQ235" s="12"/>
      <c r="AR235" s="12"/>
      <c r="AS235" s="42"/>
      <c r="AT235" s="12"/>
      <c r="AU235" s="12"/>
      <c r="AV235" s="12"/>
      <c r="AW235" s="12"/>
      <c r="AX235" s="12"/>
      <c r="AY235" s="12"/>
      <c r="AZ235" s="12"/>
      <c r="BA235" s="12"/>
      <c r="BB235" s="3"/>
    </row>
    <row r="236" spans="2:54">
      <c r="B236" s="1"/>
      <c r="C236" s="46" t="s">
        <v>100</v>
      </c>
      <c r="D236" s="46"/>
      <c r="E236" s="46"/>
      <c r="F236" s="45">
        <v>105</v>
      </c>
      <c r="G236" s="45"/>
      <c r="H236" s="45">
        <v>59.2</v>
      </c>
      <c r="I236" s="45"/>
      <c r="J236" s="45">
        <v>32.5</v>
      </c>
      <c r="K236" s="45"/>
      <c r="L236" s="45">
        <v>24.1</v>
      </c>
      <c r="M236" s="45"/>
      <c r="N236" s="45">
        <v>21</v>
      </c>
      <c r="O236" s="45"/>
      <c r="P236" s="45">
        <v>20.100000000000001</v>
      </c>
      <c r="Q236" s="45"/>
      <c r="R236" s="45">
        <v>19.5</v>
      </c>
      <c r="S236" s="45"/>
      <c r="T236" s="45">
        <v>19.7</v>
      </c>
      <c r="U236" s="45"/>
      <c r="V236" s="45">
        <v>19.7</v>
      </c>
      <c r="W236" s="45"/>
      <c r="X236" s="45">
        <v>20</v>
      </c>
      <c r="Y236" s="45"/>
      <c r="Z236" s="58">
        <v>20.3</v>
      </c>
      <c r="AA236" s="45"/>
      <c r="AB236" s="58">
        <v>20.6</v>
      </c>
      <c r="AC236" s="45"/>
      <c r="AD236" s="58">
        <v>20.8</v>
      </c>
      <c r="AE236" s="45"/>
      <c r="AF236" s="58">
        <v>20.9</v>
      </c>
      <c r="AG236" s="45"/>
      <c r="AH236" s="12"/>
      <c r="AI236" s="12"/>
      <c r="AJ236" s="12"/>
      <c r="AK236" s="18"/>
      <c r="AL236" s="42"/>
      <c r="AM236" s="12"/>
      <c r="AN236" s="12"/>
      <c r="AO236" s="12"/>
      <c r="AP236" s="12"/>
      <c r="AQ236" s="12"/>
      <c r="AR236" s="12"/>
      <c r="AS236" s="42"/>
      <c r="AT236" s="12"/>
      <c r="AU236" s="12"/>
      <c r="AV236" s="12"/>
      <c r="AW236" s="12"/>
      <c r="AX236" s="12"/>
      <c r="AY236" s="12"/>
      <c r="AZ236" s="12"/>
      <c r="BA236" s="12"/>
      <c r="BB236" s="3"/>
    </row>
    <row r="237" spans="2:54" ht="12" thickBot="1">
      <c r="B237" s="25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7"/>
    </row>
  </sheetData>
  <sheetProtection algorithmName="SHA-512" hashValue="wfhAEYj0CUWAe5PmutrJ2LLnz+ygBIW2DZox8CdvbndS/RgR9tsabiU1aLi1/BqA2EZrjvgV+X4x+C/hSUD2pw==" saltValue="Ah81rk2jZRCgAVCnFlBQ9Q==" spinCount="100000" sheet="1" objects="1" scenarios="1"/>
  <mergeCells count="1524">
    <mergeCell ref="C235:E235"/>
    <mergeCell ref="F235:G235"/>
    <mergeCell ref="H235:I235"/>
    <mergeCell ref="J235:K235"/>
    <mergeCell ref="L235:M235"/>
    <mergeCell ref="N235:O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C236:E236"/>
    <mergeCell ref="F236:G236"/>
    <mergeCell ref="H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C233:E233"/>
    <mergeCell ref="F233:G233"/>
    <mergeCell ref="H233:I233"/>
    <mergeCell ref="J233:K233"/>
    <mergeCell ref="L233:M233"/>
    <mergeCell ref="N233:O233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C234:E234"/>
    <mergeCell ref="F234:G234"/>
    <mergeCell ref="H234:I234"/>
    <mergeCell ref="J234:K234"/>
    <mergeCell ref="L234:M234"/>
    <mergeCell ref="N234:O234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C231:E231"/>
    <mergeCell ref="F231:G231"/>
    <mergeCell ref="H231:I231"/>
    <mergeCell ref="J231:K231"/>
    <mergeCell ref="L231:M231"/>
    <mergeCell ref="N231:O231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C232:E232"/>
    <mergeCell ref="F232:G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S226:U226"/>
    <mergeCell ref="W226:X226"/>
    <mergeCell ref="Z226:AB226"/>
    <mergeCell ref="AO226:AP226"/>
    <mergeCell ref="S227:U227"/>
    <mergeCell ref="W227:X227"/>
    <mergeCell ref="Z227:AB227"/>
    <mergeCell ref="AO227:AP227"/>
    <mergeCell ref="S228:U228"/>
    <mergeCell ref="W228:X228"/>
    <mergeCell ref="Z228:AB228"/>
    <mergeCell ref="S229:U229"/>
    <mergeCell ref="W229:X229"/>
    <mergeCell ref="Z229:AB229"/>
    <mergeCell ref="C230:E230"/>
    <mergeCell ref="F230:G230"/>
    <mergeCell ref="H230:I230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R220:S220"/>
    <mergeCell ref="T221:U221"/>
    <mergeCell ref="W221:X221"/>
    <mergeCell ref="Z221:AA221"/>
    <mergeCell ref="C222:C223"/>
    <mergeCell ref="U222:W222"/>
    <mergeCell ref="Y222:Z222"/>
    <mergeCell ref="AB222:AD222"/>
    <mergeCell ref="AO222:AP222"/>
    <mergeCell ref="AO223:AP223"/>
    <mergeCell ref="S224:U224"/>
    <mergeCell ref="W224:X224"/>
    <mergeCell ref="Z224:AB224"/>
    <mergeCell ref="AO224:AP224"/>
    <mergeCell ref="S225:U225"/>
    <mergeCell ref="W225:X225"/>
    <mergeCell ref="Z225:AB225"/>
    <mergeCell ref="AO225:AP225"/>
    <mergeCell ref="C214:E214"/>
    <mergeCell ref="F214:G214"/>
    <mergeCell ref="H214:I214"/>
    <mergeCell ref="J214:K214"/>
    <mergeCell ref="L214:M214"/>
    <mergeCell ref="N214:O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Q218:R218"/>
    <mergeCell ref="R219:S219"/>
    <mergeCell ref="C212:E212"/>
    <mergeCell ref="F212:G212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C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C210:E210"/>
    <mergeCell ref="F210:G210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C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S205:U205"/>
    <mergeCell ref="W205:X205"/>
    <mergeCell ref="Z205:AB205"/>
    <mergeCell ref="AO205:AP205"/>
    <mergeCell ref="S206:U206"/>
    <mergeCell ref="W206:X206"/>
    <mergeCell ref="Z206:AB206"/>
    <mergeCell ref="AO206:AP206"/>
    <mergeCell ref="S207:U207"/>
    <mergeCell ref="W207:X207"/>
    <mergeCell ref="Z207:AB207"/>
    <mergeCell ref="S208:U208"/>
    <mergeCell ref="W208:X208"/>
    <mergeCell ref="Z208:AB208"/>
    <mergeCell ref="C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Q198:R198"/>
    <mergeCell ref="R199:S199"/>
    <mergeCell ref="R200:S200"/>
    <mergeCell ref="T201:U201"/>
    <mergeCell ref="W201:X201"/>
    <mergeCell ref="Z201:AA201"/>
    <mergeCell ref="C202:C203"/>
    <mergeCell ref="U202:W202"/>
    <mergeCell ref="Y202:Z202"/>
    <mergeCell ref="AB202:AC202"/>
    <mergeCell ref="AE202:AG202"/>
    <mergeCell ref="AO202:AP202"/>
    <mergeCell ref="AO203:AP203"/>
    <mergeCell ref="S204:U204"/>
    <mergeCell ref="W204:X204"/>
    <mergeCell ref="Z204:AB204"/>
    <mergeCell ref="AO204:AP204"/>
    <mergeCell ref="AR58:AS58"/>
    <mergeCell ref="AT58:AU58"/>
    <mergeCell ref="B2:BB2"/>
    <mergeCell ref="AB58:AC58"/>
    <mergeCell ref="AD58:AE58"/>
    <mergeCell ref="AF58:AG58"/>
    <mergeCell ref="AH58:AI58"/>
    <mergeCell ref="AJ58:AK58"/>
    <mergeCell ref="AL58:AM58"/>
    <mergeCell ref="P58:Q58"/>
    <mergeCell ref="R58:S58"/>
    <mergeCell ref="T58:U58"/>
    <mergeCell ref="V58:W58"/>
    <mergeCell ref="X58:Y58"/>
    <mergeCell ref="Z58:AA58"/>
    <mergeCell ref="AN57:AO57"/>
    <mergeCell ref="AP57:AQ57"/>
    <mergeCell ref="AR57:AS57"/>
    <mergeCell ref="AT57:AU57"/>
    <mergeCell ref="C58:E58"/>
    <mergeCell ref="F58:G58"/>
    <mergeCell ref="H58:I58"/>
    <mergeCell ref="J58:K58"/>
    <mergeCell ref="L58:M58"/>
    <mergeCell ref="N58:O58"/>
    <mergeCell ref="AB57:AC57"/>
    <mergeCell ref="AD57:AE57"/>
    <mergeCell ref="AF57:AG57"/>
    <mergeCell ref="AH57:AI57"/>
    <mergeCell ref="AJ57:AK57"/>
    <mergeCell ref="AL57:AM57"/>
    <mergeCell ref="P57:Q57"/>
    <mergeCell ref="H54:I54"/>
    <mergeCell ref="J54:K54"/>
    <mergeCell ref="L54:M54"/>
    <mergeCell ref="N54:O54"/>
    <mergeCell ref="R57:S57"/>
    <mergeCell ref="T57:U57"/>
    <mergeCell ref="V57:W57"/>
    <mergeCell ref="X57:Y57"/>
    <mergeCell ref="Z57:AA57"/>
    <mergeCell ref="AN58:AO58"/>
    <mergeCell ref="AP58:AQ58"/>
    <mergeCell ref="C57:E57"/>
    <mergeCell ref="F57:G57"/>
    <mergeCell ref="H57:I57"/>
    <mergeCell ref="J57:K57"/>
    <mergeCell ref="L57:M57"/>
    <mergeCell ref="N57:O57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R55:AS55"/>
    <mergeCell ref="AT55:AU55"/>
    <mergeCell ref="C56:E56"/>
    <mergeCell ref="F56:G56"/>
    <mergeCell ref="H56:I56"/>
    <mergeCell ref="J56:K56"/>
    <mergeCell ref="L56:M56"/>
    <mergeCell ref="N56:O56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N56:AO56"/>
    <mergeCell ref="AP56:AQ56"/>
    <mergeCell ref="AR56:AS56"/>
    <mergeCell ref="AT56:AU56"/>
    <mergeCell ref="P53:R53"/>
    <mergeCell ref="T53:U53"/>
    <mergeCell ref="P52:R52"/>
    <mergeCell ref="T52:U52"/>
    <mergeCell ref="W52:Y52"/>
    <mergeCell ref="W53:Y53"/>
    <mergeCell ref="AN54:AO54"/>
    <mergeCell ref="AP54:AQ54"/>
    <mergeCell ref="AR54:AS54"/>
    <mergeCell ref="AT54:AU54"/>
    <mergeCell ref="C55:E55"/>
    <mergeCell ref="F55:G55"/>
    <mergeCell ref="H55:I55"/>
    <mergeCell ref="J55:K55"/>
    <mergeCell ref="L55:M55"/>
    <mergeCell ref="N55:O55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C54:E54"/>
    <mergeCell ref="F54:G54"/>
    <mergeCell ref="AN55:AO55"/>
    <mergeCell ref="AP55:AQ55"/>
    <mergeCell ref="AN50:AO50"/>
    <mergeCell ref="C47:C48"/>
    <mergeCell ref="P47:Q47"/>
    <mergeCell ref="S47:T47"/>
    <mergeCell ref="V47:W47"/>
    <mergeCell ref="AN51:AO51"/>
    <mergeCell ref="AN39:AO39"/>
    <mergeCell ref="P51:R51"/>
    <mergeCell ref="T51:U51"/>
    <mergeCell ref="P50:R50"/>
    <mergeCell ref="T50:U50"/>
    <mergeCell ref="M44:N44"/>
    <mergeCell ref="Q48:S48"/>
    <mergeCell ref="U48:V48"/>
    <mergeCell ref="X48:Y48"/>
    <mergeCell ref="C39:E39"/>
    <mergeCell ref="F39:G39"/>
    <mergeCell ref="H39:I39"/>
    <mergeCell ref="J39:K39"/>
    <mergeCell ref="L39:M39"/>
    <mergeCell ref="W50:Y50"/>
    <mergeCell ref="W51:Y51"/>
    <mergeCell ref="V38:W38"/>
    <mergeCell ref="X38:Y38"/>
    <mergeCell ref="Z38:AA38"/>
    <mergeCell ref="AB38:AC38"/>
    <mergeCell ref="AD38:AE38"/>
    <mergeCell ref="AF38:AG38"/>
    <mergeCell ref="AP39:AQ39"/>
    <mergeCell ref="AR39:AS39"/>
    <mergeCell ref="AT39:AU39"/>
    <mergeCell ref="AN48:AO48"/>
    <mergeCell ref="N45:O45"/>
    <mergeCell ref="AN49:AO49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AA48:AC48"/>
    <mergeCell ref="N46:O46"/>
    <mergeCell ref="N39:O39"/>
    <mergeCell ref="AN37:AO37"/>
    <mergeCell ref="AP37:AQ37"/>
    <mergeCell ref="AR37:AS37"/>
    <mergeCell ref="AT37:AU37"/>
    <mergeCell ref="C38:E38"/>
    <mergeCell ref="F38:G38"/>
    <mergeCell ref="H38:I38"/>
    <mergeCell ref="J38:K38"/>
    <mergeCell ref="L38:M38"/>
    <mergeCell ref="N38:O38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AN38:AO38"/>
    <mergeCell ref="AP38:AQ38"/>
    <mergeCell ref="AR38:AS38"/>
    <mergeCell ref="AT38:AU38"/>
    <mergeCell ref="AH38:AI38"/>
    <mergeCell ref="AJ38:AK38"/>
    <mergeCell ref="AL38:AM38"/>
    <mergeCell ref="P38:Q38"/>
    <mergeCell ref="R38:S38"/>
    <mergeCell ref="T38:U38"/>
    <mergeCell ref="C37:E37"/>
    <mergeCell ref="F37:G37"/>
    <mergeCell ref="H37:I37"/>
    <mergeCell ref="J37:K37"/>
    <mergeCell ref="L37:M37"/>
    <mergeCell ref="N37:O37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X36:Y36"/>
    <mergeCell ref="Z36:AA36"/>
    <mergeCell ref="AP35:AQ35"/>
    <mergeCell ref="AR35:AS35"/>
    <mergeCell ref="AT35:AU35"/>
    <mergeCell ref="C36:E36"/>
    <mergeCell ref="F36:G36"/>
    <mergeCell ref="H36:I36"/>
    <mergeCell ref="J36:K36"/>
    <mergeCell ref="L36:M36"/>
    <mergeCell ref="N36:O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C35:E35"/>
    <mergeCell ref="F35:G35"/>
    <mergeCell ref="AN36:AO36"/>
    <mergeCell ref="AP36:AQ36"/>
    <mergeCell ref="AR36:AS36"/>
    <mergeCell ref="AT36:AU36"/>
    <mergeCell ref="AN31:AO31"/>
    <mergeCell ref="C28:C29"/>
    <mergeCell ref="P28:Q28"/>
    <mergeCell ref="S28:T28"/>
    <mergeCell ref="V28:W28"/>
    <mergeCell ref="AN32:AO32"/>
    <mergeCell ref="O32:Q32"/>
    <mergeCell ref="S32:T32"/>
    <mergeCell ref="O31:Q31"/>
    <mergeCell ref="S31:T31"/>
    <mergeCell ref="Q29:S29"/>
    <mergeCell ref="U29:V29"/>
    <mergeCell ref="V31:X31"/>
    <mergeCell ref="V32:X32"/>
    <mergeCell ref="H35:I35"/>
    <mergeCell ref="J35:K35"/>
    <mergeCell ref="L35:M35"/>
    <mergeCell ref="N35:O35"/>
    <mergeCell ref="O34:Q34"/>
    <mergeCell ref="S34:T34"/>
    <mergeCell ref="O33:Q33"/>
    <mergeCell ref="S33:T33"/>
    <mergeCell ref="V33:X33"/>
    <mergeCell ref="V34:X34"/>
    <mergeCell ref="AN35:AO35"/>
    <mergeCell ref="AN20:AO20"/>
    <mergeCell ref="AP20:AQ20"/>
    <mergeCell ref="AR20:AS20"/>
    <mergeCell ref="AT20:AU20"/>
    <mergeCell ref="AN29:AO29"/>
    <mergeCell ref="N26:O26"/>
    <mergeCell ref="AN30:AO30"/>
    <mergeCell ref="AB20:AC20"/>
    <mergeCell ref="AD20:AE20"/>
    <mergeCell ref="AF20:AG20"/>
    <mergeCell ref="AH20:AI20"/>
    <mergeCell ref="AJ20:AK20"/>
    <mergeCell ref="AL20:AM20"/>
    <mergeCell ref="P20:Q20"/>
    <mergeCell ref="R20:S20"/>
    <mergeCell ref="T20:U20"/>
    <mergeCell ref="V20:W20"/>
    <mergeCell ref="X20:Y20"/>
    <mergeCell ref="Z20:AA20"/>
    <mergeCell ref="X29:Y29"/>
    <mergeCell ref="AA29:AC29"/>
    <mergeCell ref="N27:O27"/>
    <mergeCell ref="M25:N25"/>
    <mergeCell ref="C20:E20"/>
    <mergeCell ref="F20:G20"/>
    <mergeCell ref="H20:I20"/>
    <mergeCell ref="J20:K20"/>
    <mergeCell ref="L20:M20"/>
    <mergeCell ref="N20:O20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V19:W19"/>
    <mergeCell ref="X19:Y19"/>
    <mergeCell ref="Z19:AA19"/>
    <mergeCell ref="R17:S17"/>
    <mergeCell ref="T17:U17"/>
    <mergeCell ref="V17:W17"/>
    <mergeCell ref="X17:Y17"/>
    <mergeCell ref="Z17:AA17"/>
    <mergeCell ref="AN18:AO18"/>
    <mergeCell ref="AP18:AQ18"/>
    <mergeCell ref="AR18:AS18"/>
    <mergeCell ref="AT18:AU18"/>
    <mergeCell ref="C19:E19"/>
    <mergeCell ref="F19:G19"/>
    <mergeCell ref="H19:I19"/>
    <mergeCell ref="J19:K19"/>
    <mergeCell ref="L19:M19"/>
    <mergeCell ref="N19:O19"/>
    <mergeCell ref="AB18:AC18"/>
    <mergeCell ref="AD18:AE18"/>
    <mergeCell ref="AF18:AG18"/>
    <mergeCell ref="AH18:AI18"/>
    <mergeCell ref="AJ18:AK18"/>
    <mergeCell ref="AL18:AM18"/>
    <mergeCell ref="P18:Q18"/>
    <mergeCell ref="R18:S18"/>
    <mergeCell ref="T18:U18"/>
    <mergeCell ref="V18:W18"/>
    <mergeCell ref="X18:Y18"/>
    <mergeCell ref="Z18:AA18"/>
    <mergeCell ref="AN19:AO19"/>
    <mergeCell ref="AP19:AQ19"/>
    <mergeCell ref="AR19:AS19"/>
    <mergeCell ref="AT19:AU19"/>
    <mergeCell ref="AP16:AQ16"/>
    <mergeCell ref="AR16:AS16"/>
    <mergeCell ref="AT16:AU16"/>
    <mergeCell ref="C17:E17"/>
    <mergeCell ref="F17:G17"/>
    <mergeCell ref="H17:I17"/>
    <mergeCell ref="J17:K17"/>
    <mergeCell ref="L17:M17"/>
    <mergeCell ref="N17:O17"/>
    <mergeCell ref="AB16:AC16"/>
    <mergeCell ref="AD16:AE16"/>
    <mergeCell ref="AF16:AG16"/>
    <mergeCell ref="AH16:AI16"/>
    <mergeCell ref="AJ16:AK16"/>
    <mergeCell ref="AL16:AM16"/>
    <mergeCell ref="P16:Q16"/>
    <mergeCell ref="R16:S16"/>
    <mergeCell ref="T16:U16"/>
    <mergeCell ref="V16:W16"/>
    <mergeCell ref="X16:Y16"/>
    <mergeCell ref="Z16:AA16"/>
    <mergeCell ref="C16:E16"/>
    <mergeCell ref="F16:G16"/>
    <mergeCell ref="AN17:AO17"/>
    <mergeCell ref="AP17:AQ17"/>
    <mergeCell ref="AR17:AS17"/>
    <mergeCell ref="AT17:AU17"/>
    <mergeCell ref="AB17:AC17"/>
    <mergeCell ref="AD17:AE17"/>
    <mergeCell ref="AF17:AG17"/>
    <mergeCell ref="AH17:AI17"/>
    <mergeCell ref="AJ17:AK17"/>
    <mergeCell ref="M6:N6"/>
    <mergeCell ref="Q10:S10"/>
    <mergeCell ref="U10:V10"/>
    <mergeCell ref="X10:Y10"/>
    <mergeCell ref="H16:I16"/>
    <mergeCell ref="J16:K16"/>
    <mergeCell ref="L16:M16"/>
    <mergeCell ref="N16:O16"/>
    <mergeCell ref="P15:R15"/>
    <mergeCell ref="T15:U15"/>
    <mergeCell ref="P14:R14"/>
    <mergeCell ref="T14:U14"/>
    <mergeCell ref="W12:Y12"/>
    <mergeCell ref="W13:Y13"/>
    <mergeCell ref="W14:Y14"/>
    <mergeCell ref="W15:Y15"/>
    <mergeCell ref="AN16:AO16"/>
    <mergeCell ref="AN68:AO68"/>
    <mergeCell ref="O69:Q69"/>
    <mergeCell ref="S69:T69"/>
    <mergeCell ref="AN69:AO69"/>
    <mergeCell ref="O70:Q70"/>
    <mergeCell ref="S70:T70"/>
    <mergeCell ref="AN70:AO70"/>
    <mergeCell ref="V69:X69"/>
    <mergeCell ref="V70:X70"/>
    <mergeCell ref="AN13:AO13"/>
    <mergeCell ref="AA10:AC10"/>
    <mergeCell ref="AN10:AO10"/>
    <mergeCell ref="N7:O7"/>
    <mergeCell ref="AN11:AO11"/>
    <mergeCell ref="N8:O8"/>
    <mergeCell ref="AN12:AO12"/>
    <mergeCell ref="C9:C10"/>
    <mergeCell ref="P9:Q9"/>
    <mergeCell ref="S9:T9"/>
    <mergeCell ref="V9:W9"/>
    <mergeCell ref="P13:R13"/>
    <mergeCell ref="T13:U13"/>
    <mergeCell ref="P12:R12"/>
    <mergeCell ref="T12:U12"/>
    <mergeCell ref="C18:E18"/>
    <mergeCell ref="F18:G18"/>
    <mergeCell ref="H18:I18"/>
    <mergeCell ref="J18:K18"/>
    <mergeCell ref="L18:M18"/>
    <mergeCell ref="N18:O18"/>
    <mergeCell ref="AL17:AM17"/>
    <mergeCell ref="P17:Q17"/>
    <mergeCell ref="V71:X71"/>
    <mergeCell ref="V72:X72"/>
    <mergeCell ref="X73:Y73"/>
    <mergeCell ref="Z73:AA73"/>
    <mergeCell ref="AB73:AC73"/>
    <mergeCell ref="AD73:AE73"/>
    <mergeCell ref="AF73:AG73"/>
    <mergeCell ref="AH73:AI73"/>
    <mergeCell ref="O71:Q71"/>
    <mergeCell ref="S71:T71"/>
    <mergeCell ref="O72:Q72"/>
    <mergeCell ref="S72:T72"/>
    <mergeCell ref="C73:E73"/>
    <mergeCell ref="F73:G73"/>
    <mergeCell ref="H73:I73"/>
    <mergeCell ref="J73:K73"/>
    <mergeCell ref="L73:M73"/>
    <mergeCell ref="N73:O73"/>
    <mergeCell ref="P73:Q73"/>
    <mergeCell ref="R73:S73"/>
    <mergeCell ref="T73:U73"/>
    <mergeCell ref="AJ73:AK73"/>
    <mergeCell ref="AL73:AM73"/>
    <mergeCell ref="AN73:AO73"/>
    <mergeCell ref="AP73:AQ73"/>
    <mergeCell ref="AR73:AS73"/>
    <mergeCell ref="AT73:AU73"/>
    <mergeCell ref="C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V73:W73"/>
    <mergeCell ref="C76:E76"/>
    <mergeCell ref="F76:G76"/>
    <mergeCell ref="H76:I76"/>
    <mergeCell ref="J76:K76"/>
    <mergeCell ref="L76:M76"/>
    <mergeCell ref="N76:O76"/>
    <mergeCell ref="P76:Q76"/>
    <mergeCell ref="R76:S76"/>
    <mergeCell ref="T76:U76"/>
    <mergeCell ref="AN74:AO74"/>
    <mergeCell ref="AP74:AQ74"/>
    <mergeCell ref="AR74:AS74"/>
    <mergeCell ref="AT74:AU74"/>
    <mergeCell ref="C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J77:AK77"/>
    <mergeCell ref="AL77:AM77"/>
    <mergeCell ref="AN77:AO77"/>
    <mergeCell ref="AP77:AQ77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R75:AS75"/>
    <mergeCell ref="AT75:AU75"/>
    <mergeCell ref="AP75:AQ75"/>
    <mergeCell ref="AR77:AS77"/>
    <mergeCell ref="AT77:AU77"/>
    <mergeCell ref="M63:N63"/>
    <mergeCell ref="N64:O64"/>
    <mergeCell ref="N65:O65"/>
    <mergeCell ref="C66:C67"/>
    <mergeCell ref="P66:Q66"/>
    <mergeCell ref="S66:T66"/>
    <mergeCell ref="V66:W66"/>
    <mergeCell ref="Q67:S67"/>
    <mergeCell ref="U67:V67"/>
    <mergeCell ref="X67:Y67"/>
    <mergeCell ref="AA67:AC67"/>
    <mergeCell ref="AN67:AO67"/>
    <mergeCell ref="AN76:AO76"/>
    <mergeCell ref="AP76:AQ76"/>
    <mergeCell ref="AR76:AS76"/>
    <mergeCell ref="AT76:AU76"/>
    <mergeCell ref="C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B86:AC86"/>
    <mergeCell ref="AE86:AG86"/>
    <mergeCell ref="AO86:AP86"/>
    <mergeCell ref="AO87:AP87"/>
    <mergeCell ref="S88:U88"/>
    <mergeCell ref="W88:X88"/>
    <mergeCell ref="AO88:AP88"/>
    <mergeCell ref="S89:U89"/>
    <mergeCell ref="W89:X89"/>
    <mergeCell ref="AO89:AP89"/>
    <mergeCell ref="Z88:AB88"/>
    <mergeCell ref="Z89:AB89"/>
    <mergeCell ref="C85:C86"/>
    <mergeCell ref="Q82:R82"/>
    <mergeCell ref="R83:S83"/>
    <mergeCell ref="R84:S84"/>
    <mergeCell ref="T85:U85"/>
    <mergeCell ref="W85:X85"/>
    <mergeCell ref="Z85:AA85"/>
    <mergeCell ref="U86:W86"/>
    <mergeCell ref="Y86:Z86"/>
    <mergeCell ref="X94:Y94"/>
    <mergeCell ref="Z94:AA94"/>
    <mergeCell ref="AB94:AC94"/>
    <mergeCell ref="AD94:AE94"/>
    <mergeCell ref="AF94:AG94"/>
    <mergeCell ref="S90:U90"/>
    <mergeCell ref="W90:X90"/>
    <mergeCell ref="S91:U91"/>
    <mergeCell ref="W91:X91"/>
    <mergeCell ref="V94:W94"/>
    <mergeCell ref="Z90:AB90"/>
    <mergeCell ref="Z91:AB91"/>
    <mergeCell ref="Z92:AB92"/>
    <mergeCell ref="Z93:AB93"/>
    <mergeCell ref="C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5:W95"/>
    <mergeCell ref="X95:Y95"/>
    <mergeCell ref="Z95:AA95"/>
    <mergeCell ref="AB95:AC95"/>
    <mergeCell ref="AD95:AE95"/>
    <mergeCell ref="AF95:AG95"/>
    <mergeCell ref="C96:E96"/>
    <mergeCell ref="F96:G96"/>
    <mergeCell ref="H96:I96"/>
    <mergeCell ref="C95:E95"/>
    <mergeCell ref="F95:G95"/>
    <mergeCell ref="H95:I95"/>
    <mergeCell ref="J95:K95"/>
    <mergeCell ref="L95:M95"/>
    <mergeCell ref="N95:O95"/>
    <mergeCell ref="P95:Q95"/>
    <mergeCell ref="R95:S95"/>
    <mergeCell ref="T95:U95"/>
    <mergeCell ref="J96:K96"/>
    <mergeCell ref="L96:M96"/>
    <mergeCell ref="N96:O96"/>
    <mergeCell ref="P96:Q96"/>
    <mergeCell ref="R96:S96"/>
    <mergeCell ref="T96:U96"/>
    <mergeCell ref="C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V96:W96"/>
    <mergeCell ref="X96:Y96"/>
    <mergeCell ref="Z96:AA96"/>
    <mergeCell ref="AB96:AC96"/>
    <mergeCell ref="AD96:AE96"/>
    <mergeCell ref="AF96:AG96"/>
    <mergeCell ref="AF98:AG98"/>
    <mergeCell ref="C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C99:E99"/>
    <mergeCell ref="F99:G99"/>
    <mergeCell ref="H99:I99"/>
    <mergeCell ref="J99:K99"/>
    <mergeCell ref="L99:M99"/>
    <mergeCell ref="N99:O99"/>
    <mergeCell ref="P99:Q99"/>
    <mergeCell ref="R99:S99"/>
    <mergeCell ref="T99:U99"/>
    <mergeCell ref="C98:E98"/>
    <mergeCell ref="F98:G98"/>
    <mergeCell ref="H98:I98"/>
    <mergeCell ref="J98:K98"/>
    <mergeCell ref="L98:M98"/>
    <mergeCell ref="N98:O98"/>
    <mergeCell ref="P98:Q98"/>
    <mergeCell ref="R98:S98"/>
    <mergeCell ref="T98:U98"/>
    <mergeCell ref="Q105:R105"/>
    <mergeCell ref="R106:S106"/>
    <mergeCell ref="R107:S107"/>
    <mergeCell ref="C108:C109"/>
    <mergeCell ref="T108:U108"/>
    <mergeCell ref="W108:X108"/>
    <mergeCell ref="Z108:AA108"/>
    <mergeCell ref="U109:W109"/>
    <mergeCell ref="Y109:Z109"/>
    <mergeCell ref="AO90:AP90"/>
    <mergeCell ref="AO91:AP91"/>
    <mergeCell ref="S92:U92"/>
    <mergeCell ref="W92:X92"/>
    <mergeCell ref="S93:U93"/>
    <mergeCell ref="W93:X93"/>
    <mergeCell ref="V100:W100"/>
    <mergeCell ref="X100:Y100"/>
    <mergeCell ref="Z100:AA100"/>
    <mergeCell ref="AB100:AC100"/>
    <mergeCell ref="AD100:AE100"/>
    <mergeCell ref="AF100:AG100"/>
    <mergeCell ref="V99:W99"/>
    <mergeCell ref="X99:Y99"/>
    <mergeCell ref="Z99:AA99"/>
    <mergeCell ref="AB99:AC99"/>
    <mergeCell ref="AD99:AE99"/>
    <mergeCell ref="AF99:AG99"/>
    <mergeCell ref="V98:W98"/>
    <mergeCell ref="X98:Y98"/>
    <mergeCell ref="Z98:AA98"/>
    <mergeCell ref="AB98:AC98"/>
    <mergeCell ref="AD98:AE98"/>
    <mergeCell ref="V117:W117"/>
    <mergeCell ref="X117:Y117"/>
    <mergeCell ref="S113:U113"/>
    <mergeCell ref="W113:X113"/>
    <mergeCell ref="AO113:AP113"/>
    <mergeCell ref="S114:U114"/>
    <mergeCell ref="W114:X114"/>
    <mergeCell ref="AO114:AP114"/>
    <mergeCell ref="S115:U115"/>
    <mergeCell ref="W115:X115"/>
    <mergeCell ref="Z113:AB113"/>
    <mergeCell ref="Z114:AB114"/>
    <mergeCell ref="Z115:AB115"/>
    <mergeCell ref="AB109:AD109"/>
    <mergeCell ref="AO109:AP109"/>
    <mergeCell ref="AO110:AP110"/>
    <mergeCell ref="S111:U111"/>
    <mergeCell ref="W111:X111"/>
    <mergeCell ref="AO111:AP111"/>
    <mergeCell ref="S112:U112"/>
    <mergeCell ref="W112:X112"/>
    <mergeCell ref="AO112:AP112"/>
    <mergeCell ref="Z111:AB111"/>
    <mergeCell ref="Z112:AB112"/>
    <mergeCell ref="N119:O119"/>
    <mergeCell ref="Z117:AA117"/>
    <mergeCell ref="Z116:AB116"/>
    <mergeCell ref="AB117:AC117"/>
    <mergeCell ref="AD117:AE117"/>
    <mergeCell ref="AF117:AG117"/>
    <mergeCell ref="C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S116:U116"/>
    <mergeCell ref="W116:X116"/>
    <mergeCell ref="C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9:W119"/>
    <mergeCell ref="X119:Y119"/>
    <mergeCell ref="Z119:AA119"/>
    <mergeCell ref="P119:Q119"/>
    <mergeCell ref="R119:S119"/>
    <mergeCell ref="T119:U119"/>
    <mergeCell ref="V121:W121"/>
    <mergeCell ref="X121:Y121"/>
    <mergeCell ref="Z121:AA121"/>
    <mergeCell ref="AB119:AC119"/>
    <mergeCell ref="AD119:AE119"/>
    <mergeCell ref="AF119:AG119"/>
    <mergeCell ref="C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C119:E119"/>
    <mergeCell ref="F119:G119"/>
    <mergeCell ref="H119:I119"/>
    <mergeCell ref="J119:K119"/>
    <mergeCell ref="L119:M119"/>
    <mergeCell ref="AB121:AC121"/>
    <mergeCell ref="AD121:AE121"/>
    <mergeCell ref="AF121:AG121"/>
    <mergeCell ref="C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C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C131:C132"/>
    <mergeCell ref="T131:U131"/>
    <mergeCell ref="W131:X131"/>
    <mergeCell ref="Z131:AA131"/>
    <mergeCell ref="AO132:AP132"/>
    <mergeCell ref="AO133:AP133"/>
    <mergeCell ref="V123:W123"/>
    <mergeCell ref="X123:Y123"/>
    <mergeCell ref="Z123:AA123"/>
    <mergeCell ref="AB123:AC123"/>
    <mergeCell ref="AD123:AE123"/>
    <mergeCell ref="AF123:AG123"/>
    <mergeCell ref="R128:S128"/>
    <mergeCell ref="R129:S129"/>
    <mergeCell ref="R130:S130"/>
    <mergeCell ref="C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37:W137"/>
    <mergeCell ref="AO137:AP137"/>
    <mergeCell ref="V138:W138"/>
    <mergeCell ref="V139:W139"/>
    <mergeCell ref="V134:W134"/>
    <mergeCell ref="AO134:AP134"/>
    <mergeCell ref="V135:W135"/>
    <mergeCell ref="AO135:AP135"/>
    <mergeCell ref="V136:W136"/>
    <mergeCell ref="AO136:AP136"/>
    <mergeCell ref="Y134:AA134"/>
    <mergeCell ref="Y135:AA135"/>
    <mergeCell ref="Y136:AA136"/>
    <mergeCell ref="Y137:AA137"/>
    <mergeCell ref="Y138:AA138"/>
    <mergeCell ref="Y139:AA139"/>
    <mergeCell ref="V140:W140"/>
    <mergeCell ref="X140:Y140"/>
    <mergeCell ref="Z140:AA140"/>
    <mergeCell ref="AB140:AC140"/>
    <mergeCell ref="AD140:AE140"/>
    <mergeCell ref="AF140:AG140"/>
    <mergeCell ref="C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C140:E140"/>
    <mergeCell ref="F140:G140"/>
    <mergeCell ref="H140:I140"/>
    <mergeCell ref="J140:K140"/>
    <mergeCell ref="L140:M140"/>
    <mergeCell ref="N140:O140"/>
    <mergeCell ref="P140:Q140"/>
    <mergeCell ref="R140:S140"/>
    <mergeCell ref="T140:U140"/>
    <mergeCell ref="C143:E143"/>
    <mergeCell ref="F143:G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C142:E142"/>
    <mergeCell ref="F142:G142"/>
    <mergeCell ref="H142:I142"/>
    <mergeCell ref="J142:K142"/>
    <mergeCell ref="L142:M142"/>
    <mergeCell ref="N142:O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D145:AE145"/>
    <mergeCell ref="C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AF145:AG145"/>
    <mergeCell ref="C144:E144"/>
    <mergeCell ref="F144:G144"/>
    <mergeCell ref="H144:I144"/>
    <mergeCell ref="J144:K144"/>
    <mergeCell ref="L144:M144"/>
    <mergeCell ref="N144:O144"/>
    <mergeCell ref="P144:Q144"/>
    <mergeCell ref="R144:S144"/>
    <mergeCell ref="T144:U144"/>
    <mergeCell ref="C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Q151:R151"/>
    <mergeCell ref="R152:S152"/>
    <mergeCell ref="R153:S153"/>
    <mergeCell ref="C154:C155"/>
    <mergeCell ref="T154:U154"/>
    <mergeCell ref="W154:X154"/>
    <mergeCell ref="Z154:AA154"/>
    <mergeCell ref="U155:W155"/>
    <mergeCell ref="Y155:Z155"/>
    <mergeCell ref="V146:W146"/>
    <mergeCell ref="X146:Y146"/>
    <mergeCell ref="Z146:AA146"/>
    <mergeCell ref="AB146:AC146"/>
    <mergeCell ref="AD146:AE146"/>
    <mergeCell ref="AF146:AG146"/>
    <mergeCell ref="S132:T132"/>
    <mergeCell ref="S134:T134"/>
    <mergeCell ref="S135:T135"/>
    <mergeCell ref="S136:T136"/>
    <mergeCell ref="S137:T137"/>
    <mergeCell ref="S138:T138"/>
    <mergeCell ref="S139:T139"/>
    <mergeCell ref="V144:W144"/>
    <mergeCell ref="X144:Y144"/>
    <mergeCell ref="Z144:AA144"/>
    <mergeCell ref="AB144:AC144"/>
    <mergeCell ref="AD144:AE144"/>
    <mergeCell ref="AF144:AG144"/>
    <mergeCell ref="V145:W145"/>
    <mergeCell ref="X145:Y145"/>
    <mergeCell ref="Z145:AA145"/>
    <mergeCell ref="AB145:AC145"/>
    <mergeCell ref="S159:U159"/>
    <mergeCell ref="W159:X159"/>
    <mergeCell ref="Z159:AB159"/>
    <mergeCell ref="AO159:AP159"/>
    <mergeCell ref="S160:U160"/>
    <mergeCell ref="W160:X160"/>
    <mergeCell ref="Z160:AB160"/>
    <mergeCell ref="AO160:AP160"/>
    <mergeCell ref="S161:U161"/>
    <mergeCell ref="W161:X161"/>
    <mergeCell ref="Z161:AB161"/>
    <mergeCell ref="AO161:AP161"/>
    <mergeCell ref="AB155:AC155"/>
    <mergeCell ref="AE155:AG155"/>
    <mergeCell ref="AO155:AP155"/>
    <mergeCell ref="AO156:AP156"/>
    <mergeCell ref="S157:U157"/>
    <mergeCell ref="W157:X157"/>
    <mergeCell ref="Z157:AB157"/>
    <mergeCell ref="AO157:AP157"/>
    <mergeCell ref="S158:U158"/>
    <mergeCell ref="W158:X158"/>
    <mergeCell ref="Z158:AB158"/>
    <mergeCell ref="AO158:AP158"/>
    <mergeCell ref="S162:U162"/>
    <mergeCell ref="W162:X162"/>
    <mergeCell ref="Z162:AB162"/>
    <mergeCell ref="C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AB164:AC164"/>
    <mergeCell ref="S163:U163"/>
    <mergeCell ref="W163:X163"/>
    <mergeCell ref="Z163:AB163"/>
    <mergeCell ref="P166:Q166"/>
    <mergeCell ref="R166:S166"/>
    <mergeCell ref="T166:U166"/>
    <mergeCell ref="AD164:AE164"/>
    <mergeCell ref="AF164:AG164"/>
    <mergeCell ref="C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L168:M168"/>
    <mergeCell ref="N168:O168"/>
    <mergeCell ref="P168:Q168"/>
    <mergeCell ref="R168:S168"/>
    <mergeCell ref="T168:U168"/>
    <mergeCell ref="V166:W166"/>
    <mergeCell ref="X166:Y166"/>
    <mergeCell ref="Z166:AA166"/>
    <mergeCell ref="AB166:AC166"/>
    <mergeCell ref="AD166:AE166"/>
    <mergeCell ref="AF166:AG166"/>
    <mergeCell ref="C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C166:E166"/>
    <mergeCell ref="F166:G166"/>
    <mergeCell ref="H166:I166"/>
    <mergeCell ref="J166:K166"/>
    <mergeCell ref="L166:M166"/>
    <mergeCell ref="N166:O166"/>
    <mergeCell ref="H171:I171"/>
    <mergeCell ref="J171:K171"/>
    <mergeCell ref="L171:M171"/>
    <mergeCell ref="N171:O171"/>
    <mergeCell ref="P171:Q171"/>
    <mergeCell ref="R171:S171"/>
    <mergeCell ref="T171:U171"/>
    <mergeCell ref="V168:W168"/>
    <mergeCell ref="X168:Y168"/>
    <mergeCell ref="Z168:AA168"/>
    <mergeCell ref="AB168:AC168"/>
    <mergeCell ref="AD168:AE168"/>
    <mergeCell ref="AF168:AG168"/>
    <mergeCell ref="C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C168:E168"/>
    <mergeCell ref="F168:G168"/>
    <mergeCell ref="H168:I168"/>
    <mergeCell ref="J168:K168"/>
    <mergeCell ref="Q176:R176"/>
    <mergeCell ref="R177:S177"/>
    <mergeCell ref="R178:S178"/>
    <mergeCell ref="C179:C180"/>
    <mergeCell ref="T179:U179"/>
    <mergeCell ref="W179:X179"/>
    <mergeCell ref="Z179:AA179"/>
    <mergeCell ref="U180:W180"/>
    <mergeCell ref="Y180:Z180"/>
    <mergeCell ref="V171:W171"/>
    <mergeCell ref="X171:Y171"/>
    <mergeCell ref="Z171:AA171"/>
    <mergeCell ref="AB171:AC171"/>
    <mergeCell ref="AD171:AE171"/>
    <mergeCell ref="AF171:AG171"/>
    <mergeCell ref="C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C171:E171"/>
    <mergeCell ref="F171:G171"/>
    <mergeCell ref="AO184:AP184"/>
    <mergeCell ref="S185:U185"/>
    <mergeCell ref="W185:X185"/>
    <mergeCell ref="Z185:AB185"/>
    <mergeCell ref="AO185:AP185"/>
    <mergeCell ref="S186:U186"/>
    <mergeCell ref="W186:X186"/>
    <mergeCell ref="Z186:AB186"/>
    <mergeCell ref="AB180:AC180"/>
    <mergeCell ref="AE180:AG180"/>
    <mergeCell ref="AO180:AP180"/>
    <mergeCell ref="AO181:AP181"/>
    <mergeCell ref="S182:U182"/>
    <mergeCell ref="W182:X182"/>
    <mergeCell ref="Z182:AB182"/>
    <mergeCell ref="AO182:AP182"/>
    <mergeCell ref="S183:U183"/>
    <mergeCell ref="W183:X183"/>
    <mergeCell ref="Z183:AB183"/>
    <mergeCell ref="AO183:AP183"/>
    <mergeCell ref="S187:U187"/>
    <mergeCell ref="W187:X187"/>
    <mergeCell ref="Z187:AB187"/>
    <mergeCell ref="C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Z188:AA188"/>
    <mergeCell ref="AB188:AC188"/>
    <mergeCell ref="S184:U184"/>
    <mergeCell ref="W184:X184"/>
    <mergeCell ref="Z184:AB184"/>
    <mergeCell ref="AD191:AE191"/>
    <mergeCell ref="AF191:AG191"/>
    <mergeCell ref="C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AD188:AE188"/>
    <mergeCell ref="AF188:AG188"/>
    <mergeCell ref="C189:E189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Z193:AA193"/>
    <mergeCell ref="AB193:AC193"/>
    <mergeCell ref="AD193:AE193"/>
    <mergeCell ref="AF193:AG193"/>
    <mergeCell ref="C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0:W190"/>
    <mergeCell ref="X190:Y190"/>
    <mergeCell ref="Z190:AA190"/>
    <mergeCell ref="AB190:AC190"/>
    <mergeCell ref="AD190:AE190"/>
    <mergeCell ref="AF190:AG190"/>
    <mergeCell ref="C191:E191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V191:W191"/>
    <mergeCell ref="X191:Y191"/>
    <mergeCell ref="Z191:AA191"/>
    <mergeCell ref="AB191:AC191"/>
    <mergeCell ref="V194:W194"/>
    <mergeCell ref="X194:Y194"/>
    <mergeCell ref="Z194:AA194"/>
    <mergeCell ref="AB194:AC194"/>
    <mergeCell ref="AD194:AE194"/>
    <mergeCell ref="AF194:AG194"/>
    <mergeCell ref="C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V192:W192"/>
    <mergeCell ref="X192:Y192"/>
    <mergeCell ref="Z192:AA192"/>
    <mergeCell ref="AB192:AC192"/>
    <mergeCell ref="AD192:AE192"/>
    <mergeCell ref="AF192:AG192"/>
    <mergeCell ref="C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2019-08-26T19:56:15Z</dcterms:created>
  <dcterms:modified xsi:type="dcterms:W3CDTF">2020-10-19T17:40:48Z</dcterms:modified>
</cp:coreProperties>
</file>