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cesitli_hesaplamalar\"/>
    </mc:Choice>
  </mc:AlternateContent>
  <xr:revisionPtr revIDLastSave="0" documentId="13_ncr:1_{5117197A-1A5C-4F62-B241-F64501A82FD9}" xr6:coauthVersionLast="45" xr6:coauthVersionMax="45" xr10:uidLastSave="{00000000-0000-0000-0000-000000000000}"/>
  <bookViews>
    <workbookView xWindow="-120" yWindow="-120" windowWidth="29040" windowHeight="15840" xr2:uid="{2AEF00C2-4CBE-4020-9396-B42964B644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1" i="1" l="1"/>
  <c r="AJ41" i="1"/>
  <c r="AN28" i="1" l="1"/>
  <c r="AG28" i="1"/>
  <c r="AF11" i="1"/>
  <c r="AN11" i="1"/>
  <c r="P154" i="1" l="1"/>
  <c r="AL150" i="1" s="1"/>
  <c r="Q158" i="1"/>
  <c r="J158" i="1"/>
  <c r="AI150" i="1"/>
  <c r="AL136" i="1"/>
  <c r="AI136" i="1"/>
  <c r="J132" i="1"/>
  <c r="P132" i="1" s="1"/>
  <c r="AG117" i="1"/>
  <c r="AD117" i="1"/>
  <c r="N120" i="1"/>
  <c r="T116" i="1" s="1"/>
  <c r="R119" i="1"/>
  <c r="AG103" i="1"/>
  <c r="AD103" i="1"/>
  <c r="R105" i="1"/>
  <c r="AG87" i="1"/>
  <c r="AD87" i="1"/>
  <c r="R93" i="1"/>
  <c r="K93" i="1"/>
  <c r="AD65" i="1"/>
  <c r="R66" i="1"/>
  <c r="AG65" i="1" s="1"/>
  <c r="R71" i="1"/>
  <c r="K71" i="1"/>
  <c r="AF53" i="1"/>
  <c r="AC53" i="1"/>
  <c r="K55" i="1"/>
  <c r="R55" i="1"/>
  <c r="AO136" i="1" l="1"/>
  <c r="AO150" i="1"/>
  <c r="AI53" i="1"/>
  <c r="AJ117" i="1"/>
  <c r="AJ103" i="1"/>
  <c r="AJ87" i="1"/>
  <c r="AJ65" i="1"/>
</calcChain>
</file>

<file path=xl/sharedStrings.xml><?xml version="1.0" encoding="utf-8"?>
<sst xmlns="http://schemas.openxmlformats.org/spreadsheetml/2006/main" count="142" uniqueCount="30">
  <si>
    <t>m</t>
  </si>
  <si>
    <t>Q</t>
  </si>
  <si>
    <t>q =</t>
  </si>
  <si>
    <t>KN/m</t>
  </si>
  <si>
    <t>Q = q * L =</t>
  </si>
  <si>
    <t>*</t>
  </si>
  <si>
    <t>=</t>
  </si>
  <si>
    <t>KN</t>
  </si>
  <si>
    <t>L=</t>
  </si>
  <si>
    <t>Q = 0,5 * q * L =</t>
  </si>
  <si>
    <t xml:space="preserve">q </t>
  </si>
  <si>
    <t>qs</t>
  </si>
  <si>
    <r>
      <t xml:space="preserve">qs = q * cos </t>
    </r>
    <r>
      <rPr>
        <sz val="8"/>
        <color theme="1"/>
        <rFont val="Symbol"/>
        <family val="1"/>
        <charset val="2"/>
      </rPr>
      <t>a</t>
    </r>
  </si>
  <si>
    <r>
      <t xml:space="preserve">q = qs / cos </t>
    </r>
    <r>
      <rPr>
        <sz val="8"/>
        <color theme="1"/>
        <rFont val="Symbol"/>
        <family val="1"/>
        <charset val="2"/>
      </rPr>
      <t>a</t>
    </r>
  </si>
  <si>
    <t>a°</t>
  </si>
  <si>
    <t>yayılı yük dönüşümü</t>
  </si>
  <si>
    <t>Dikkat sadece sarı hücrelere data girilecek.Sonra hesapla düğmelerine basılacak.</t>
  </si>
  <si>
    <r>
      <rPr>
        <b/>
        <sz val="12"/>
        <color theme="7" tint="-0.499984740745262"/>
        <rFont val="Arial"/>
        <family val="2"/>
        <charset val="162"/>
      </rPr>
      <t xml:space="preserve">YAYILI YÜK BİLEŞKE HESABI
</t>
    </r>
    <r>
      <rPr>
        <b/>
        <sz val="8"/>
        <color theme="7" tint="-0.499984740745262"/>
        <rFont val="Arial"/>
        <family val="2"/>
        <charset val="162"/>
      </rPr>
      <t xml:space="preserve">( inş.müh. Gürcan BERBEROĞLU tel: 0532 366 02 04   www.betoncelik.com )                                                                                                                                                                     </t>
    </r>
  </si>
  <si>
    <t>w</t>
  </si>
  <si>
    <t>ws</t>
  </si>
  <si>
    <r>
      <t xml:space="preserve">ws = w * sin </t>
    </r>
    <r>
      <rPr>
        <sz val="8"/>
        <color theme="1"/>
        <rFont val="Symbol"/>
        <family val="1"/>
        <charset val="2"/>
      </rPr>
      <t>a</t>
    </r>
  </si>
  <si>
    <r>
      <t xml:space="preserve">w = ws / sin </t>
    </r>
    <r>
      <rPr>
        <sz val="8"/>
        <color theme="1"/>
        <rFont val="Symbol"/>
        <family val="1"/>
        <charset val="2"/>
      </rPr>
      <t>a</t>
    </r>
  </si>
  <si>
    <t>qs =</t>
  </si>
  <si>
    <t>KN/m²</t>
  </si>
  <si>
    <t>°</t>
  </si>
  <si>
    <r>
      <rPr>
        <sz val="8"/>
        <color theme="1"/>
        <rFont val="Symbol"/>
        <family val="1"/>
        <charset val="2"/>
      </rPr>
      <t>a</t>
    </r>
    <r>
      <rPr>
        <sz val="8"/>
        <color theme="1"/>
        <rFont val="Arial"/>
        <family val="2"/>
        <charset val="162"/>
      </rPr>
      <t>=</t>
    </r>
  </si>
  <si>
    <t>q=</t>
  </si>
  <si>
    <t>ws =</t>
  </si>
  <si>
    <t>w=</t>
  </si>
  <si>
    <t>w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</si>
</sst>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u/>
      <sz val="8"/>
      <color theme="1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theme="1"/>
      <name val="Aria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textRotation="90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49</xdr:row>
      <xdr:rowOff>4763</xdr:rowOff>
    </xdr:from>
    <xdr:to>
      <xdr:col>22</xdr:col>
      <xdr:colOff>76200</xdr:colOff>
      <xdr:row>57</xdr:row>
      <xdr:rowOff>80963</xdr:rowOff>
    </xdr:to>
    <xdr:grpSp>
      <xdr:nvGrpSpPr>
        <xdr:cNvPr id="548" name="Group 547">
          <a:extLst>
            <a:ext uri="{FF2B5EF4-FFF2-40B4-BE49-F238E27FC236}">
              <a16:creationId xmlns:a16="http://schemas.microsoft.com/office/drawing/2014/main" id="{3E07E3B7-78D9-4601-AB8B-A4713F9B897D}"/>
            </a:ext>
          </a:extLst>
        </xdr:cNvPr>
        <xdr:cNvGrpSpPr/>
      </xdr:nvGrpSpPr>
      <xdr:grpSpPr>
        <a:xfrm>
          <a:off x="1219199" y="7519988"/>
          <a:ext cx="2419351" cy="1219200"/>
          <a:chOff x="2352674" y="3662363"/>
          <a:chExt cx="2419351" cy="1219200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231A85BD-3BF7-4AB4-BD30-FB16674A5368}"/>
              </a:ext>
            </a:extLst>
          </xdr:cNvPr>
          <xdr:cNvCxnSpPr/>
        </xdr:nvCxnSpPr>
        <xdr:spPr>
          <a:xfrm>
            <a:off x="2428874" y="4229100"/>
            <a:ext cx="2276476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36C43D81-006B-4E94-B755-C47F9BE1BA83}"/>
              </a:ext>
            </a:extLst>
          </xdr:cNvPr>
          <xdr:cNvCxnSpPr/>
        </xdr:nvCxnSpPr>
        <xdr:spPr>
          <a:xfrm>
            <a:off x="2428876" y="4010024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A2F16D81-9CD5-4C17-BBE2-C36584353086}"/>
              </a:ext>
            </a:extLst>
          </xdr:cNvPr>
          <xdr:cNvCxnSpPr/>
        </xdr:nvCxnSpPr>
        <xdr:spPr>
          <a:xfrm>
            <a:off x="2590800" y="4014787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7F4B0ABB-A58A-4727-8E03-BD4CAB278033}"/>
              </a:ext>
            </a:extLst>
          </xdr:cNvPr>
          <xdr:cNvCxnSpPr/>
        </xdr:nvCxnSpPr>
        <xdr:spPr>
          <a:xfrm>
            <a:off x="2752725" y="4010025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29A2B6C4-D603-4471-A445-B55EBC7CC2C5}"/>
              </a:ext>
            </a:extLst>
          </xdr:cNvPr>
          <xdr:cNvCxnSpPr/>
        </xdr:nvCxnSpPr>
        <xdr:spPr>
          <a:xfrm>
            <a:off x="2914649" y="4014788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EA69D9B5-FB8E-481D-BD2F-A5FA64A9E404}"/>
              </a:ext>
            </a:extLst>
          </xdr:cNvPr>
          <xdr:cNvCxnSpPr/>
        </xdr:nvCxnSpPr>
        <xdr:spPr>
          <a:xfrm>
            <a:off x="3076575" y="4005262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D2A5DC26-01BD-4C0F-B693-346EBE4566CD}"/>
              </a:ext>
            </a:extLst>
          </xdr:cNvPr>
          <xdr:cNvCxnSpPr/>
        </xdr:nvCxnSpPr>
        <xdr:spPr>
          <a:xfrm>
            <a:off x="3238499" y="4010025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D23A7692-E52A-4D26-AB70-CCFAADFF0980}"/>
              </a:ext>
            </a:extLst>
          </xdr:cNvPr>
          <xdr:cNvCxnSpPr/>
        </xdr:nvCxnSpPr>
        <xdr:spPr>
          <a:xfrm>
            <a:off x="3400424" y="400526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8C953E17-8B0B-450D-86E8-5591C0E8165B}"/>
              </a:ext>
            </a:extLst>
          </xdr:cNvPr>
          <xdr:cNvCxnSpPr/>
        </xdr:nvCxnSpPr>
        <xdr:spPr>
          <a:xfrm>
            <a:off x="3562348" y="4010026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1EAF5EAB-7F7C-4E23-97EC-B97D9B8CA8B7}"/>
              </a:ext>
            </a:extLst>
          </xdr:cNvPr>
          <xdr:cNvCxnSpPr/>
        </xdr:nvCxnSpPr>
        <xdr:spPr>
          <a:xfrm>
            <a:off x="3724275" y="4005266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2DEBE248-A72D-4881-ADE5-08500D309F4B}"/>
              </a:ext>
            </a:extLst>
          </xdr:cNvPr>
          <xdr:cNvCxnSpPr/>
        </xdr:nvCxnSpPr>
        <xdr:spPr>
          <a:xfrm>
            <a:off x="3886199" y="4010029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5964831A-47AB-471F-ABE6-B3D4C1E1DD47}"/>
              </a:ext>
            </a:extLst>
          </xdr:cNvPr>
          <xdr:cNvCxnSpPr/>
        </xdr:nvCxnSpPr>
        <xdr:spPr>
          <a:xfrm>
            <a:off x="4048124" y="4005267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A0199005-9DC6-4DB1-8FF2-691993CF46C6}"/>
              </a:ext>
            </a:extLst>
          </xdr:cNvPr>
          <xdr:cNvCxnSpPr/>
        </xdr:nvCxnSpPr>
        <xdr:spPr>
          <a:xfrm>
            <a:off x="4210048" y="4010030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0FF96996-264A-4F77-80A6-F38095B8F42A}"/>
              </a:ext>
            </a:extLst>
          </xdr:cNvPr>
          <xdr:cNvCxnSpPr/>
        </xdr:nvCxnSpPr>
        <xdr:spPr>
          <a:xfrm>
            <a:off x="4371974" y="4005267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77178B77-184E-4854-AB7B-4ADA3020D10F}"/>
              </a:ext>
            </a:extLst>
          </xdr:cNvPr>
          <xdr:cNvCxnSpPr/>
        </xdr:nvCxnSpPr>
        <xdr:spPr>
          <a:xfrm>
            <a:off x="4533898" y="4005267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3550286B-CA2F-4E6F-97C9-9F3A79A77DC2}"/>
              </a:ext>
            </a:extLst>
          </xdr:cNvPr>
          <xdr:cNvCxnSpPr/>
        </xdr:nvCxnSpPr>
        <xdr:spPr>
          <a:xfrm>
            <a:off x="4695823" y="4005268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D9E9106E-F019-4374-B1E7-80D2AD620C69}"/>
              </a:ext>
            </a:extLst>
          </xdr:cNvPr>
          <xdr:cNvCxnSpPr/>
        </xdr:nvCxnSpPr>
        <xdr:spPr>
          <a:xfrm>
            <a:off x="2424113" y="4010026"/>
            <a:ext cx="22812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A812312E-5524-4BC1-B44A-665DDE01D31E}"/>
              </a:ext>
            </a:extLst>
          </xdr:cNvPr>
          <xdr:cNvCxnSpPr/>
        </xdr:nvCxnSpPr>
        <xdr:spPr>
          <a:xfrm>
            <a:off x="2428875" y="4314825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58BEF19F-663E-4047-A857-DD7EC20DF225}"/>
              </a:ext>
            </a:extLst>
          </xdr:cNvPr>
          <xdr:cNvCxnSpPr/>
        </xdr:nvCxnSpPr>
        <xdr:spPr>
          <a:xfrm>
            <a:off x="2352674" y="4800600"/>
            <a:ext cx="24193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B0F658C2-DF75-4396-880A-9C9ED0CEAA88}"/>
              </a:ext>
            </a:extLst>
          </xdr:cNvPr>
          <xdr:cNvCxnSpPr/>
        </xdr:nvCxnSpPr>
        <xdr:spPr>
          <a:xfrm flipH="1">
            <a:off x="2386013" y="47577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20762360-2A87-4A41-835B-7BC3EDF3513E}"/>
              </a:ext>
            </a:extLst>
          </xdr:cNvPr>
          <xdr:cNvCxnSpPr/>
        </xdr:nvCxnSpPr>
        <xdr:spPr>
          <a:xfrm>
            <a:off x="4695827" y="4314825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745D99E4-494C-42B3-9071-0D585F195FF7}"/>
              </a:ext>
            </a:extLst>
          </xdr:cNvPr>
          <xdr:cNvCxnSpPr/>
        </xdr:nvCxnSpPr>
        <xdr:spPr>
          <a:xfrm flipH="1">
            <a:off x="4652965" y="47577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Arrow Connector 37">
            <a:extLst>
              <a:ext uri="{FF2B5EF4-FFF2-40B4-BE49-F238E27FC236}">
                <a16:creationId xmlns:a16="http://schemas.microsoft.com/office/drawing/2014/main" id="{2C25953C-4BC5-4FFC-8070-721062680904}"/>
              </a:ext>
            </a:extLst>
          </xdr:cNvPr>
          <xdr:cNvCxnSpPr/>
        </xdr:nvCxnSpPr>
        <xdr:spPr>
          <a:xfrm>
            <a:off x="3562351" y="3662363"/>
            <a:ext cx="0" cy="447675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12C7A72D-CA05-4935-A3B6-C0F4144BF30F}"/>
              </a:ext>
            </a:extLst>
          </xdr:cNvPr>
          <xdr:cNvCxnSpPr/>
        </xdr:nvCxnSpPr>
        <xdr:spPr>
          <a:xfrm>
            <a:off x="2352674" y="4514850"/>
            <a:ext cx="24193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565221B1-4108-43F3-A0F4-EBB5C4520ECA}"/>
              </a:ext>
            </a:extLst>
          </xdr:cNvPr>
          <xdr:cNvCxnSpPr/>
        </xdr:nvCxnSpPr>
        <xdr:spPr>
          <a:xfrm flipH="1">
            <a:off x="2386013" y="44719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0098B2DE-D1B9-4CC3-A9BC-4469F3FFA50F}"/>
              </a:ext>
            </a:extLst>
          </xdr:cNvPr>
          <xdr:cNvCxnSpPr/>
        </xdr:nvCxnSpPr>
        <xdr:spPr>
          <a:xfrm flipH="1">
            <a:off x="4652965" y="44719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493BD0DB-7B8B-439F-BE6E-DFB826700D0A}"/>
              </a:ext>
            </a:extLst>
          </xdr:cNvPr>
          <xdr:cNvCxnSpPr/>
        </xdr:nvCxnSpPr>
        <xdr:spPr>
          <a:xfrm>
            <a:off x="3562349" y="4314831"/>
            <a:ext cx="0" cy="2619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4AC3EA5E-F9C6-4297-BC06-8DE28085DD6A}"/>
              </a:ext>
            </a:extLst>
          </xdr:cNvPr>
          <xdr:cNvCxnSpPr/>
        </xdr:nvCxnSpPr>
        <xdr:spPr>
          <a:xfrm flipH="1">
            <a:off x="3519490" y="44719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E05707EC-0D1A-4AA0-A9B3-EE50AD5F9EC3}"/>
              </a:ext>
            </a:extLst>
          </xdr:cNvPr>
          <xdr:cNvCxnSpPr/>
        </xdr:nvCxnSpPr>
        <xdr:spPr>
          <a:xfrm flipV="1">
            <a:off x="3890963" y="3914775"/>
            <a:ext cx="133350" cy="1619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85724</xdr:colOff>
      <xdr:row>58</xdr:row>
      <xdr:rowOff>57150</xdr:rowOff>
    </xdr:from>
    <xdr:to>
      <xdr:col>24</xdr:col>
      <xdr:colOff>95250</xdr:colOff>
      <xdr:row>73</xdr:row>
      <xdr:rowOff>80963</xdr:rowOff>
    </xdr:to>
    <xdr:grpSp>
      <xdr:nvGrpSpPr>
        <xdr:cNvPr id="549" name="Group 548">
          <a:extLst>
            <a:ext uri="{FF2B5EF4-FFF2-40B4-BE49-F238E27FC236}">
              <a16:creationId xmlns:a16="http://schemas.microsoft.com/office/drawing/2014/main" id="{60F84C9B-DAB1-4E75-98F7-A83BC105BE1E}"/>
            </a:ext>
          </a:extLst>
        </xdr:cNvPr>
        <xdr:cNvGrpSpPr/>
      </xdr:nvGrpSpPr>
      <xdr:grpSpPr>
        <a:xfrm>
          <a:off x="1219199" y="8858250"/>
          <a:ext cx="2762251" cy="2166938"/>
          <a:chOff x="2352674" y="5000625"/>
          <a:chExt cx="2762251" cy="2166938"/>
        </a:xfrm>
      </xdr:grpSpPr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4AB17BA8-1A8E-4CC9-9803-7ACE5EBB6115}"/>
              </a:ext>
            </a:extLst>
          </xdr:cNvPr>
          <xdr:cNvCxnSpPr/>
        </xdr:nvCxnSpPr>
        <xdr:spPr>
          <a:xfrm flipV="1">
            <a:off x="2433637" y="5224463"/>
            <a:ext cx="2262188" cy="12954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Arrow Connector 52">
            <a:extLst>
              <a:ext uri="{FF2B5EF4-FFF2-40B4-BE49-F238E27FC236}">
                <a16:creationId xmlns:a16="http://schemas.microsoft.com/office/drawing/2014/main" id="{4F76E200-9052-4A33-AE68-AB0F3E4DFB1A}"/>
              </a:ext>
            </a:extLst>
          </xdr:cNvPr>
          <xdr:cNvCxnSpPr/>
        </xdr:nvCxnSpPr>
        <xdr:spPr>
          <a:xfrm>
            <a:off x="2428875" y="6300792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Arrow Connector 53">
            <a:extLst>
              <a:ext uri="{FF2B5EF4-FFF2-40B4-BE49-F238E27FC236}">
                <a16:creationId xmlns:a16="http://schemas.microsoft.com/office/drawing/2014/main" id="{ECDBFBA4-A7AE-42A2-BF20-09A2E6387E8B}"/>
              </a:ext>
            </a:extLst>
          </xdr:cNvPr>
          <xdr:cNvCxnSpPr/>
        </xdr:nvCxnSpPr>
        <xdr:spPr>
          <a:xfrm>
            <a:off x="2590799" y="6205538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Arrow Connector 54">
            <a:extLst>
              <a:ext uri="{FF2B5EF4-FFF2-40B4-BE49-F238E27FC236}">
                <a16:creationId xmlns:a16="http://schemas.microsoft.com/office/drawing/2014/main" id="{FEFC6A87-D1EF-4B0F-B9DF-6F7FB73C8EA7}"/>
              </a:ext>
            </a:extLst>
          </xdr:cNvPr>
          <xdr:cNvCxnSpPr/>
        </xdr:nvCxnSpPr>
        <xdr:spPr>
          <a:xfrm>
            <a:off x="2752724" y="611981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Arrow Connector 55">
            <a:extLst>
              <a:ext uri="{FF2B5EF4-FFF2-40B4-BE49-F238E27FC236}">
                <a16:creationId xmlns:a16="http://schemas.microsoft.com/office/drawing/2014/main" id="{A7CE398B-A846-45EB-BC73-EE2C00657139}"/>
              </a:ext>
            </a:extLst>
          </xdr:cNvPr>
          <xdr:cNvCxnSpPr/>
        </xdr:nvCxnSpPr>
        <xdr:spPr>
          <a:xfrm>
            <a:off x="2914648" y="6015040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Arrow Connector 56">
            <a:extLst>
              <a:ext uri="{FF2B5EF4-FFF2-40B4-BE49-F238E27FC236}">
                <a16:creationId xmlns:a16="http://schemas.microsoft.com/office/drawing/2014/main" id="{AB328786-E4F1-4FA7-B3F2-084D90ABFB30}"/>
              </a:ext>
            </a:extLst>
          </xdr:cNvPr>
          <xdr:cNvCxnSpPr/>
        </xdr:nvCxnSpPr>
        <xdr:spPr>
          <a:xfrm>
            <a:off x="3076574" y="5924547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Arrow Connector 57">
            <a:extLst>
              <a:ext uri="{FF2B5EF4-FFF2-40B4-BE49-F238E27FC236}">
                <a16:creationId xmlns:a16="http://schemas.microsoft.com/office/drawing/2014/main" id="{EBC67C06-D96D-4E52-AECF-FBFA1BE0D2A5}"/>
              </a:ext>
            </a:extLst>
          </xdr:cNvPr>
          <xdr:cNvCxnSpPr/>
        </xdr:nvCxnSpPr>
        <xdr:spPr>
          <a:xfrm>
            <a:off x="3238498" y="583406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Arrow Connector 58">
            <a:extLst>
              <a:ext uri="{FF2B5EF4-FFF2-40B4-BE49-F238E27FC236}">
                <a16:creationId xmlns:a16="http://schemas.microsoft.com/office/drawing/2014/main" id="{EEC117FC-F71D-4155-B369-61C514B5346C}"/>
              </a:ext>
            </a:extLst>
          </xdr:cNvPr>
          <xdr:cNvCxnSpPr/>
        </xdr:nvCxnSpPr>
        <xdr:spPr>
          <a:xfrm>
            <a:off x="3400423" y="574357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Arrow Connector 59">
            <a:extLst>
              <a:ext uri="{FF2B5EF4-FFF2-40B4-BE49-F238E27FC236}">
                <a16:creationId xmlns:a16="http://schemas.microsoft.com/office/drawing/2014/main" id="{1F84CEF6-DAEF-4E22-AEB2-3CA5DE3191EE}"/>
              </a:ext>
            </a:extLst>
          </xdr:cNvPr>
          <xdr:cNvCxnSpPr/>
        </xdr:nvCxnSpPr>
        <xdr:spPr>
          <a:xfrm>
            <a:off x="3562347" y="5653091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Arrow Connector 60">
            <a:extLst>
              <a:ext uri="{FF2B5EF4-FFF2-40B4-BE49-F238E27FC236}">
                <a16:creationId xmlns:a16="http://schemas.microsoft.com/office/drawing/2014/main" id="{2703982B-CF44-4A6A-B99F-F12A06FE6673}"/>
              </a:ext>
            </a:extLst>
          </xdr:cNvPr>
          <xdr:cNvCxnSpPr/>
        </xdr:nvCxnSpPr>
        <xdr:spPr>
          <a:xfrm>
            <a:off x="3724274" y="5557837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Arrow Connector 61">
            <a:extLst>
              <a:ext uri="{FF2B5EF4-FFF2-40B4-BE49-F238E27FC236}">
                <a16:creationId xmlns:a16="http://schemas.microsoft.com/office/drawing/2014/main" id="{335C3549-F3CA-4419-A89B-55EBFF42EB67}"/>
              </a:ext>
            </a:extLst>
          </xdr:cNvPr>
          <xdr:cNvCxnSpPr/>
        </xdr:nvCxnSpPr>
        <xdr:spPr>
          <a:xfrm>
            <a:off x="3886198" y="546258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Arrow Connector 62">
            <a:extLst>
              <a:ext uri="{FF2B5EF4-FFF2-40B4-BE49-F238E27FC236}">
                <a16:creationId xmlns:a16="http://schemas.microsoft.com/office/drawing/2014/main" id="{2BC9D61B-3733-4546-B499-EC700F5C9713}"/>
              </a:ext>
            </a:extLst>
          </xdr:cNvPr>
          <xdr:cNvCxnSpPr/>
        </xdr:nvCxnSpPr>
        <xdr:spPr>
          <a:xfrm>
            <a:off x="4048123" y="5372107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Arrow Connector 63">
            <a:extLst>
              <a:ext uri="{FF2B5EF4-FFF2-40B4-BE49-F238E27FC236}">
                <a16:creationId xmlns:a16="http://schemas.microsoft.com/office/drawing/2014/main" id="{40182E09-556B-460D-BE31-E1EC483AD281}"/>
              </a:ext>
            </a:extLst>
          </xdr:cNvPr>
          <xdr:cNvCxnSpPr/>
        </xdr:nvCxnSpPr>
        <xdr:spPr>
          <a:xfrm>
            <a:off x="4210047" y="5276856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Arrow Connector 64">
            <a:extLst>
              <a:ext uri="{FF2B5EF4-FFF2-40B4-BE49-F238E27FC236}">
                <a16:creationId xmlns:a16="http://schemas.microsoft.com/office/drawing/2014/main" id="{175FA7E4-882D-4D9A-879B-1970077D981D}"/>
              </a:ext>
            </a:extLst>
          </xdr:cNvPr>
          <xdr:cNvCxnSpPr/>
        </xdr:nvCxnSpPr>
        <xdr:spPr>
          <a:xfrm>
            <a:off x="4371973" y="5181606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Arrow Connector 65">
            <a:extLst>
              <a:ext uri="{FF2B5EF4-FFF2-40B4-BE49-F238E27FC236}">
                <a16:creationId xmlns:a16="http://schemas.microsoft.com/office/drawing/2014/main" id="{7DE7F35E-CA23-43A9-BB28-DC63CBA7C707}"/>
              </a:ext>
            </a:extLst>
          </xdr:cNvPr>
          <xdr:cNvCxnSpPr/>
        </xdr:nvCxnSpPr>
        <xdr:spPr>
          <a:xfrm>
            <a:off x="4533897" y="5091121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Arrow Connector 66">
            <a:extLst>
              <a:ext uri="{FF2B5EF4-FFF2-40B4-BE49-F238E27FC236}">
                <a16:creationId xmlns:a16="http://schemas.microsoft.com/office/drawing/2014/main" id="{B5A42382-E063-44BF-95EC-DE94CFA3FC1D}"/>
              </a:ext>
            </a:extLst>
          </xdr:cNvPr>
          <xdr:cNvCxnSpPr/>
        </xdr:nvCxnSpPr>
        <xdr:spPr>
          <a:xfrm>
            <a:off x="4695822" y="5000627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1823A846-544D-4378-AA1B-F09E05C53377}"/>
              </a:ext>
            </a:extLst>
          </xdr:cNvPr>
          <xdr:cNvCxnSpPr/>
        </xdr:nvCxnSpPr>
        <xdr:spPr>
          <a:xfrm>
            <a:off x="2451497" y="6544057"/>
            <a:ext cx="120763" cy="2091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Arrow Connector 68">
            <a:extLst>
              <a:ext uri="{FF2B5EF4-FFF2-40B4-BE49-F238E27FC236}">
                <a16:creationId xmlns:a16="http://schemas.microsoft.com/office/drawing/2014/main" id="{5574501D-EA5E-4D80-B548-7DAF2CC3AFEC}"/>
              </a:ext>
            </a:extLst>
          </xdr:cNvPr>
          <xdr:cNvCxnSpPr/>
        </xdr:nvCxnSpPr>
        <xdr:spPr>
          <a:xfrm>
            <a:off x="3552825" y="5243519"/>
            <a:ext cx="0" cy="447675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A5BF0EE9-DC11-40A2-8DA8-FECCB1D0AD63}"/>
              </a:ext>
            </a:extLst>
          </xdr:cNvPr>
          <xdr:cNvCxnSpPr/>
        </xdr:nvCxnSpPr>
        <xdr:spPr>
          <a:xfrm flipH="1" flipV="1">
            <a:off x="2847975" y="5810250"/>
            <a:ext cx="385763" cy="11430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B752CEFE-FE16-41CD-BED6-C235C4894971}"/>
              </a:ext>
            </a:extLst>
          </xdr:cNvPr>
          <xdr:cNvCxnSpPr/>
        </xdr:nvCxnSpPr>
        <xdr:spPr>
          <a:xfrm flipV="1">
            <a:off x="2433637" y="5000625"/>
            <a:ext cx="2262188" cy="1295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246BFA4B-0968-45D6-BCA5-06D117198860}"/>
              </a:ext>
            </a:extLst>
          </xdr:cNvPr>
          <xdr:cNvCxnSpPr/>
        </xdr:nvCxnSpPr>
        <xdr:spPr>
          <a:xfrm>
            <a:off x="2428875" y="6600825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D40B5483-6D0B-49E7-B2A6-218207F553B5}"/>
              </a:ext>
            </a:extLst>
          </xdr:cNvPr>
          <xdr:cNvCxnSpPr/>
        </xdr:nvCxnSpPr>
        <xdr:spPr>
          <a:xfrm>
            <a:off x="2352674" y="7086600"/>
            <a:ext cx="24193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9603861A-47E6-4BEE-81B0-225015288CAF}"/>
              </a:ext>
            </a:extLst>
          </xdr:cNvPr>
          <xdr:cNvCxnSpPr/>
        </xdr:nvCxnSpPr>
        <xdr:spPr>
          <a:xfrm flipH="1">
            <a:off x="2386013" y="70437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3F6B7324-5F2A-4141-A5A9-22AFC5E88C13}"/>
              </a:ext>
            </a:extLst>
          </xdr:cNvPr>
          <xdr:cNvCxnSpPr/>
        </xdr:nvCxnSpPr>
        <xdr:spPr>
          <a:xfrm>
            <a:off x="4695827" y="5295900"/>
            <a:ext cx="0" cy="18716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2161375A-9C2E-410B-9F13-5E944C4575EB}"/>
              </a:ext>
            </a:extLst>
          </xdr:cNvPr>
          <xdr:cNvCxnSpPr/>
        </xdr:nvCxnSpPr>
        <xdr:spPr>
          <a:xfrm flipH="1">
            <a:off x="4652965" y="70437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BE2E2E6D-2549-4E15-B5F8-42132FEBC4F0}"/>
              </a:ext>
            </a:extLst>
          </xdr:cNvPr>
          <xdr:cNvCxnSpPr/>
        </xdr:nvCxnSpPr>
        <xdr:spPr>
          <a:xfrm>
            <a:off x="2352674" y="6800850"/>
            <a:ext cx="24193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14EC0993-8DF0-4B51-AD90-8421656549A7}"/>
              </a:ext>
            </a:extLst>
          </xdr:cNvPr>
          <xdr:cNvCxnSpPr/>
        </xdr:nvCxnSpPr>
        <xdr:spPr>
          <a:xfrm flipH="1">
            <a:off x="2386013" y="67579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C0957F54-C0E0-4049-B750-63B951FC46CD}"/>
              </a:ext>
            </a:extLst>
          </xdr:cNvPr>
          <xdr:cNvCxnSpPr/>
        </xdr:nvCxnSpPr>
        <xdr:spPr>
          <a:xfrm flipH="1">
            <a:off x="4652965" y="67579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588BC567-AFEF-4E57-84FF-6E30B3805F6A}"/>
              </a:ext>
            </a:extLst>
          </xdr:cNvPr>
          <xdr:cNvCxnSpPr/>
        </xdr:nvCxnSpPr>
        <xdr:spPr>
          <a:xfrm>
            <a:off x="3562349" y="5957888"/>
            <a:ext cx="0" cy="904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6C1F07E9-8629-430C-B811-B7478D787BBB}"/>
              </a:ext>
            </a:extLst>
          </xdr:cNvPr>
          <xdr:cNvCxnSpPr/>
        </xdr:nvCxnSpPr>
        <xdr:spPr>
          <a:xfrm flipH="1">
            <a:off x="3519490" y="67579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FE573FDE-D556-4AC1-BEC9-AE84FE6A7FCC}"/>
              </a:ext>
            </a:extLst>
          </xdr:cNvPr>
          <xdr:cNvCxnSpPr/>
        </xdr:nvCxnSpPr>
        <xdr:spPr>
          <a:xfrm>
            <a:off x="2543175" y="6515100"/>
            <a:ext cx="9763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0C238B84-F5D1-44E2-B069-3D50B60C3CC2}"/>
              </a:ext>
            </a:extLst>
          </xdr:cNvPr>
          <xdr:cNvCxnSpPr/>
        </xdr:nvCxnSpPr>
        <xdr:spPr>
          <a:xfrm>
            <a:off x="3600450" y="6515101"/>
            <a:ext cx="10239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3BCC97C7-11F3-475C-93CE-F0CA02DF6CAB}"/>
              </a:ext>
            </a:extLst>
          </xdr:cNvPr>
          <xdr:cNvCxnSpPr/>
        </xdr:nvCxnSpPr>
        <xdr:spPr>
          <a:xfrm>
            <a:off x="4743450" y="6515100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F403F747-F70E-4EF0-93FA-58390D310E4A}"/>
              </a:ext>
            </a:extLst>
          </xdr:cNvPr>
          <xdr:cNvCxnSpPr/>
        </xdr:nvCxnSpPr>
        <xdr:spPr>
          <a:xfrm flipV="1">
            <a:off x="5019675" y="5138738"/>
            <a:ext cx="0" cy="146685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B6684B28-AEBB-4DE6-B5B8-80FAAF8F4732}"/>
              </a:ext>
            </a:extLst>
          </xdr:cNvPr>
          <xdr:cNvCxnSpPr/>
        </xdr:nvCxnSpPr>
        <xdr:spPr>
          <a:xfrm>
            <a:off x="4757738" y="5229225"/>
            <a:ext cx="3476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9B8D3212-7489-483A-B76C-D4BD4C163F28}"/>
              </a:ext>
            </a:extLst>
          </xdr:cNvPr>
          <xdr:cNvCxnSpPr/>
        </xdr:nvCxnSpPr>
        <xdr:spPr>
          <a:xfrm flipH="1">
            <a:off x="4976812" y="5186363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ABCE93C4-E2A1-4E86-94FE-807D37594833}"/>
              </a:ext>
            </a:extLst>
          </xdr:cNvPr>
          <xdr:cNvCxnSpPr/>
        </xdr:nvCxnSpPr>
        <xdr:spPr>
          <a:xfrm flipH="1">
            <a:off x="4972050" y="6477000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5BE22730-A2FF-4E01-ACA8-9164AC62E0CE}"/>
              </a:ext>
            </a:extLst>
          </xdr:cNvPr>
          <xdr:cNvCxnSpPr/>
        </xdr:nvCxnSpPr>
        <xdr:spPr>
          <a:xfrm flipV="1">
            <a:off x="2486024" y="5376863"/>
            <a:ext cx="2378624" cy="136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95C25B8F-3863-4C14-8D5E-1C0BE9545442}"/>
              </a:ext>
            </a:extLst>
          </xdr:cNvPr>
          <xdr:cNvCxnSpPr/>
        </xdr:nvCxnSpPr>
        <xdr:spPr>
          <a:xfrm flipH="1">
            <a:off x="2533654" y="6653213"/>
            <a:ext cx="28571" cy="109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AC5856F6-A7A9-4F9D-9AAB-EE204549FC3B}"/>
              </a:ext>
            </a:extLst>
          </xdr:cNvPr>
          <xdr:cNvCxnSpPr/>
        </xdr:nvCxnSpPr>
        <xdr:spPr>
          <a:xfrm>
            <a:off x="4710112" y="5248275"/>
            <a:ext cx="120763" cy="2091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A295F2E2-3BA6-4785-B9A3-67B5518E17A6}"/>
              </a:ext>
            </a:extLst>
          </xdr:cNvPr>
          <xdr:cNvCxnSpPr/>
        </xdr:nvCxnSpPr>
        <xdr:spPr>
          <a:xfrm flipH="1">
            <a:off x="4792269" y="5357431"/>
            <a:ext cx="28571" cy="109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133351</xdr:colOff>
      <xdr:row>97</xdr:row>
      <xdr:rowOff>52388</xdr:rowOff>
    </xdr:from>
    <xdr:to>
      <xdr:col>24</xdr:col>
      <xdr:colOff>95250</xdr:colOff>
      <xdr:row>109</xdr:row>
      <xdr:rowOff>80962</xdr:rowOff>
    </xdr:to>
    <xdr:grpSp>
      <xdr:nvGrpSpPr>
        <xdr:cNvPr id="606" name="Group 605">
          <a:extLst>
            <a:ext uri="{FF2B5EF4-FFF2-40B4-BE49-F238E27FC236}">
              <a16:creationId xmlns:a16="http://schemas.microsoft.com/office/drawing/2014/main" id="{CF30E96C-3C19-48D3-B2D0-BC4D658FD539}"/>
            </a:ext>
          </a:extLst>
        </xdr:cNvPr>
        <xdr:cNvGrpSpPr/>
      </xdr:nvGrpSpPr>
      <xdr:grpSpPr>
        <a:xfrm>
          <a:off x="619126" y="14425613"/>
          <a:ext cx="3362324" cy="1743074"/>
          <a:chOff x="1752601" y="10567988"/>
          <a:chExt cx="3362324" cy="1743074"/>
        </a:xfrm>
      </xdr:grpSpPr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444E360D-9ADF-4B58-AE70-1AE8A88481C6}"/>
              </a:ext>
            </a:extLst>
          </xdr:cNvPr>
          <xdr:cNvCxnSpPr/>
        </xdr:nvCxnSpPr>
        <xdr:spPr>
          <a:xfrm flipV="1">
            <a:off x="2433638" y="10653712"/>
            <a:ext cx="2262188" cy="12954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Connector 163">
            <a:extLst>
              <a:ext uri="{FF2B5EF4-FFF2-40B4-BE49-F238E27FC236}">
                <a16:creationId xmlns:a16="http://schemas.microsoft.com/office/drawing/2014/main" id="{47EB0E5B-E475-44D5-9703-0B2820F35DC1}"/>
              </a:ext>
            </a:extLst>
          </xdr:cNvPr>
          <xdr:cNvCxnSpPr/>
        </xdr:nvCxnSpPr>
        <xdr:spPr>
          <a:xfrm>
            <a:off x="4067175" y="11944350"/>
            <a:ext cx="1047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C703184C-51CE-421E-9FA5-15D8CB64C3D9}"/>
              </a:ext>
            </a:extLst>
          </xdr:cNvPr>
          <xdr:cNvCxnSpPr/>
        </xdr:nvCxnSpPr>
        <xdr:spPr>
          <a:xfrm flipV="1">
            <a:off x="5019675" y="10567988"/>
            <a:ext cx="0" cy="146685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0065E074-4F6F-4310-AD7A-A53489888060}"/>
              </a:ext>
            </a:extLst>
          </xdr:cNvPr>
          <xdr:cNvCxnSpPr/>
        </xdr:nvCxnSpPr>
        <xdr:spPr>
          <a:xfrm>
            <a:off x="4757738" y="10658475"/>
            <a:ext cx="3476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Connector 166">
            <a:extLst>
              <a:ext uri="{FF2B5EF4-FFF2-40B4-BE49-F238E27FC236}">
                <a16:creationId xmlns:a16="http://schemas.microsoft.com/office/drawing/2014/main" id="{FCA89341-D59D-4038-8B27-0DBF5BA4B56C}"/>
              </a:ext>
            </a:extLst>
          </xdr:cNvPr>
          <xdr:cNvCxnSpPr/>
        </xdr:nvCxnSpPr>
        <xdr:spPr>
          <a:xfrm flipH="1">
            <a:off x="4976812" y="10615613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Connector 167">
            <a:extLst>
              <a:ext uri="{FF2B5EF4-FFF2-40B4-BE49-F238E27FC236}">
                <a16:creationId xmlns:a16="http://schemas.microsoft.com/office/drawing/2014/main" id="{292EE2AA-1C2D-43EC-B96C-2B6D20A245B4}"/>
              </a:ext>
            </a:extLst>
          </xdr:cNvPr>
          <xdr:cNvCxnSpPr/>
        </xdr:nvCxnSpPr>
        <xdr:spPr>
          <a:xfrm flipH="1">
            <a:off x="4972050" y="11906250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9" name="Oval 168">
            <a:extLst>
              <a:ext uri="{FF2B5EF4-FFF2-40B4-BE49-F238E27FC236}">
                <a16:creationId xmlns:a16="http://schemas.microsoft.com/office/drawing/2014/main" id="{69B77322-A094-433A-902A-EA9E708F61E9}"/>
              </a:ext>
            </a:extLst>
          </xdr:cNvPr>
          <xdr:cNvSpPr/>
        </xdr:nvSpPr>
        <xdr:spPr>
          <a:xfrm>
            <a:off x="3539491" y="11273790"/>
            <a:ext cx="45720" cy="4572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0" name="Straight Connector 169">
            <a:extLst>
              <a:ext uri="{FF2B5EF4-FFF2-40B4-BE49-F238E27FC236}">
                <a16:creationId xmlns:a16="http://schemas.microsoft.com/office/drawing/2014/main" id="{2BB75DF7-1C0F-4DD9-88AE-0753846F6BDB}"/>
              </a:ext>
            </a:extLst>
          </xdr:cNvPr>
          <xdr:cNvCxnSpPr/>
        </xdr:nvCxnSpPr>
        <xdr:spPr>
          <a:xfrm>
            <a:off x="2547938" y="11944347"/>
            <a:ext cx="14335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BA52F2BC-C2A3-4413-AE22-01526D49245C}"/>
              </a:ext>
            </a:extLst>
          </xdr:cNvPr>
          <xdr:cNvCxnSpPr/>
        </xdr:nvCxnSpPr>
        <xdr:spPr>
          <a:xfrm flipV="1">
            <a:off x="3886200" y="11220451"/>
            <a:ext cx="0" cy="8000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Connector 171">
            <a:extLst>
              <a:ext uri="{FF2B5EF4-FFF2-40B4-BE49-F238E27FC236}">
                <a16:creationId xmlns:a16="http://schemas.microsoft.com/office/drawing/2014/main" id="{8B919C05-876B-4294-B2BA-2D2269F5246C}"/>
              </a:ext>
            </a:extLst>
          </xdr:cNvPr>
          <xdr:cNvCxnSpPr/>
        </xdr:nvCxnSpPr>
        <xdr:spPr>
          <a:xfrm>
            <a:off x="3624263" y="11310937"/>
            <a:ext cx="3476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Connector 172">
            <a:extLst>
              <a:ext uri="{FF2B5EF4-FFF2-40B4-BE49-F238E27FC236}">
                <a16:creationId xmlns:a16="http://schemas.microsoft.com/office/drawing/2014/main" id="{048D48DD-EEC0-4732-8C74-2F4751F99704}"/>
              </a:ext>
            </a:extLst>
          </xdr:cNvPr>
          <xdr:cNvCxnSpPr/>
        </xdr:nvCxnSpPr>
        <xdr:spPr>
          <a:xfrm flipH="1">
            <a:off x="3843337" y="11268075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Connector 173">
            <a:extLst>
              <a:ext uri="{FF2B5EF4-FFF2-40B4-BE49-F238E27FC236}">
                <a16:creationId xmlns:a16="http://schemas.microsoft.com/office/drawing/2014/main" id="{89F45F43-E042-41EE-ABF1-3C6F88457EA3}"/>
              </a:ext>
            </a:extLst>
          </xdr:cNvPr>
          <xdr:cNvCxnSpPr/>
        </xdr:nvCxnSpPr>
        <xdr:spPr>
          <a:xfrm flipH="1">
            <a:off x="3838575" y="1190624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Connector 176">
            <a:extLst>
              <a:ext uri="{FF2B5EF4-FFF2-40B4-BE49-F238E27FC236}">
                <a16:creationId xmlns:a16="http://schemas.microsoft.com/office/drawing/2014/main" id="{56EEA9AC-566F-414B-BBDB-FD40E696F104}"/>
              </a:ext>
            </a:extLst>
          </xdr:cNvPr>
          <xdr:cNvCxnSpPr/>
        </xdr:nvCxnSpPr>
        <xdr:spPr>
          <a:xfrm>
            <a:off x="2352674" y="12230100"/>
            <a:ext cx="24193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Connector 177">
            <a:extLst>
              <a:ext uri="{FF2B5EF4-FFF2-40B4-BE49-F238E27FC236}">
                <a16:creationId xmlns:a16="http://schemas.microsoft.com/office/drawing/2014/main" id="{6641C4F2-4350-49A0-A001-EA4D60AEA1F0}"/>
              </a:ext>
            </a:extLst>
          </xdr:cNvPr>
          <xdr:cNvCxnSpPr/>
        </xdr:nvCxnSpPr>
        <xdr:spPr>
          <a:xfrm flipH="1">
            <a:off x="2386013" y="121872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F5B7BA56-350F-4C89-8ECD-9502D37C0118}"/>
              </a:ext>
            </a:extLst>
          </xdr:cNvPr>
          <xdr:cNvCxnSpPr/>
        </xdr:nvCxnSpPr>
        <xdr:spPr>
          <a:xfrm flipH="1">
            <a:off x="4652965" y="121872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Connector 179">
            <a:extLst>
              <a:ext uri="{FF2B5EF4-FFF2-40B4-BE49-F238E27FC236}">
                <a16:creationId xmlns:a16="http://schemas.microsoft.com/office/drawing/2014/main" id="{5CB5215C-0A19-42F3-BBB1-9B77D04D10F1}"/>
              </a:ext>
            </a:extLst>
          </xdr:cNvPr>
          <xdr:cNvCxnSpPr/>
        </xdr:nvCxnSpPr>
        <xdr:spPr>
          <a:xfrm>
            <a:off x="2428875" y="12011025"/>
            <a:ext cx="0" cy="300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50C457DF-2B9B-4F54-896E-1452F2521092}"/>
              </a:ext>
            </a:extLst>
          </xdr:cNvPr>
          <xdr:cNvCxnSpPr/>
        </xdr:nvCxnSpPr>
        <xdr:spPr>
          <a:xfrm>
            <a:off x="4695827" y="10772775"/>
            <a:ext cx="0" cy="15382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Connector 185">
            <a:extLst>
              <a:ext uri="{FF2B5EF4-FFF2-40B4-BE49-F238E27FC236}">
                <a16:creationId xmlns:a16="http://schemas.microsoft.com/office/drawing/2014/main" id="{7583D455-BB6B-499F-BD5F-DC9F5150CC5E}"/>
              </a:ext>
            </a:extLst>
          </xdr:cNvPr>
          <xdr:cNvCxnSpPr/>
        </xdr:nvCxnSpPr>
        <xdr:spPr>
          <a:xfrm>
            <a:off x="2428878" y="10658475"/>
            <a:ext cx="0" cy="12906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Arrow Connector 188">
            <a:extLst>
              <a:ext uri="{FF2B5EF4-FFF2-40B4-BE49-F238E27FC236}">
                <a16:creationId xmlns:a16="http://schemas.microsoft.com/office/drawing/2014/main" id="{243A1624-73FF-4B66-A6DC-8A37F747FC7C}"/>
              </a:ext>
            </a:extLst>
          </xdr:cNvPr>
          <xdr:cNvCxnSpPr/>
        </xdr:nvCxnSpPr>
        <xdr:spPr>
          <a:xfrm>
            <a:off x="2185991" y="10658475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Arrow Connector 190">
            <a:extLst>
              <a:ext uri="{FF2B5EF4-FFF2-40B4-BE49-F238E27FC236}">
                <a16:creationId xmlns:a16="http://schemas.microsoft.com/office/drawing/2014/main" id="{D8072B00-672D-47E1-BE2C-5BCD7CC4B96C}"/>
              </a:ext>
            </a:extLst>
          </xdr:cNvPr>
          <xdr:cNvCxnSpPr/>
        </xdr:nvCxnSpPr>
        <xdr:spPr>
          <a:xfrm>
            <a:off x="2181228" y="10801350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Arrow Connector 191">
            <a:extLst>
              <a:ext uri="{FF2B5EF4-FFF2-40B4-BE49-F238E27FC236}">
                <a16:creationId xmlns:a16="http://schemas.microsoft.com/office/drawing/2014/main" id="{12AC5824-F8E9-408D-B45D-535C7D9406F4}"/>
              </a:ext>
            </a:extLst>
          </xdr:cNvPr>
          <xdr:cNvCxnSpPr/>
        </xdr:nvCxnSpPr>
        <xdr:spPr>
          <a:xfrm>
            <a:off x="2181229" y="10944225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Arrow Connector 192">
            <a:extLst>
              <a:ext uri="{FF2B5EF4-FFF2-40B4-BE49-F238E27FC236}">
                <a16:creationId xmlns:a16="http://schemas.microsoft.com/office/drawing/2014/main" id="{85E8CDB5-6C54-44BF-BD75-BE59D0310DD0}"/>
              </a:ext>
            </a:extLst>
          </xdr:cNvPr>
          <xdr:cNvCxnSpPr/>
        </xdr:nvCxnSpPr>
        <xdr:spPr>
          <a:xfrm>
            <a:off x="2181229" y="11087100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Arrow Connector 193">
            <a:extLst>
              <a:ext uri="{FF2B5EF4-FFF2-40B4-BE49-F238E27FC236}">
                <a16:creationId xmlns:a16="http://schemas.microsoft.com/office/drawing/2014/main" id="{E2ED9657-CBD7-4E94-9960-F21CE2CA65AC}"/>
              </a:ext>
            </a:extLst>
          </xdr:cNvPr>
          <xdr:cNvCxnSpPr/>
        </xdr:nvCxnSpPr>
        <xdr:spPr>
          <a:xfrm>
            <a:off x="2181229" y="11229976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Straight Arrow Connector 194">
            <a:extLst>
              <a:ext uri="{FF2B5EF4-FFF2-40B4-BE49-F238E27FC236}">
                <a16:creationId xmlns:a16="http://schemas.microsoft.com/office/drawing/2014/main" id="{BF18B417-27E9-4AEB-BD24-3F803F824708}"/>
              </a:ext>
            </a:extLst>
          </xdr:cNvPr>
          <xdr:cNvCxnSpPr/>
        </xdr:nvCxnSpPr>
        <xdr:spPr>
          <a:xfrm>
            <a:off x="2181229" y="11372850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Arrow Connector 195">
            <a:extLst>
              <a:ext uri="{FF2B5EF4-FFF2-40B4-BE49-F238E27FC236}">
                <a16:creationId xmlns:a16="http://schemas.microsoft.com/office/drawing/2014/main" id="{79A82834-F8A5-41AA-A1E6-9AF1A174F837}"/>
              </a:ext>
            </a:extLst>
          </xdr:cNvPr>
          <xdr:cNvCxnSpPr/>
        </xdr:nvCxnSpPr>
        <xdr:spPr>
          <a:xfrm>
            <a:off x="2185994" y="11515725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Arrow Connector 196">
            <a:extLst>
              <a:ext uri="{FF2B5EF4-FFF2-40B4-BE49-F238E27FC236}">
                <a16:creationId xmlns:a16="http://schemas.microsoft.com/office/drawing/2014/main" id="{D2B9A65C-ECE8-4B12-86F7-93CE62665673}"/>
              </a:ext>
            </a:extLst>
          </xdr:cNvPr>
          <xdr:cNvCxnSpPr/>
        </xdr:nvCxnSpPr>
        <xdr:spPr>
          <a:xfrm>
            <a:off x="2181231" y="11658600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Arrow Connector 197">
            <a:extLst>
              <a:ext uri="{FF2B5EF4-FFF2-40B4-BE49-F238E27FC236}">
                <a16:creationId xmlns:a16="http://schemas.microsoft.com/office/drawing/2014/main" id="{00DE8EBA-66F4-443D-848E-30754238A112}"/>
              </a:ext>
            </a:extLst>
          </xdr:cNvPr>
          <xdr:cNvCxnSpPr/>
        </xdr:nvCxnSpPr>
        <xdr:spPr>
          <a:xfrm>
            <a:off x="2181232" y="11801475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Arrow Connector 198">
            <a:extLst>
              <a:ext uri="{FF2B5EF4-FFF2-40B4-BE49-F238E27FC236}">
                <a16:creationId xmlns:a16="http://schemas.microsoft.com/office/drawing/2014/main" id="{7B3C461F-BCAB-466F-9434-B36F13A7C355}"/>
              </a:ext>
            </a:extLst>
          </xdr:cNvPr>
          <xdr:cNvCxnSpPr/>
        </xdr:nvCxnSpPr>
        <xdr:spPr>
          <a:xfrm>
            <a:off x="2181232" y="11944350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820E0B30-8171-4F8F-A146-0ECA17897AB9}"/>
              </a:ext>
            </a:extLst>
          </xdr:cNvPr>
          <xdr:cNvCxnSpPr/>
        </xdr:nvCxnSpPr>
        <xdr:spPr>
          <a:xfrm>
            <a:off x="2185991" y="10653712"/>
            <a:ext cx="0" cy="12906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02">
            <a:extLst>
              <a:ext uri="{FF2B5EF4-FFF2-40B4-BE49-F238E27FC236}">
                <a16:creationId xmlns:a16="http://schemas.microsoft.com/office/drawing/2014/main" id="{1C626D2E-E56D-403F-AE83-888F1EE940FF}"/>
              </a:ext>
            </a:extLst>
          </xdr:cNvPr>
          <xdr:cNvCxnSpPr/>
        </xdr:nvCxnSpPr>
        <xdr:spPr>
          <a:xfrm flipH="1">
            <a:off x="1752601" y="10944225"/>
            <a:ext cx="495299" cy="25241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>
            <a:extLst>
              <a:ext uri="{FF2B5EF4-FFF2-40B4-BE49-F238E27FC236}">
                <a16:creationId xmlns:a16="http://schemas.microsoft.com/office/drawing/2014/main" id="{6E861183-310C-441C-A9BC-6A20570A2B0C}"/>
              </a:ext>
            </a:extLst>
          </xdr:cNvPr>
          <xdr:cNvCxnSpPr/>
        </xdr:nvCxnSpPr>
        <xdr:spPr>
          <a:xfrm>
            <a:off x="2528888" y="11296650"/>
            <a:ext cx="966787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Arrow Connector 210">
            <a:extLst>
              <a:ext uri="{FF2B5EF4-FFF2-40B4-BE49-F238E27FC236}">
                <a16:creationId xmlns:a16="http://schemas.microsoft.com/office/drawing/2014/main" id="{8B6C4824-1EDB-4836-98A8-09D665743A83}"/>
              </a:ext>
            </a:extLst>
          </xdr:cNvPr>
          <xdr:cNvCxnSpPr/>
        </xdr:nvCxnSpPr>
        <xdr:spPr>
          <a:xfrm>
            <a:off x="2009775" y="11301414"/>
            <a:ext cx="352425" cy="0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33338</xdr:colOff>
      <xdr:row>111</xdr:row>
      <xdr:rowOff>52388</xdr:rowOff>
    </xdr:from>
    <xdr:to>
      <xdr:col>24</xdr:col>
      <xdr:colOff>95250</xdr:colOff>
      <xdr:row>123</xdr:row>
      <xdr:rowOff>80962</xdr:rowOff>
    </xdr:to>
    <xdr:grpSp>
      <xdr:nvGrpSpPr>
        <xdr:cNvPr id="605" name="Group 604">
          <a:extLst>
            <a:ext uri="{FF2B5EF4-FFF2-40B4-BE49-F238E27FC236}">
              <a16:creationId xmlns:a16="http://schemas.microsoft.com/office/drawing/2014/main" id="{DA43FD26-4FCA-4105-BD07-A75DCEE1E363}"/>
            </a:ext>
          </a:extLst>
        </xdr:cNvPr>
        <xdr:cNvGrpSpPr/>
      </xdr:nvGrpSpPr>
      <xdr:grpSpPr>
        <a:xfrm>
          <a:off x="842963" y="16425863"/>
          <a:ext cx="3138487" cy="1743074"/>
          <a:chOff x="1976438" y="12568238"/>
          <a:chExt cx="3138487" cy="1743074"/>
        </a:xfrm>
      </xdr:grpSpPr>
      <xdr:cxnSp macro="">
        <xdr:nvCxnSpPr>
          <xdr:cNvPr id="215" name="Straight Connector 214">
            <a:extLst>
              <a:ext uri="{FF2B5EF4-FFF2-40B4-BE49-F238E27FC236}">
                <a16:creationId xmlns:a16="http://schemas.microsoft.com/office/drawing/2014/main" id="{07412C4B-5793-4AEA-BD57-6D769A88C93E}"/>
              </a:ext>
            </a:extLst>
          </xdr:cNvPr>
          <xdr:cNvCxnSpPr/>
        </xdr:nvCxnSpPr>
        <xdr:spPr>
          <a:xfrm flipV="1">
            <a:off x="2433638" y="12653962"/>
            <a:ext cx="2262188" cy="12954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" name="Straight Connector 215">
            <a:extLst>
              <a:ext uri="{FF2B5EF4-FFF2-40B4-BE49-F238E27FC236}">
                <a16:creationId xmlns:a16="http://schemas.microsoft.com/office/drawing/2014/main" id="{480CB1AB-E134-4536-B624-97FDEBDC316E}"/>
              </a:ext>
            </a:extLst>
          </xdr:cNvPr>
          <xdr:cNvCxnSpPr/>
        </xdr:nvCxnSpPr>
        <xdr:spPr>
          <a:xfrm>
            <a:off x="4067175" y="13944600"/>
            <a:ext cx="1047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" name="Straight Connector 216">
            <a:extLst>
              <a:ext uri="{FF2B5EF4-FFF2-40B4-BE49-F238E27FC236}">
                <a16:creationId xmlns:a16="http://schemas.microsoft.com/office/drawing/2014/main" id="{740501AE-E400-4619-87C0-EE274A1F4F28}"/>
              </a:ext>
            </a:extLst>
          </xdr:cNvPr>
          <xdr:cNvCxnSpPr/>
        </xdr:nvCxnSpPr>
        <xdr:spPr>
          <a:xfrm flipV="1">
            <a:off x="5019675" y="12568238"/>
            <a:ext cx="0" cy="146685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Straight Connector 217">
            <a:extLst>
              <a:ext uri="{FF2B5EF4-FFF2-40B4-BE49-F238E27FC236}">
                <a16:creationId xmlns:a16="http://schemas.microsoft.com/office/drawing/2014/main" id="{54F21E2E-D46E-49F6-817B-D6A86F71703F}"/>
              </a:ext>
            </a:extLst>
          </xdr:cNvPr>
          <xdr:cNvCxnSpPr/>
        </xdr:nvCxnSpPr>
        <xdr:spPr>
          <a:xfrm>
            <a:off x="4757738" y="12658725"/>
            <a:ext cx="3476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" name="Straight Connector 218">
            <a:extLst>
              <a:ext uri="{FF2B5EF4-FFF2-40B4-BE49-F238E27FC236}">
                <a16:creationId xmlns:a16="http://schemas.microsoft.com/office/drawing/2014/main" id="{4E27ECE3-EA6E-4B8F-B718-EA4A27B30F3E}"/>
              </a:ext>
            </a:extLst>
          </xdr:cNvPr>
          <xdr:cNvCxnSpPr/>
        </xdr:nvCxnSpPr>
        <xdr:spPr>
          <a:xfrm flipH="1">
            <a:off x="4976812" y="12615863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Straight Connector 219">
            <a:extLst>
              <a:ext uri="{FF2B5EF4-FFF2-40B4-BE49-F238E27FC236}">
                <a16:creationId xmlns:a16="http://schemas.microsoft.com/office/drawing/2014/main" id="{8B823D62-0FCF-4128-AF72-251A9E8F9BFE}"/>
              </a:ext>
            </a:extLst>
          </xdr:cNvPr>
          <xdr:cNvCxnSpPr/>
        </xdr:nvCxnSpPr>
        <xdr:spPr>
          <a:xfrm flipH="1">
            <a:off x="4972050" y="13906500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1" name="Oval 220">
            <a:extLst>
              <a:ext uri="{FF2B5EF4-FFF2-40B4-BE49-F238E27FC236}">
                <a16:creationId xmlns:a16="http://schemas.microsoft.com/office/drawing/2014/main" id="{7BA667CB-E56B-4806-BEB9-C395A05FE187}"/>
              </a:ext>
            </a:extLst>
          </xdr:cNvPr>
          <xdr:cNvSpPr/>
        </xdr:nvSpPr>
        <xdr:spPr>
          <a:xfrm>
            <a:off x="3539491" y="13274040"/>
            <a:ext cx="45720" cy="4572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2" name="Straight Connector 221">
            <a:extLst>
              <a:ext uri="{FF2B5EF4-FFF2-40B4-BE49-F238E27FC236}">
                <a16:creationId xmlns:a16="http://schemas.microsoft.com/office/drawing/2014/main" id="{1F6D0557-738A-4755-A752-A969CD1F4E62}"/>
              </a:ext>
            </a:extLst>
          </xdr:cNvPr>
          <xdr:cNvCxnSpPr/>
        </xdr:nvCxnSpPr>
        <xdr:spPr>
          <a:xfrm>
            <a:off x="2547938" y="13944597"/>
            <a:ext cx="14335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Connector 222">
            <a:extLst>
              <a:ext uri="{FF2B5EF4-FFF2-40B4-BE49-F238E27FC236}">
                <a16:creationId xmlns:a16="http://schemas.microsoft.com/office/drawing/2014/main" id="{DEA753CA-8434-498F-BCDC-C21957026C1B}"/>
              </a:ext>
            </a:extLst>
          </xdr:cNvPr>
          <xdr:cNvCxnSpPr/>
        </xdr:nvCxnSpPr>
        <xdr:spPr>
          <a:xfrm flipV="1">
            <a:off x="3886200" y="13220701"/>
            <a:ext cx="0" cy="8000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59606A86-9B3C-465D-B999-539EFC3BB31E}"/>
              </a:ext>
            </a:extLst>
          </xdr:cNvPr>
          <xdr:cNvCxnSpPr/>
        </xdr:nvCxnSpPr>
        <xdr:spPr>
          <a:xfrm>
            <a:off x="3624263" y="13311187"/>
            <a:ext cx="3476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Connector 224">
            <a:extLst>
              <a:ext uri="{FF2B5EF4-FFF2-40B4-BE49-F238E27FC236}">
                <a16:creationId xmlns:a16="http://schemas.microsoft.com/office/drawing/2014/main" id="{252F60AB-0432-43B9-82D2-C6257B1FE2B4}"/>
              </a:ext>
            </a:extLst>
          </xdr:cNvPr>
          <xdr:cNvCxnSpPr/>
        </xdr:nvCxnSpPr>
        <xdr:spPr>
          <a:xfrm flipH="1">
            <a:off x="3843337" y="13268325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Straight Connector 225">
            <a:extLst>
              <a:ext uri="{FF2B5EF4-FFF2-40B4-BE49-F238E27FC236}">
                <a16:creationId xmlns:a16="http://schemas.microsoft.com/office/drawing/2014/main" id="{0D522424-A59B-4594-9448-9F26E34486B7}"/>
              </a:ext>
            </a:extLst>
          </xdr:cNvPr>
          <xdr:cNvCxnSpPr/>
        </xdr:nvCxnSpPr>
        <xdr:spPr>
          <a:xfrm flipH="1">
            <a:off x="3838575" y="1390649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AECAB920-990C-4CE2-B5CD-A6C2F9B94600}"/>
              </a:ext>
            </a:extLst>
          </xdr:cNvPr>
          <xdr:cNvCxnSpPr/>
        </xdr:nvCxnSpPr>
        <xdr:spPr>
          <a:xfrm>
            <a:off x="2352674" y="14230350"/>
            <a:ext cx="24193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Straight Connector 227">
            <a:extLst>
              <a:ext uri="{FF2B5EF4-FFF2-40B4-BE49-F238E27FC236}">
                <a16:creationId xmlns:a16="http://schemas.microsoft.com/office/drawing/2014/main" id="{9BBBA4C4-2BAC-47A1-8007-0B6B4FC5A548}"/>
              </a:ext>
            </a:extLst>
          </xdr:cNvPr>
          <xdr:cNvCxnSpPr/>
        </xdr:nvCxnSpPr>
        <xdr:spPr>
          <a:xfrm flipH="1">
            <a:off x="2386013" y="141874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Straight Connector 228">
            <a:extLst>
              <a:ext uri="{FF2B5EF4-FFF2-40B4-BE49-F238E27FC236}">
                <a16:creationId xmlns:a16="http://schemas.microsoft.com/office/drawing/2014/main" id="{891BF438-543D-437F-BB96-0D052F6135B8}"/>
              </a:ext>
            </a:extLst>
          </xdr:cNvPr>
          <xdr:cNvCxnSpPr/>
        </xdr:nvCxnSpPr>
        <xdr:spPr>
          <a:xfrm flipH="1">
            <a:off x="4652965" y="141874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" name="Straight Connector 229">
            <a:extLst>
              <a:ext uri="{FF2B5EF4-FFF2-40B4-BE49-F238E27FC236}">
                <a16:creationId xmlns:a16="http://schemas.microsoft.com/office/drawing/2014/main" id="{CF349042-AE82-4EC6-ACF8-CB360AA76795}"/>
              </a:ext>
            </a:extLst>
          </xdr:cNvPr>
          <xdr:cNvCxnSpPr/>
        </xdr:nvCxnSpPr>
        <xdr:spPr>
          <a:xfrm>
            <a:off x="2428875" y="14011275"/>
            <a:ext cx="0" cy="300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Straight Connector 230">
            <a:extLst>
              <a:ext uri="{FF2B5EF4-FFF2-40B4-BE49-F238E27FC236}">
                <a16:creationId xmlns:a16="http://schemas.microsoft.com/office/drawing/2014/main" id="{04C791DE-86B6-4C87-840B-1BF11E9DC6E1}"/>
              </a:ext>
            </a:extLst>
          </xdr:cNvPr>
          <xdr:cNvCxnSpPr/>
        </xdr:nvCxnSpPr>
        <xdr:spPr>
          <a:xfrm>
            <a:off x="4695827" y="12773025"/>
            <a:ext cx="0" cy="15382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Straight Connector 231">
            <a:extLst>
              <a:ext uri="{FF2B5EF4-FFF2-40B4-BE49-F238E27FC236}">
                <a16:creationId xmlns:a16="http://schemas.microsoft.com/office/drawing/2014/main" id="{A8C7F6CE-29EF-46DA-B7A3-C145C31D0075}"/>
              </a:ext>
            </a:extLst>
          </xdr:cNvPr>
          <xdr:cNvCxnSpPr/>
        </xdr:nvCxnSpPr>
        <xdr:spPr>
          <a:xfrm flipH="1">
            <a:off x="1976441" y="12653964"/>
            <a:ext cx="2281235" cy="12953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" name="Straight Arrow Connector 232">
            <a:extLst>
              <a:ext uri="{FF2B5EF4-FFF2-40B4-BE49-F238E27FC236}">
                <a16:creationId xmlns:a16="http://schemas.microsoft.com/office/drawing/2014/main" id="{8B8EF0C3-3719-4193-BC43-5DBEC05B7D03}"/>
              </a:ext>
            </a:extLst>
          </xdr:cNvPr>
          <xdr:cNvCxnSpPr/>
        </xdr:nvCxnSpPr>
        <xdr:spPr>
          <a:xfrm>
            <a:off x="4252913" y="12658725"/>
            <a:ext cx="428639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" name="Straight Arrow Connector 233">
            <a:extLst>
              <a:ext uri="{FF2B5EF4-FFF2-40B4-BE49-F238E27FC236}">
                <a16:creationId xmlns:a16="http://schemas.microsoft.com/office/drawing/2014/main" id="{EA623207-C5A0-4FFA-BD2E-3E87F908DBFA}"/>
              </a:ext>
            </a:extLst>
          </xdr:cNvPr>
          <xdr:cNvCxnSpPr/>
        </xdr:nvCxnSpPr>
        <xdr:spPr>
          <a:xfrm>
            <a:off x="3990975" y="12801600"/>
            <a:ext cx="43343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Straight Arrow Connector 234">
            <a:extLst>
              <a:ext uri="{FF2B5EF4-FFF2-40B4-BE49-F238E27FC236}">
                <a16:creationId xmlns:a16="http://schemas.microsoft.com/office/drawing/2014/main" id="{49D241CC-D78B-40F6-9A55-A7A3157C7AC2}"/>
              </a:ext>
            </a:extLst>
          </xdr:cNvPr>
          <xdr:cNvCxnSpPr/>
        </xdr:nvCxnSpPr>
        <xdr:spPr>
          <a:xfrm>
            <a:off x="3748088" y="12944475"/>
            <a:ext cx="419142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Arrow Connector 235">
            <a:extLst>
              <a:ext uri="{FF2B5EF4-FFF2-40B4-BE49-F238E27FC236}">
                <a16:creationId xmlns:a16="http://schemas.microsoft.com/office/drawing/2014/main" id="{48A0C77D-8B04-4FAB-9222-26E179B2C34B}"/>
              </a:ext>
            </a:extLst>
          </xdr:cNvPr>
          <xdr:cNvCxnSpPr/>
        </xdr:nvCxnSpPr>
        <xdr:spPr>
          <a:xfrm>
            <a:off x="3505200" y="13087350"/>
            <a:ext cx="409609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Arrow Connector 236">
            <a:extLst>
              <a:ext uri="{FF2B5EF4-FFF2-40B4-BE49-F238E27FC236}">
                <a16:creationId xmlns:a16="http://schemas.microsoft.com/office/drawing/2014/main" id="{36D972B4-509F-4CB8-97CA-0344DEB42A6A}"/>
              </a:ext>
            </a:extLst>
          </xdr:cNvPr>
          <xdr:cNvCxnSpPr/>
        </xdr:nvCxnSpPr>
        <xdr:spPr>
          <a:xfrm>
            <a:off x="3243263" y="13230226"/>
            <a:ext cx="43817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Straight Arrow Connector 237">
            <a:extLst>
              <a:ext uri="{FF2B5EF4-FFF2-40B4-BE49-F238E27FC236}">
                <a16:creationId xmlns:a16="http://schemas.microsoft.com/office/drawing/2014/main" id="{5EDA4607-3392-434F-97CB-8A4C5DAD1944}"/>
              </a:ext>
            </a:extLst>
          </xdr:cNvPr>
          <xdr:cNvCxnSpPr/>
        </xdr:nvCxnSpPr>
        <xdr:spPr>
          <a:xfrm>
            <a:off x="2990850" y="13373100"/>
            <a:ext cx="42387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Straight Arrow Connector 238">
            <a:extLst>
              <a:ext uri="{FF2B5EF4-FFF2-40B4-BE49-F238E27FC236}">
                <a16:creationId xmlns:a16="http://schemas.microsoft.com/office/drawing/2014/main" id="{16BA829A-6A4E-4D6B-85A2-30785ADAA741}"/>
              </a:ext>
            </a:extLst>
          </xdr:cNvPr>
          <xdr:cNvCxnSpPr/>
        </xdr:nvCxnSpPr>
        <xdr:spPr>
          <a:xfrm>
            <a:off x="2752725" y="13515975"/>
            <a:ext cx="428635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Straight Arrow Connector 239">
            <a:extLst>
              <a:ext uri="{FF2B5EF4-FFF2-40B4-BE49-F238E27FC236}">
                <a16:creationId xmlns:a16="http://schemas.microsoft.com/office/drawing/2014/main" id="{6476A021-66A1-4038-93A3-79299CFF5A8F}"/>
              </a:ext>
            </a:extLst>
          </xdr:cNvPr>
          <xdr:cNvCxnSpPr/>
        </xdr:nvCxnSpPr>
        <xdr:spPr>
          <a:xfrm>
            <a:off x="2495550" y="13658850"/>
            <a:ext cx="43339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Straight Arrow Connector 240">
            <a:extLst>
              <a:ext uri="{FF2B5EF4-FFF2-40B4-BE49-F238E27FC236}">
                <a16:creationId xmlns:a16="http://schemas.microsoft.com/office/drawing/2014/main" id="{96089477-429F-4CCB-8687-AD04DDE3553A}"/>
              </a:ext>
            </a:extLst>
          </xdr:cNvPr>
          <xdr:cNvCxnSpPr/>
        </xdr:nvCxnSpPr>
        <xdr:spPr>
          <a:xfrm>
            <a:off x="2252663" y="13801725"/>
            <a:ext cx="42387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Straight Arrow Connector 241">
            <a:extLst>
              <a:ext uri="{FF2B5EF4-FFF2-40B4-BE49-F238E27FC236}">
                <a16:creationId xmlns:a16="http://schemas.microsoft.com/office/drawing/2014/main" id="{8B54A930-C9EE-4EE2-8F10-4E1C8E671C37}"/>
              </a:ext>
            </a:extLst>
          </xdr:cNvPr>
          <xdr:cNvCxnSpPr/>
        </xdr:nvCxnSpPr>
        <xdr:spPr>
          <a:xfrm>
            <a:off x="1976438" y="13944600"/>
            <a:ext cx="45720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" name="Straight Arrow Connector 245">
            <a:extLst>
              <a:ext uri="{FF2B5EF4-FFF2-40B4-BE49-F238E27FC236}">
                <a16:creationId xmlns:a16="http://schemas.microsoft.com/office/drawing/2014/main" id="{4DF7D37E-9972-45DF-9B32-680C21877537}"/>
              </a:ext>
            </a:extLst>
          </xdr:cNvPr>
          <xdr:cNvCxnSpPr/>
        </xdr:nvCxnSpPr>
        <xdr:spPr>
          <a:xfrm>
            <a:off x="2843215" y="13296901"/>
            <a:ext cx="609600" cy="0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" name="Straight Connector 257">
            <a:extLst>
              <a:ext uri="{FF2B5EF4-FFF2-40B4-BE49-F238E27FC236}">
                <a16:creationId xmlns:a16="http://schemas.microsoft.com/office/drawing/2014/main" id="{1411EC96-6AEA-43D0-8456-1D8C0CB9CCCB}"/>
              </a:ext>
            </a:extLst>
          </xdr:cNvPr>
          <xdr:cNvCxnSpPr/>
        </xdr:nvCxnSpPr>
        <xdr:spPr>
          <a:xfrm flipH="1" flipV="1">
            <a:off x="3186113" y="12782551"/>
            <a:ext cx="490537" cy="3095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" name="Straight Connector 259">
            <a:extLst>
              <a:ext uri="{FF2B5EF4-FFF2-40B4-BE49-F238E27FC236}">
                <a16:creationId xmlns:a16="http://schemas.microsoft.com/office/drawing/2014/main" id="{F9E26E37-8748-4EE9-9742-CFA24D5C5036}"/>
              </a:ext>
            </a:extLst>
          </xdr:cNvPr>
          <xdr:cNvCxnSpPr/>
        </xdr:nvCxnSpPr>
        <xdr:spPr>
          <a:xfrm>
            <a:off x="2438400" y="13973557"/>
            <a:ext cx="120763" cy="2091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" name="Straight Connector 260">
            <a:extLst>
              <a:ext uri="{FF2B5EF4-FFF2-40B4-BE49-F238E27FC236}">
                <a16:creationId xmlns:a16="http://schemas.microsoft.com/office/drawing/2014/main" id="{FF1F334C-C691-466E-B0B3-199F7C74E7AB}"/>
              </a:ext>
            </a:extLst>
          </xdr:cNvPr>
          <xdr:cNvCxnSpPr/>
        </xdr:nvCxnSpPr>
        <xdr:spPr>
          <a:xfrm flipV="1">
            <a:off x="2472927" y="12806363"/>
            <a:ext cx="2378624" cy="136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" name="Straight Connector 261">
            <a:extLst>
              <a:ext uri="{FF2B5EF4-FFF2-40B4-BE49-F238E27FC236}">
                <a16:creationId xmlns:a16="http://schemas.microsoft.com/office/drawing/2014/main" id="{C2DFB7A8-DC0C-4C36-BF60-A3C4B67A97E3}"/>
              </a:ext>
            </a:extLst>
          </xdr:cNvPr>
          <xdr:cNvCxnSpPr/>
        </xdr:nvCxnSpPr>
        <xdr:spPr>
          <a:xfrm flipH="1">
            <a:off x="2520557" y="14082713"/>
            <a:ext cx="28571" cy="109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Connector 262">
            <a:extLst>
              <a:ext uri="{FF2B5EF4-FFF2-40B4-BE49-F238E27FC236}">
                <a16:creationId xmlns:a16="http://schemas.microsoft.com/office/drawing/2014/main" id="{1608C1B4-FB44-4E84-889B-3BB08779F702}"/>
              </a:ext>
            </a:extLst>
          </xdr:cNvPr>
          <xdr:cNvCxnSpPr/>
        </xdr:nvCxnSpPr>
        <xdr:spPr>
          <a:xfrm>
            <a:off x="4697015" y="12677775"/>
            <a:ext cx="120763" cy="2091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Connector 263">
            <a:extLst>
              <a:ext uri="{FF2B5EF4-FFF2-40B4-BE49-F238E27FC236}">
                <a16:creationId xmlns:a16="http://schemas.microsoft.com/office/drawing/2014/main" id="{F572E7AE-7FA5-4807-A7FF-E498A55E016F}"/>
              </a:ext>
            </a:extLst>
          </xdr:cNvPr>
          <xdr:cNvCxnSpPr/>
        </xdr:nvCxnSpPr>
        <xdr:spPr>
          <a:xfrm flipH="1">
            <a:off x="4779172" y="12786931"/>
            <a:ext cx="28571" cy="109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Straight Connector 264">
            <a:extLst>
              <a:ext uri="{FF2B5EF4-FFF2-40B4-BE49-F238E27FC236}">
                <a16:creationId xmlns:a16="http://schemas.microsoft.com/office/drawing/2014/main" id="{F6F2E872-5A61-4724-90A6-EBA81F553975}"/>
              </a:ext>
            </a:extLst>
          </xdr:cNvPr>
          <xdr:cNvCxnSpPr/>
        </xdr:nvCxnSpPr>
        <xdr:spPr>
          <a:xfrm>
            <a:off x="3595688" y="13348946"/>
            <a:ext cx="101713" cy="17617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Straight Connector 265">
            <a:extLst>
              <a:ext uri="{FF2B5EF4-FFF2-40B4-BE49-F238E27FC236}">
                <a16:creationId xmlns:a16="http://schemas.microsoft.com/office/drawing/2014/main" id="{C0A33228-B2A8-44F6-99F6-E7FB5788C9FD}"/>
              </a:ext>
            </a:extLst>
          </xdr:cNvPr>
          <xdr:cNvCxnSpPr/>
        </xdr:nvCxnSpPr>
        <xdr:spPr>
          <a:xfrm flipH="1">
            <a:off x="3658795" y="13425106"/>
            <a:ext cx="28571" cy="109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157163</xdr:colOff>
      <xdr:row>2</xdr:row>
      <xdr:rowOff>114300</xdr:rowOff>
    </xdr:from>
    <xdr:to>
      <xdr:col>17</xdr:col>
      <xdr:colOff>9525</xdr:colOff>
      <xdr:row>18</xdr:row>
      <xdr:rowOff>57151</xdr:rowOff>
    </xdr:to>
    <xdr:grpSp>
      <xdr:nvGrpSpPr>
        <xdr:cNvPr id="457" name="Group 456">
          <a:extLst>
            <a:ext uri="{FF2B5EF4-FFF2-40B4-BE49-F238E27FC236}">
              <a16:creationId xmlns:a16="http://schemas.microsoft.com/office/drawing/2014/main" id="{3C6CD7DB-95BF-4930-AF88-0582AAD429B9}"/>
            </a:ext>
          </a:extLst>
        </xdr:cNvPr>
        <xdr:cNvGrpSpPr/>
      </xdr:nvGrpSpPr>
      <xdr:grpSpPr>
        <a:xfrm>
          <a:off x="481013" y="914400"/>
          <a:ext cx="2281237" cy="2228851"/>
          <a:chOff x="1614488" y="914400"/>
          <a:chExt cx="2281237" cy="2228851"/>
        </a:xfrm>
      </xdr:grpSpPr>
      <xdr:cxnSp macro="">
        <xdr:nvCxnSpPr>
          <xdr:cNvPr id="475" name="Straight Connector 474">
            <a:extLst>
              <a:ext uri="{FF2B5EF4-FFF2-40B4-BE49-F238E27FC236}">
                <a16:creationId xmlns:a16="http://schemas.microsoft.com/office/drawing/2014/main" id="{CDE7A664-371E-42F5-ABB7-1F08AAB071B3}"/>
              </a:ext>
            </a:extLst>
          </xdr:cNvPr>
          <xdr:cNvCxnSpPr/>
        </xdr:nvCxnSpPr>
        <xdr:spPr>
          <a:xfrm>
            <a:off x="1619249" y="1228725"/>
            <a:ext cx="2276476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Straight Arrow Connector 475">
            <a:extLst>
              <a:ext uri="{FF2B5EF4-FFF2-40B4-BE49-F238E27FC236}">
                <a16:creationId xmlns:a16="http://schemas.microsoft.com/office/drawing/2014/main" id="{E198E5EB-8D45-46DF-968B-B10A40504081}"/>
              </a:ext>
            </a:extLst>
          </xdr:cNvPr>
          <xdr:cNvCxnSpPr/>
        </xdr:nvCxnSpPr>
        <xdr:spPr>
          <a:xfrm>
            <a:off x="1619251" y="1009649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7" name="Straight Arrow Connector 476">
            <a:extLst>
              <a:ext uri="{FF2B5EF4-FFF2-40B4-BE49-F238E27FC236}">
                <a16:creationId xmlns:a16="http://schemas.microsoft.com/office/drawing/2014/main" id="{7FE0647A-A34C-416B-A099-BBC07119C0FF}"/>
              </a:ext>
            </a:extLst>
          </xdr:cNvPr>
          <xdr:cNvCxnSpPr/>
        </xdr:nvCxnSpPr>
        <xdr:spPr>
          <a:xfrm>
            <a:off x="1781175" y="1014412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Straight Arrow Connector 477">
            <a:extLst>
              <a:ext uri="{FF2B5EF4-FFF2-40B4-BE49-F238E27FC236}">
                <a16:creationId xmlns:a16="http://schemas.microsoft.com/office/drawing/2014/main" id="{92D80F10-74B7-4688-81B5-F20AEEEBC0D6}"/>
              </a:ext>
            </a:extLst>
          </xdr:cNvPr>
          <xdr:cNvCxnSpPr/>
        </xdr:nvCxnSpPr>
        <xdr:spPr>
          <a:xfrm>
            <a:off x="1943100" y="1009650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9" name="Straight Arrow Connector 478">
            <a:extLst>
              <a:ext uri="{FF2B5EF4-FFF2-40B4-BE49-F238E27FC236}">
                <a16:creationId xmlns:a16="http://schemas.microsoft.com/office/drawing/2014/main" id="{52B625A5-9A97-40B2-8BC2-8F423D3BE293}"/>
              </a:ext>
            </a:extLst>
          </xdr:cNvPr>
          <xdr:cNvCxnSpPr/>
        </xdr:nvCxnSpPr>
        <xdr:spPr>
          <a:xfrm>
            <a:off x="2105024" y="101441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0" name="Straight Arrow Connector 479">
            <a:extLst>
              <a:ext uri="{FF2B5EF4-FFF2-40B4-BE49-F238E27FC236}">
                <a16:creationId xmlns:a16="http://schemas.microsoft.com/office/drawing/2014/main" id="{413FB35C-9BA3-4ABF-9FD8-851ED3AC67ED}"/>
              </a:ext>
            </a:extLst>
          </xdr:cNvPr>
          <xdr:cNvCxnSpPr/>
        </xdr:nvCxnSpPr>
        <xdr:spPr>
          <a:xfrm>
            <a:off x="2266950" y="1004887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1" name="Straight Arrow Connector 480">
            <a:extLst>
              <a:ext uri="{FF2B5EF4-FFF2-40B4-BE49-F238E27FC236}">
                <a16:creationId xmlns:a16="http://schemas.microsoft.com/office/drawing/2014/main" id="{EA0E1654-8903-4775-BCBF-8F82A94E4BE6}"/>
              </a:ext>
            </a:extLst>
          </xdr:cNvPr>
          <xdr:cNvCxnSpPr/>
        </xdr:nvCxnSpPr>
        <xdr:spPr>
          <a:xfrm>
            <a:off x="2428874" y="1009650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Straight Arrow Connector 481">
            <a:extLst>
              <a:ext uri="{FF2B5EF4-FFF2-40B4-BE49-F238E27FC236}">
                <a16:creationId xmlns:a16="http://schemas.microsoft.com/office/drawing/2014/main" id="{76F45C2F-20EE-43F9-B502-30504EE893AE}"/>
              </a:ext>
            </a:extLst>
          </xdr:cNvPr>
          <xdr:cNvCxnSpPr/>
        </xdr:nvCxnSpPr>
        <xdr:spPr>
          <a:xfrm>
            <a:off x="2590799" y="1004888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3" name="Straight Arrow Connector 482">
            <a:extLst>
              <a:ext uri="{FF2B5EF4-FFF2-40B4-BE49-F238E27FC236}">
                <a16:creationId xmlns:a16="http://schemas.microsoft.com/office/drawing/2014/main" id="{AADBAC37-78DE-4AD9-811B-F1908470ACB8}"/>
              </a:ext>
            </a:extLst>
          </xdr:cNvPr>
          <xdr:cNvCxnSpPr/>
        </xdr:nvCxnSpPr>
        <xdr:spPr>
          <a:xfrm>
            <a:off x="2752723" y="1009651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4" name="Straight Arrow Connector 483">
            <a:extLst>
              <a:ext uri="{FF2B5EF4-FFF2-40B4-BE49-F238E27FC236}">
                <a16:creationId xmlns:a16="http://schemas.microsoft.com/office/drawing/2014/main" id="{9AE812A6-E21D-4F84-B6BB-38060E26AA46}"/>
              </a:ext>
            </a:extLst>
          </xdr:cNvPr>
          <xdr:cNvCxnSpPr/>
        </xdr:nvCxnSpPr>
        <xdr:spPr>
          <a:xfrm>
            <a:off x="2914650" y="1004891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5" name="Straight Arrow Connector 484">
            <a:extLst>
              <a:ext uri="{FF2B5EF4-FFF2-40B4-BE49-F238E27FC236}">
                <a16:creationId xmlns:a16="http://schemas.microsoft.com/office/drawing/2014/main" id="{81D94256-DC0F-48BA-8C2A-F50138D47D21}"/>
              </a:ext>
            </a:extLst>
          </xdr:cNvPr>
          <xdr:cNvCxnSpPr/>
        </xdr:nvCxnSpPr>
        <xdr:spPr>
          <a:xfrm>
            <a:off x="3076574" y="1009654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6" name="Straight Arrow Connector 485">
            <a:extLst>
              <a:ext uri="{FF2B5EF4-FFF2-40B4-BE49-F238E27FC236}">
                <a16:creationId xmlns:a16="http://schemas.microsoft.com/office/drawing/2014/main" id="{CAD3205B-14DF-473E-B404-546B96B60721}"/>
              </a:ext>
            </a:extLst>
          </xdr:cNvPr>
          <xdr:cNvCxnSpPr/>
        </xdr:nvCxnSpPr>
        <xdr:spPr>
          <a:xfrm>
            <a:off x="3238499" y="1004892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7" name="Straight Arrow Connector 486">
            <a:extLst>
              <a:ext uri="{FF2B5EF4-FFF2-40B4-BE49-F238E27FC236}">
                <a16:creationId xmlns:a16="http://schemas.microsoft.com/office/drawing/2014/main" id="{7F2DF087-9BB4-489F-8025-359EA412135D}"/>
              </a:ext>
            </a:extLst>
          </xdr:cNvPr>
          <xdr:cNvCxnSpPr/>
        </xdr:nvCxnSpPr>
        <xdr:spPr>
          <a:xfrm>
            <a:off x="3400423" y="1009655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8" name="Straight Arrow Connector 487">
            <a:extLst>
              <a:ext uri="{FF2B5EF4-FFF2-40B4-BE49-F238E27FC236}">
                <a16:creationId xmlns:a16="http://schemas.microsoft.com/office/drawing/2014/main" id="{32D344BE-907E-401F-87FD-FE3B86B2D2E3}"/>
              </a:ext>
            </a:extLst>
          </xdr:cNvPr>
          <xdr:cNvCxnSpPr/>
        </xdr:nvCxnSpPr>
        <xdr:spPr>
          <a:xfrm>
            <a:off x="3562349" y="1004892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9" name="Straight Arrow Connector 488">
            <a:extLst>
              <a:ext uri="{FF2B5EF4-FFF2-40B4-BE49-F238E27FC236}">
                <a16:creationId xmlns:a16="http://schemas.microsoft.com/office/drawing/2014/main" id="{17BCF07A-BD95-43FA-9557-87CA2F66D243}"/>
              </a:ext>
            </a:extLst>
          </xdr:cNvPr>
          <xdr:cNvCxnSpPr/>
        </xdr:nvCxnSpPr>
        <xdr:spPr>
          <a:xfrm>
            <a:off x="3724273" y="1004892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0" name="Straight Arrow Connector 489">
            <a:extLst>
              <a:ext uri="{FF2B5EF4-FFF2-40B4-BE49-F238E27FC236}">
                <a16:creationId xmlns:a16="http://schemas.microsoft.com/office/drawing/2014/main" id="{A6A6C11B-8D19-4808-9516-1B90D7574F11}"/>
              </a:ext>
            </a:extLst>
          </xdr:cNvPr>
          <xdr:cNvCxnSpPr/>
        </xdr:nvCxnSpPr>
        <xdr:spPr>
          <a:xfrm>
            <a:off x="3886198" y="100489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1" name="Straight Connector 490">
            <a:extLst>
              <a:ext uri="{FF2B5EF4-FFF2-40B4-BE49-F238E27FC236}">
                <a16:creationId xmlns:a16="http://schemas.microsoft.com/office/drawing/2014/main" id="{93F57943-5F84-4132-AA32-352A984FEE65}"/>
              </a:ext>
            </a:extLst>
          </xdr:cNvPr>
          <xdr:cNvCxnSpPr/>
        </xdr:nvCxnSpPr>
        <xdr:spPr>
          <a:xfrm>
            <a:off x="1614488" y="1009651"/>
            <a:ext cx="22812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3" name="Straight Connector 502">
            <a:extLst>
              <a:ext uri="{FF2B5EF4-FFF2-40B4-BE49-F238E27FC236}">
                <a16:creationId xmlns:a16="http://schemas.microsoft.com/office/drawing/2014/main" id="{39F6A2BF-4CC0-445C-B25D-B5A6D39485FB}"/>
              </a:ext>
            </a:extLst>
          </xdr:cNvPr>
          <xdr:cNvCxnSpPr/>
        </xdr:nvCxnSpPr>
        <xdr:spPr>
          <a:xfrm flipV="1">
            <a:off x="2900363" y="914400"/>
            <a:ext cx="133350" cy="1619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Straight Connector 503">
            <a:extLst>
              <a:ext uri="{FF2B5EF4-FFF2-40B4-BE49-F238E27FC236}">
                <a16:creationId xmlns:a16="http://schemas.microsoft.com/office/drawing/2014/main" id="{0FE3D6FC-1017-41F4-9C8E-4D047E6834A3}"/>
              </a:ext>
            </a:extLst>
          </xdr:cNvPr>
          <xdr:cNvCxnSpPr/>
        </xdr:nvCxnSpPr>
        <xdr:spPr>
          <a:xfrm flipV="1">
            <a:off x="1624012" y="1795463"/>
            <a:ext cx="2262188" cy="12954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5" name="Straight Arrow Connector 504">
            <a:extLst>
              <a:ext uri="{FF2B5EF4-FFF2-40B4-BE49-F238E27FC236}">
                <a16:creationId xmlns:a16="http://schemas.microsoft.com/office/drawing/2014/main" id="{1C9E8D0E-5332-466E-966F-060F789378D8}"/>
              </a:ext>
            </a:extLst>
          </xdr:cNvPr>
          <xdr:cNvCxnSpPr/>
        </xdr:nvCxnSpPr>
        <xdr:spPr>
          <a:xfrm>
            <a:off x="1619250" y="2871792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6" name="Straight Arrow Connector 505">
            <a:extLst>
              <a:ext uri="{FF2B5EF4-FFF2-40B4-BE49-F238E27FC236}">
                <a16:creationId xmlns:a16="http://schemas.microsoft.com/office/drawing/2014/main" id="{7B0861FF-552C-4DE4-B9CC-4A1A77514146}"/>
              </a:ext>
            </a:extLst>
          </xdr:cNvPr>
          <xdr:cNvCxnSpPr/>
        </xdr:nvCxnSpPr>
        <xdr:spPr>
          <a:xfrm>
            <a:off x="1781174" y="2776538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7" name="Straight Arrow Connector 506">
            <a:extLst>
              <a:ext uri="{FF2B5EF4-FFF2-40B4-BE49-F238E27FC236}">
                <a16:creationId xmlns:a16="http://schemas.microsoft.com/office/drawing/2014/main" id="{AE7A19CE-55AC-4AA1-8BC9-FAFD1FCC7D0C}"/>
              </a:ext>
            </a:extLst>
          </xdr:cNvPr>
          <xdr:cNvCxnSpPr/>
        </xdr:nvCxnSpPr>
        <xdr:spPr>
          <a:xfrm>
            <a:off x="1943099" y="269081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8" name="Straight Arrow Connector 507">
            <a:extLst>
              <a:ext uri="{FF2B5EF4-FFF2-40B4-BE49-F238E27FC236}">
                <a16:creationId xmlns:a16="http://schemas.microsoft.com/office/drawing/2014/main" id="{9D91BEF7-C877-4451-91E9-C4EA4D93601D}"/>
              </a:ext>
            </a:extLst>
          </xdr:cNvPr>
          <xdr:cNvCxnSpPr/>
        </xdr:nvCxnSpPr>
        <xdr:spPr>
          <a:xfrm>
            <a:off x="2105023" y="2586040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9" name="Straight Arrow Connector 508">
            <a:extLst>
              <a:ext uri="{FF2B5EF4-FFF2-40B4-BE49-F238E27FC236}">
                <a16:creationId xmlns:a16="http://schemas.microsoft.com/office/drawing/2014/main" id="{952CA9BD-91AA-472F-B113-3D4BC7E5C0D9}"/>
              </a:ext>
            </a:extLst>
          </xdr:cNvPr>
          <xdr:cNvCxnSpPr/>
        </xdr:nvCxnSpPr>
        <xdr:spPr>
          <a:xfrm>
            <a:off x="2266949" y="2495547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0" name="Straight Arrow Connector 509">
            <a:extLst>
              <a:ext uri="{FF2B5EF4-FFF2-40B4-BE49-F238E27FC236}">
                <a16:creationId xmlns:a16="http://schemas.microsoft.com/office/drawing/2014/main" id="{F0214466-DEF5-4800-8A11-BB2C084411B7}"/>
              </a:ext>
            </a:extLst>
          </xdr:cNvPr>
          <xdr:cNvCxnSpPr/>
        </xdr:nvCxnSpPr>
        <xdr:spPr>
          <a:xfrm>
            <a:off x="2428873" y="240506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1" name="Straight Arrow Connector 510">
            <a:extLst>
              <a:ext uri="{FF2B5EF4-FFF2-40B4-BE49-F238E27FC236}">
                <a16:creationId xmlns:a16="http://schemas.microsoft.com/office/drawing/2014/main" id="{CB315266-5DB3-4D12-90AC-247DC5BA043B}"/>
              </a:ext>
            </a:extLst>
          </xdr:cNvPr>
          <xdr:cNvCxnSpPr/>
        </xdr:nvCxnSpPr>
        <xdr:spPr>
          <a:xfrm>
            <a:off x="2590798" y="231457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2" name="Straight Arrow Connector 511">
            <a:extLst>
              <a:ext uri="{FF2B5EF4-FFF2-40B4-BE49-F238E27FC236}">
                <a16:creationId xmlns:a16="http://schemas.microsoft.com/office/drawing/2014/main" id="{5B1B88C3-4D25-4F58-AF0D-30ACDB877C7C}"/>
              </a:ext>
            </a:extLst>
          </xdr:cNvPr>
          <xdr:cNvCxnSpPr/>
        </xdr:nvCxnSpPr>
        <xdr:spPr>
          <a:xfrm>
            <a:off x="2752722" y="2224091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3" name="Straight Arrow Connector 512">
            <a:extLst>
              <a:ext uri="{FF2B5EF4-FFF2-40B4-BE49-F238E27FC236}">
                <a16:creationId xmlns:a16="http://schemas.microsoft.com/office/drawing/2014/main" id="{F1DD1637-4FBA-41C3-816B-B4A080D8DBD0}"/>
              </a:ext>
            </a:extLst>
          </xdr:cNvPr>
          <xdr:cNvCxnSpPr/>
        </xdr:nvCxnSpPr>
        <xdr:spPr>
          <a:xfrm>
            <a:off x="2914649" y="2128837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4" name="Straight Arrow Connector 513">
            <a:extLst>
              <a:ext uri="{FF2B5EF4-FFF2-40B4-BE49-F238E27FC236}">
                <a16:creationId xmlns:a16="http://schemas.microsoft.com/office/drawing/2014/main" id="{F8E662D7-8C9F-4AA7-BBFA-629B1EA07A0B}"/>
              </a:ext>
            </a:extLst>
          </xdr:cNvPr>
          <xdr:cNvCxnSpPr/>
        </xdr:nvCxnSpPr>
        <xdr:spPr>
          <a:xfrm>
            <a:off x="3076573" y="203358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5" name="Straight Arrow Connector 514">
            <a:extLst>
              <a:ext uri="{FF2B5EF4-FFF2-40B4-BE49-F238E27FC236}">
                <a16:creationId xmlns:a16="http://schemas.microsoft.com/office/drawing/2014/main" id="{EB7BAC90-9B97-4F08-B316-8543452A1D06}"/>
              </a:ext>
            </a:extLst>
          </xdr:cNvPr>
          <xdr:cNvCxnSpPr/>
        </xdr:nvCxnSpPr>
        <xdr:spPr>
          <a:xfrm>
            <a:off x="3238498" y="1943107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6" name="Straight Arrow Connector 515">
            <a:extLst>
              <a:ext uri="{FF2B5EF4-FFF2-40B4-BE49-F238E27FC236}">
                <a16:creationId xmlns:a16="http://schemas.microsoft.com/office/drawing/2014/main" id="{2D79DA91-B705-4B12-BA2C-A4948321FDD3}"/>
              </a:ext>
            </a:extLst>
          </xdr:cNvPr>
          <xdr:cNvCxnSpPr/>
        </xdr:nvCxnSpPr>
        <xdr:spPr>
          <a:xfrm>
            <a:off x="3400422" y="1847856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7" name="Straight Arrow Connector 516">
            <a:extLst>
              <a:ext uri="{FF2B5EF4-FFF2-40B4-BE49-F238E27FC236}">
                <a16:creationId xmlns:a16="http://schemas.microsoft.com/office/drawing/2014/main" id="{7543AEA3-CE9E-4684-924D-DACFD2BC32B5}"/>
              </a:ext>
            </a:extLst>
          </xdr:cNvPr>
          <xdr:cNvCxnSpPr/>
        </xdr:nvCxnSpPr>
        <xdr:spPr>
          <a:xfrm>
            <a:off x="3562348" y="1752606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8" name="Straight Arrow Connector 517">
            <a:extLst>
              <a:ext uri="{FF2B5EF4-FFF2-40B4-BE49-F238E27FC236}">
                <a16:creationId xmlns:a16="http://schemas.microsoft.com/office/drawing/2014/main" id="{1E19E380-A73F-44FF-A253-9118FE580DAC}"/>
              </a:ext>
            </a:extLst>
          </xdr:cNvPr>
          <xdr:cNvCxnSpPr/>
        </xdr:nvCxnSpPr>
        <xdr:spPr>
          <a:xfrm>
            <a:off x="3724272" y="1662121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9" name="Straight Arrow Connector 518">
            <a:extLst>
              <a:ext uri="{FF2B5EF4-FFF2-40B4-BE49-F238E27FC236}">
                <a16:creationId xmlns:a16="http://schemas.microsoft.com/office/drawing/2014/main" id="{24012709-A6BA-4A08-935E-E0D18582BBFC}"/>
              </a:ext>
            </a:extLst>
          </xdr:cNvPr>
          <xdr:cNvCxnSpPr/>
        </xdr:nvCxnSpPr>
        <xdr:spPr>
          <a:xfrm>
            <a:off x="3886197" y="1571627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2" name="Straight Connector 521">
            <a:extLst>
              <a:ext uri="{FF2B5EF4-FFF2-40B4-BE49-F238E27FC236}">
                <a16:creationId xmlns:a16="http://schemas.microsoft.com/office/drawing/2014/main" id="{11BBF029-89C2-4C76-8F43-084A81D7D19A}"/>
              </a:ext>
            </a:extLst>
          </xdr:cNvPr>
          <xdr:cNvCxnSpPr/>
        </xdr:nvCxnSpPr>
        <xdr:spPr>
          <a:xfrm flipH="1" flipV="1">
            <a:off x="2495550" y="2190750"/>
            <a:ext cx="261939" cy="10478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3" name="Straight Connector 522">
            <a:extLst>
              <a:ext uri="{FF2B5EF4-FFF2-40B4-BE49-F238E27FC236}">
                <a16:creationId xmlns:a16="http://schemas.microsoft.com/office/drawing/2014/main" id="{2AE128A5-FDCA-4379-845B-E9823470704C}"/>
              </a:ext>
            </a:extLst>
          </xdr:cNvPr>
          <xdr:cNvCxnSpPr/>
        </xdr:nvCxnSpPr>
        <xdr:spPr>
          <a:xfrm flipV="1">
            <a:off x="1624012" y="1571625"/>
            <a:ext cx="2262188" cy="12954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4" name="Straight Connector 523">
            <a:extLst>
              <a:ext uri="{FF2B5EF4-FFF2-40B4-BE49-F238E27FC236}">
                <a16:creationId xmlns:a16="http://schemas.microsoft.com/office/drawing/2014/main" id="{80196B4F-F4DD-463A-95D7-36CA200C5357}"/>
              </a:ext>
            </a:extLst>
          </xdr:cNvPr>
          <xdr:cNvCxnSpPr/>
        </xdr:nvCxnSpPr>
        <xdr:spPr>
          <a:xfrm>
            <a:off x="1619250" y="1257300"/>
            <a:ext cx="0" cy="146685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1" name="Straight Connector 540">
            <a:extLst>
              <a:ext uri="{FF2B5EF4-FFF2-40B4-BE49-F238E27FC236}">
                <a16:creationId xmlns:a16="http://schemas.microsoft.com/office/drawing/2014/main" id="{99F00AB1-E630-4237-A0CD-AF8374370A9C}"/>
              </a:ext>
            </a:extLst>
          </xdr:cNvPr>
          <xdr:cNvCxnSpPr/>
        </xdr:nvCxnSpPr>
        <xdr:spPr>
          <a:xfrm>
            <a:off x="3886200" y="1257300"/>
            <a:ext cx="0" cy="22860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5" name="Straight Connector 544">
            <a:extLst>
              <a:ext uri="{FF2B5EF4-FFF2-40B4-BE49-F238E27FC236}">
                <a16:creationId xmlns:a16="http://schemas.microsoft.com/office/drawing/2014/main" id="{2C3A8814-12F9-4AAC-BCE6-28A3FE0F464E}"/>
              </a:ext>
            </a:extLst>
          </xdr:cNvPr>
          <xdr:cNvCxnSpPr/>
        </xdr:nvCxnSpPr>
        <xdr:spPr>
          <a:xfrm>
            <a:off x="1709738" y="3086100"/>
            <a:ext cx="10048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6" name="Arc 545">
            <a:extLst>
              <a:ext uri="{FF2B5EF4-FFF2-40B4-BE49-F238E27FC236}">
                <a16:creationId xmlns:a16="http://schemas.microsoft.com/office/drawing/2014/main" id="{E75661E8-D18A-47FC-888E-A40509D3A29C}"/>
              </a:ext>
            </a:extLst>
          </xdr:cNvPr>
          <xdr:cNvSpPr/>
        </xdr:nvSpPr>
        <xdr:spPr>
          <a:xfrm rot="1993492">
            <a:off x="1766888" y="2876551"/>
            <a:ext cx="266700" cy="26670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7</xdr:col>
      <xdr:colOff>85724</xdr:colOff>
      <xdr:row>76</xdr:row>
      <xdr:rowOff>4763</xdr:rowOff>
    </xdr:from>
    <xdr:to>
      <xdr:col>24</xdr:col>
      <xdr:colOff>95250</xdr:colOff>
      <xdr:row>95</xdr:row>
      <xdr:rowOff>80963</xdr:rowOff>
    </xdr:to>
    <xdr:grpSp>
      <xdr:nvGrpSpPr>
        <xdr:cNvPr id="554" name="Group 553">
          <a:extLst>
            <a:ext uri="{FF2B5EF4-FFF2-40B4-BE49-F238E27FC236}">
              <a16:creationId xmlns:a16="http://schemas.microsoft.com/office/drawing/2014/main" id="{B5A9640F-9DEA-46ED-B72D-AD3853A69BC6}"/>
            </a:ext>
          </a:extLst>
        </xdr:cNvPr>
        <xdr:cNvGrpSpPr/>
      </xdr:nvGrpSpPr>
      <xdr:grpSpPr>
        <a:xfrm>
          <a:off x="1219199" y="11377613"/>
          <a:ext cx="2762251" cy="2790825"/>
          <a:chOff x="2352674" y="7519988"/>
          <a:chExt cx="2762251" cy="2790825"/>
        </a:xfrm>
      </xdr:grpSpPr>
      <xdr:cxnSp macro="">
        <xdr:nvCxnSpPr>
          <xdr:cNvPr id="113" name="Straight Connector 112">
            <a:extLst>
              <a:ext uri="{FF2B5EF4-FFF2-40B4-BE49-F238E27FC236}">
                <a16:creationId xmlns:a16="http://schemas.microsoft.com/office/drawing/2014/main" id="{9E6BE50C-6F90-4D7A-B55F-33632415C281}"/>
              </a:ext>
            </a:extLst>
          </xdr:cNvPr>
          <xdr:cNvCxnSpPr/>
        </xdr:nvCxnSpPr>
        <xdr:spPr>
          <a:xfrm>
            <a:off x="2428874" y="8086725"/>
            <a:ext cx="2276476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Arrow Connector 113">
            <a:extLst>
              <a:ext uri="{FF2B5EF4-FFF2-40B4-BE49-F238E27FC236}">
                <a16:creationId xmlns:a16="http://schemas.microsoft.com/office/drawing/2014/main" id="{05965FAE-422F-4AA4-973C-31775707A802}"/>
              </a:ext>
            </a:extLst>
          </xdr:cNvPr>
          <xdr:cNvCxnSpPr/>
        </xdr:nvCxnSpPr>
        <xdr:spPr>
          <a:xfrm>
            <a:off x="2428876" y="7867649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Arrow Connector 114">
            <a:extLst>
              <a:ext uri="{FF2B5EF4-FFF2-40B4-BE49-F238E27FC236}">
                <a16:creationId xmlns:a16="http://schemas.microsoft.com/office/drawing/2014/main" id="{44A9505B-794D-4A6C-AE61-06E549C8E5F2}"/>
              </a:ext>
            </a:extLst>
          </xdr:cNvPr>
          <xdr:cNvCxnSpPr/>
        </xdr:nvCxnSpPr>
        <xdr:spPr>
          <a:xfrm>
            <a:off x="2590800" y="7872412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Arrow Connector 115">
            <a:extLst>
              <a:ext uri="{FF2B5EF4-FFF2-40B4-BE49-F238E27FC236}">
                <a16:creationId xmlns:a16="http://schemas.microsoft.com/office/drawing/2014/main" id="{3AEEF63C-F79E-4B41-AA6A-D9F2CEBCC4EA}"/>
              </a:ext>
            </a:extLst>
          </xdr:cNvPr>
          <xdr:cNvCxnSpPr/>
        </xdr:nvCxnSpPr>
        <xdr:spPr>
          <a:xfrm>
            <a:off x="2752725" y="7867650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Arrow Connector 116">
            <a:extLst>
              <a:ext uri="{FF2B5EF4-FFF2-40B4-BE49-F238E27FC236}">
                <a16:creationId xmlns:a16="http://schemas.microsoft.com/office/drawing/2014/main" id="{10E2BCCF-FBF0-4990-A109-D0BEC8166878}"/>
              </a:ext>
            </a:extLst>
          </xdr:cNvPr>
          <xdr:cNvCxnSpPr/>
        </xdr:nvCxnSpPr>
        <xdr:spPr>
          <a:xfrm>
            <a:off x="2914649" y="787241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Arrow Connector 117">
            <a:extLst>
              <a:ext uri="{FF2B5EF4-FFF2-40B4-BE49-F238E27FC236}">
                <a16:creationId xmlns:a16="http://schemas.microsoft.com/office/drawing/2014/main" id="{60DEE302-3B7D-4BBB-9B98-0A7D9BA222E7}"/>
              </a:ext>
            </a:extLst>
          </xdr:cNvPr>
          <xdr:cNvCxnSpPr/>
        </xdr:nvCxnSpPr>
        <xdr:spPr>
          <a:xfrm>
            <a:off x="3076575" y="7862887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Arrow Connector 118">
            <a:extLst>
              <a:ext uri="{FF2B5EF4-FFF2-40B4-BE49-F238E27FC236}">
                <a16:creationId xmlns:a16="http://schemas.microsoft.com/office/drawing/2014/main" id="{64A14D50-3EBC-414D-9BA2-0EAD762EB241}"/>
              </a:ext>
            </a:extLst>
          </xdr:cNvPr>
          <xdr:cNvCxnSpPr/>
        </xdr:nvCxnSpPr>
        <xdr:spPr>
          <a:xfrm>
            <a:off x="3238499" y="7867650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Straight Arrow Connector 119">
            <a:extLst>
              <a:ext uri="{FF2B5EF4-FFF2-40B4-BE49-F238E27FC236}">
                <a16:creationId xmlns:a16="http://schemas.microsoft.com/office/drawing/2014/main" id="{5056FF4A-396B-4E36-9BFA-2A1FBCC9AA58}"/>
              </a:ext>
            </a:extLst>
          </xdr:cNvPr>
          <xdr:cNvCxnSpPr/>
        </xdr:nvCxnSpPr>
        <xdr:spPr>
          <a:xfrm>
            <a:off x="3400424" y="7862888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Arrow Connector 120">
            <a:extLst>
              <a:ext uri="{FF2B5EF4-FFF2-40B4-BE49-F238E27FC236}">
                <a16:creationId xmlns:a16="http://schemas.microsoft.com/office/drawing/2014/main" id="{35020F42-981E-47C9-9887-AF856DC85310}"/>
              </a:ext>
            </a:extLst>
          </xdr:cNvPr>
          <xdr:cNvCxnSpPr/>
        </xdr:nvCxnSpPr>
        <xdr:spPr>
          <a:xfrm>
            <a:off x="3562348" y="7867651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Arrow Connector 121">
            <a:extLst>
              <a:ext uri="{FF2B5EF4-FFF2-40B4-BE49-F238E27FC236}">
                <a16:creationId xmlns:a16="http://schemas.microsoft.com/office/drawing/2014/main" id="{769E120A-C37B-478F-BFAB-662B03510405}"/>
              </a:ext>
            </a:extLst>
          </xdr:cNvPr>
          <xdr:cNvCxnSpPr/>
        </xdr:nvCxnSpPr>
        <xdr:spPr>
          <a:xfrm>
            <a:off x="3724275" y="7862891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Arrow Connector 122">
            <a:extLst>
              <a:ext uri="{FF2B5EF4-FFF2-40B4-BE49-F238E27FC236}">
                <a16:creationId xmlns:a16="http://schemas.microsoft.com/office/drawing/2014/main" id="{6D7986EB-A165-4D74-BC3C-036C2CC518B6}"/>
              </a:ext>
            </a:extLst>
          </xdr:cNvPr>
          <xdr:cNvCxnSpPr/>
        </xdr:nvCxnSpPr>
        <xdr:spPr>
          <a:xfrm>
            <a:off x="3886199" y="7867654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Arrow Connector 123">
            <a:extLst>
              <a:ext uri="{FF2B5EF4-FFF2-40B4-BE49-F238E27FC236}">
                <a16:creationId xmlns:a16="http://schemas.microsoft.com/office/drawing/2014/main" id="{55C4FB22-B2E9-495B-BC06-E26531D96B91}"/>
              </a:ext>
            </a:extLst>
          </xdr:cNvPr>
          <xdr:cNvCxnSpPr/>
        </xdr:nvCxnSpPr>
        <xdr:spPr>
          <a:xfrm>
            <a:off x="4048124" y="7862892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Arrow Connector 124">
            <a:extLst>
              <a:ext uri="{FF2B5EF4-FFF2-40B4-BE49-F238E27FC236}">
                <a16:creationId xmlns:a16="http://schemas.microsoft.com/office/drawing/2014/main" id="{9B9AF82F-AC17-48AF-A650-C4828BF911D6}"/>
              </a:ext>
            </a:extLst>
          </xdr:cNvPr>
          <xdr:cNvCxnSpPr/>
        </xdr:nvCxnSpPr>
        <xdr:spPr>
          <a:xfrm>
            <a:off x="4210048" y="7867655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Arrow Connector 125">
            <a:extLst>
              <a:ext uri="{FF2B5EF4-FFF2-40B4-BE49-F238E27FC236}">
                <a16:creationId xmlns:a16="http://schemas.microsoft.com/office/drawing/2014/main" id="{32B34D17-EDB7-431C-A2E0-777C54CDD0CA}"/>
              </a:ext>
            </a:extLst>
          </xdr:cNvPr>
          <xdr:cNvCxnSpPr/>
        </xdr:nvCxnSpPr>
        <xdr:spPr>
          <a:xfrm>
            <a:off x="4371974" y="7862892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Arrow Connector 126">
            <a:extLst>
              <a:ext uri="{FF2B5EF4-FFF2-40B4-BE49-F238E27FC236}">
                <a16:creationId xmlns:a16="http://schemas.microsoft.com/office/drawing/2014/main" id="{2C9C1E66-7536-4399-8ECA-6AED412A7F9E}"/>
              </a:ext>
            </a:extLst>
          </xdr:cNvPr>
          <xdr:cNvCxnSpPr/>
        </xdr:nvCxnSpPr>
        <xdr:spPr>
          <a:xfrm>
            <a:off x="4533898" y="7862892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Straight Arrow Connector 127">
            <a:extLst>
              <a:ext uri="{FF2B5EF4-FFF2-40B4-BE49-F238E27FC236}">
                <a16:creationId xmlns:a16="http://schemas.microsoft.com/office/drawing/2014/main" id="{4E2F6EE5-34ED-4A0F-9C21-05958449850D}"/>
              </a:ext>
            </a:extLst>
          </xdr:cNvPr>
          <xdr:cNvCxnSpPr/>
        </xdr:nvCxnSpPr>
        <xdr:spPr>
          <a:xfrm>
            <a:off x="4695823" y="7862893"/>
            <a:ext cx="0" cy="2190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A67C11A7-7A53-4D7E-9E99-183A7AB3E114}"/>
              </a:ext>
            </a:extLst>
          </xdr:cNvPr>
          <xdr:cNvCxnSpPr/>
        </xdr:nvCxnSpPr>
        <xdr:spPr>
          <a:xfrm>
            <a:off x="2424113" y="7867651"/>
            <a:ext cx="22812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Connector 129">
            <a:extLst>
              <a:ext uri="{FF2B5EF4-FFF2-40B4-BE49-F238E27FC236}">
                <a16:creationId xmlns:a16="http://schemas.microsoft.com/office/drawing/2014/main" id="{F083D38E-4E1F-44A0-97F6-D176C6449040}"/>
              </a:ext>
            </a:extLst>
          </xdr:cNvPr>
          <xdr:cNvCxnSpPr/>
        </xdr:nvCxnSpPr>
        <xdr:spPr>
          <a:xfrm>
            <a:off x="2428875" y="8262938"/>
            <a:ext cx="0" cy="2047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Connector 130">
            <a:extLst>
              <a:ext uri="{FF2B5EF4-FFF2-40B4-BE49-F238E27FC236}">
                <a16:creationId xmlns:a16="http://schemas.microsoft.com/office/drawing/2014/main" id="{F8E5B94F-FB02-4151-AB5D-D25AA3292FEA}"/>
              </a:ext>
            </a:extLst>
          </xdr:cNvPr>
          <xdr:cNvCxnSpPr/>
        </xdr:nvCxnSpPr>
        <xdr:spPr>
          <a:xfrm>
            <a:off x="2352674" y="10229850"/>
            <a:ext cx="24193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Connector 131">
            <a:extLst>
              <a:ext uri="{FF2B5EF4-FFF2-40B4-BE49-F238E27FC236}">
                <a16:creationId xmlns:a16="http://schemas.microsoft.com/office/drawing/2014/main" id="{1FFEE362-C743-4205-A4FA-FDFAEF70A5EC}"/>
              </a:ext>
            </a:extLst>
          </xdr:cNvPr>
          <xdr:cNvCxnSpPr/>
        </xdr:nvCxnSpPr>
        <xdr:spPr>
          <a:xfrm flipH="1">
            <a:off x="2386013" y="101869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Connector 132">
            <a:extLst>
              <a:ext uri="{FF2B5EF4-FFF2-40B4-BE49-F238E27FC236}">
                <a16:creationId xmlns:a16="http://schemas.microsoft.com/office/drawing/2014/main" id="{93B37252-5557-47AC-A0DA-D781D6E29990}"/>
              </a:ext>
            </a:extLst>
          </xdr:cNvPr>
          <xdr:cNvCxnSpPr/>
        </xdr:nvCxnSpPr>
        <xdr:spPr>
          <a:xfrm>
            <a:off x="4695827" y="8510588"/>
            <a:ext cx="0" cy="1800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31BA4306-93C1-4A53-9847-F1BDFDFC8D91}"/>
              </a:ext>
            </a:extLst>
          </xdr:cNvPr>
          <xdr:cNvCxnSpPr/>
        </xdr:nvCxnSpPr>
        <xdr:spPr>
          <a:xfrm flipH="1">
            <a:off x="4652965" y="1018698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Arrow Connector 134">
            <a:extLst>
              <a:ext uri="{FF2B5EF4-FFF2-40B4-BE49-F238E27FC236}">
                <a16:creationId xmlns:a16="http://schemas.microsoft.com/office/drawing/2014/main" id="{1F2DAA3B-9DE0-4A28-9B5B-A0B385ADA312}"/>
              </a:ext>
            </a:extLst>
          </xdr:cNvPr>
          <xdr:cNvCxnSpPr/>
        </xdr:nvCxnSpPr>
        <xdr:spPr>
          <a:xfrm>
            <a:off x="3562351" y="7519988"/>
            <a:ext cx="0" cy="447675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Connector 135">
            <a:extLst>
              <a:ext uri="{FF2B5EF4-FFF2-40B4-BE49-F238E27FC236}">
                <a16:creationId xmlns:a16="http://schemas.microsoft.com/office/drawing/2014/main" id="{09309629-168D-4BFA-9816-1EEC30E11F76}"/>
              </a:ext>
            </a:extLst>
          </xdr:cNvPr>
          <xdr:cNvCxnSpPr/>
        </xdr:nvCxnSpPr>
        <xdr:spPr>
          <a:xfrm>
            <a:off x="2352674" y="9944100"/>
            <a:ext cx="24193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FBFFB386-3FEA-4F68-A5D8-156C820028C3}"/>
              </a:ext>
            </a:extLst>
          </xdr:cNvPr>
          <xdr:cNvCxnSpPr/>
        </xdr:nvCxnSpPr>
        <xdr:spPr>
          <a:xfrm flipH="1">
            <a:off x="2386013" y="99012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Connector 137">
            <a:extLst>
              <a:ext uri="{FF2B5EF4-FFF2-40B4-BE49-F238E27FC236}">
                <a16:creationId xmlns:a16="http://schemas.microsoft.com/office/drawing/2014/main" id="{BD865778-85A7-4579-9FFC-D7FEA6F62699}"/>
              </a:ext>
            </a:extLst>
          </xdr:cNvPr>
          <xdr:cNvCxnSpPr/>
        </xdr:nvCxnSpPr>
        <xdr:spPr>
          <a:xfrm flipH="1">
            <a:off x="4652965" y="99012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2F30CD13-6EE2-4AF8-81CC-E29665251CE9}"/>
              </a:ext>
            </a:extLst>
          </xdr:cNvPr>
          <xdr:cNvCxnSpPr/>
        </xdr:nvCxnSpPr>
        <xdr:spPr>
          <a:xfrm>
            <a:off x="3562349" y="9158288"/>
            <a:ext cx="0" cy="847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291E0F95-FD64-4EA9-89D1-A2CD02CF34AE}"/>
              </a:ext>
            </a:extLst>
          </xdr:cNvPr>
          <xdr:cNvCxnSpPr/>
        </xdr:nvCxnSpPr>
        <xdr:spPr>
          <a:xfrm flipH="1">
            <a:off x="3519490" y="9901237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Connector 140">
            <a:extLst>
              <a:ext uri="{FF2B5EF4-FFF2-40B4-BE49-F238E27FC236}">
                <a16:creationId xmlns:a16="http://schemas.microsoft.com/office/drawing/2014/main" id="{CF987D92-8210-4F04-9336-F39E10F1263F}"/>
              </a:ext>
            </a:extLst>
          </xdr:cNvPr>
          <xdr:cNvCxnSpPr/>
        </xdr:nvCxnSpPr>
        <xdr:spPr>
          <a:xfrm flipV="1">
            <a:off x="3890963" y="7772400"/>
            <a:ext cx="133350" cy="1619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Connector 144">
            <a:extLst>
              <a:ext uri="{FF2B5EF4-FFF2-40B4-BE49-F238E27FC236}">
                <a16:creationId xmlns:a16="http://schemas.microsoft.com/office/drawing/2014/main" id="{390451A2-87B0-45AC-B220-2D58AC422149}"/>
              </a:ext>
            </a:extLst>
          </xdr:cNvPr>
          <xdr:cNvCxnSpPr/>
        </xdr:nvCxnSpPr>
        <xdr:spPr>
          <a:xfrm flipV="1">
            <a:off x="2433638" y="8377238"/>
            <a:ext cx="2262188" cy="12954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BC1CA4C3-EAF9-4C48-AC27-AD97D1432DF3}"/>
              </a:ext>
            </a:extLst>
          </xdr:cNvPr>
          <xdr:cNvCxnSpPr/>
        </xdr:nvCxnSpPr>
        <xdr:spPr>
          <a:xfrm>
            <a:off x="3562350" y="8158163"/>
            <a:ext cx="0" cy="809625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0A79B382-5B57-46F6-BD57-24DD0079A331}"/>
              </a:ext>
            </a:extLst>
          </xdr:cNvPr>
          <xdr:cNvCxnSpPr/>
        </xdr:nvCxnSpPr>
        <xdr:spPr>
          <a:xfrm>
            <a:off x="4743450" y="9658350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>
            <a:extLst>
              <a:ext uri="{FF2B5EF4-FFF2-40B4-BE49-F238E27FC236}">
                <a16:creationId xmlns:a16="http://schemas.microsoft.com/office/drawing/2014/main" id="{9C45EF76-7245-4388-8D96-40B9C28DEC03}"/>
              </a:ext>
            </a:extLst>
          </xdr:cNvPr>
          <xdr:cNvCxnSpPr/>
        </xdr:nvCxnSpPr>
        <xdr:spPr>
          <a:xfrm flipV="1">
            <a:off x="5019675" y="8281988"/>
            <a:ext cx="0" cy="146685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>
            <a:extLst>
              <a:ext uri="{FF2B5EF4-FFF2-40B4-BE49-F238E27FC236}">
                <a16:creationId xmlns:a16="http://schemas.microsoft.com/office/drawing/2014/main" id="{3E52FCF2-47FB-499D-ABA9-DF94A1C355AD}"/>
              </a:ext>
            </a:extLst>
          </xdr:cNvPr>
          <xdr:cNvCxnSpPr/>
        </xdr:nvCxnSpPr>
        <xdr:spPr>
          <a:xfrm>
            <a:off x="4757738" y="8372475"/>
            <a:ext cx="3476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Connector 155">
            <a:extLst>
              <a:ext uri="{FF2B5EF4-FFF2-40B4-BE49-F238E27FC236}">
                <a16:creationId xmlns:a16="http://schemas.microsoft.com/office/drawing/2014/main" id="{95F82684-B384-4CF6-8406-06A111EE083B}"/>
              </a:ext>
            </a:extLst>
          </xdr:cNvPr>
          <xdr:cNvCxnSpPr/>
        </xdr:nvCxnSpPr>
        <xdr:spPr>
          <a:xfrm flipH="1">
            <a:off x="4976812" y="8329613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9ED32F7B-73BE-47E9-9822-EFBE22E80E4E}"/>
              </a:ext>
            </a:extLst>
          </xdr:cNvPr>
          <xdr:cNvCxnSpPr/>
        </xdr:nvCxnSpPr>
        <xdr:spPr>
          <a:xfrm flipH="1">
            <a:off x="4972050" y="9620250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1" name="Oval 160">
            <a:extLst>
              <a:ext uri="{FF2B5EF4-FFF2-40B4-BE49-F238E27FC236}">
                <a16:creationId xmlns:a16="http://schemas.microsoft.com/office/drawing/2014/main" id="{C8E6EA3C-4282-4C70-A62F-DBFF23F79785}"/>
              </a:ext>
            </a:extLst>
          </xdr:cNvPr>
          <xdr:cNvSpPr/>
        </xdr:nvSpPr>
        <xdr:spPr>
          <a:xfrm>
            <a:off x="3539491" y="8997316"/>
            <a:ext cx="45720" cy="4572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50" name="Straight Connector 549">
            <a:extLst>
              <a:ext uri="{FF2B5EF4-FFF2-40B4-BE49-F238E27FC236}">
                <a16:creationId xmlns:a16="http://schemas.microsoft.com/office/drawing/2014/main" id="{8713B608-6828-4950-B537-7508902E5152}"/>
              </a:ext>
            </a:extLst>
          </xdr:cNvPr>
          <xdr:cNvCxnSpPr/>
        </xdr:nvCxnSpPr>
        <xdr:spPr>
          <a:xfrm>
            <a:off x="2609850" y="9658350"/>
            <a:ext cx="9144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2" name="Straight Connector 551">
            <a:extLst>
              <a:ext uri="{FF2B5EF4-FFF2-40B4-BE49-F238E27FC236}">
                <a16:creationId xmlns:a16="http://schemas.microsoft.com/office/drawing/2014/main" id="{D1979CD4-DBEA-468A-9F44-EBD5DC207297}"/>
              </a:ext>
            </a:extLst>
          </xdr:cNvPr>
          <xdr:cNvCxnSpPr/>
        </xdr:nvCxnSpPr>
        <xdr:spPr>
          <a:xfrm>
            <a:off x="3609975" y="9658350"/>
            <a:ext cx="10001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95250</xdr:colOff>
      <xdr:row>146</xdr:row>
      <xdr:rowOff>52388</xdr:rowOff>
    </xdr:from>
    <xdr:to>
      <xdr:col>24</xdr:col>
      <xdr:colOff>95250</xdr:colOff>
      <xdr:row>160</xdr:row>
      <xdr:rowOff>80963</xdr:rowOff>
    </xdr:to>
    <xdr:grpSp>
      <xdr:nvGrpSpPr>
        <xdr:cNvPr id="564" name="Group 563">
          <a:extLst>
            <a:ext uri="{FF2B5EF4-FFF2-40B4-BE49-F238E27FC236}">
              <a16:creationId xmlns:a16="http://schemas.microsoft.com/office/drawing/2014/main" id="{9A9534EE-F160-4819-B91C-87A2EF966929}"/>
            </a:ext>
          </a:extLst>
        </xdr:cNvPr>
        <xdr:cNvGrpSpPr/>
      </xdr:nvGrpSpPr>
      <xdr:grpSpPr>
        <a:xfrm>
          <a:off x="904875" y="21426488"/>
          <a:ext cx="3076575" cy="2028825"/>
          <a:chOff x="2038350" y="17568863"/>
          <a:chExt cx="3076575" cy="2028825"/>
        </a:xfrm>
      </xdr:grpSpPr>
      <xdr:cxnSp macro="">
        <xdr:nvCxnSpPr>
          <xdr:cNvPr id="349" name="Straight Arrow Connector 348">
            <a:extLst>
              <a:ext uri="{FF2B5EF4-FFF2-40B4-BE49-F238E27FC236}">
                <a16:creationId xmlns:a16="http://schemas.microsoft.com/office/drawing/2014/main" id="{CBF428E4-E8AB-4006-B99C-641FCD88D14C}"/>
              </a:ext>
            </a:extLst>
          </xdr:cNvPr>
          <xdr:cNvCxnSpPr/>
        </xdr:nvCxnSpPr>
        <xdr:spPr>
          <a:xfrm>
            <a:off x="2428876" y="18083213"/>
            <a:ext cx="0" cy="87159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" name="Straight Arrow Connector 349">
            <a:extLst>
              <a:ext uri="{FF2B5EF4-FFF2-40B4-BE49-F238E27FC236}">
                <a16:creationId xmlns:a16="http://schemas.microsoft.com/office/drawing/2014/main" id="{18FACEEB-E507-469E-BF32-5F5315EA3097}"/>
              </a:ext>
            </a:extLst>
          </xdr:cNvPr>
          <xdr:cNvCxnSpPr/>
        </xdr:nvCxnSpPr>
        <xdr:spPr>
          <a:xfrm>
            <a:off x="2590800" y="18059400"/>
            <a:ext cx="0" cy="80968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" name="Straight Arrow Connector 350">
            <a:extLst>
              <a:ext uri="{FF2B5EF4-FFF2-40B4-BE49-F238E27FC236}">
                <a16:creationId xmlns:a16="http://schemas.microsoft.com/office/drawing/2014/main" id="{9552DB6D-D487-49BD-BCC2-C96BE54A1396}"/>
              </a:ext>
            </a:extLst>
          </xdr:cNvPr>
          <xdr:cNvCxnSpPr/>
        </xdr:nvCxnSpPr>
        <xdr:spPr>
          <a:xfrm>
            <a:off x="2752725" y="18021300"/>
            <a:ext cx="0" cy="75253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Straight Arrow Connector 351">
            <a:extLst>
              <a:ext uri="{FF2B5EF4-FFF2-40B4-BE49-F238E27FC236}">
                <a16:creationId xmlns:a16="http://schemas.microsoft.com/office/drawing/2014/main" id="{3DBEFD58-34A6-4B13-B9BA-22EC9B021244}"/>
              </a:ext>
            </a:extLst>
          </xdr:cNvPr>
          <xdr:cNvCxnSpPr/>
        </xdr:nvCxnSpPr>
        <xdr:spPr>
          <a:xfrm>
            <a:off x="2914649" y="18002250"/>
            <a:ext cx="0" cy="68108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" name="Straight Arrow Connector 352">
            <a:extLst>
              <a:ext uri="{FF2B5EF4-FFF2-40B4-BE49-F238E27FC236}">
                <a16:creationId xmlns:a16="http://schemas.microsoft.com/office/drawing/2014/main" id="{029F194C-84DF-4AF3-93A7-A6E3F4BC63CF}"/>
              </a:ext>
            </a:extLst>
          </xdr:cNvPr>
          <xdr:cNvCxnSpPr/>
        </xdr:nvCxnSpPr>
        <xdr:spPr>
          <a:xfrm>
            <a:off x="3076575" y="17964150"/>
            <a:ext cx="0" cy="62392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" name="Straight Arrow Connector 353">
            <a:extLst>
              <a:ext uri="{FF2B5EF4-FFF2-40B4-BE49-F238E27FC236}">
                <a16:creationId xmlns:a16="http://schemas.microsoft.com/office/drawing/2014/main" id="{EC9DD1E8-E655-4839-BBAA-B7C57BDF1C87}"/>
              </a:ext>
            </a:extLst>
          </xdr:cNvPr>
          <xdr:cNvCxnSpPr/>
        </xdr:nvCxnSpPr>
        <xdr:spPr>
          <a:xfrm>
            <a:off x="3238499" y="17940338"/>
            <a:ext cx="0" cy="5524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" name="Straight Arrow Connector 354">
            <a:extLst>
              <a:ext uri="{FF2B5EF4-FFF2-40B4-BE49-F238E27FC236}">
                <a16:creationId xmlns:a16="http://schemas.microsoft.com/office/drawing/2014/main" id="{F8F28180-3255-4D40-A1EA-70829D03E108}"/>
              </a:ext>
            </a:extLst>
          </xdr:cNvPr>
          <xdr:cNvCxnSpPr/>
        </xdr:nvCxnSpPr>
        <xdr:spPr>
          <a:xfrm>
            <a:off x="3400424" y="17897475"/>
            <a:ext cx="0" cy="50485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" name="Straight Arrow Connector 355">
            <a:extLst>
              <a:ext uri="{FF2B5EF4-FFF2-40B4-BE49-F238E27FC236}">
                <a16:creationId xmlns:a16="http://schemas.microsoft.com/office/drawing/2014/main" id="{E2455508-075E-41EC-B84E-75B0CE90B4FA}"/>
              </a:ext>
            </a:extLst>
          </xdr:cNvPr>
          <xdr:cNvCxnSpPr/>
        </xdr:nvCxnSpPr>
        <xdr:spPr>
          <a:xfrm>
            <a:off x="3562348" y="17873663"/>
            <a:ext cx="0" cy="43817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" name="Straight Arrow Connector 356">
            <a:extLst>
              <a:ext uri="{FF2B5EF4-FFF2-40B4-BE49-F238E27FC236}">
                <a16:creationId xmlns:a16="http://schemas.microsoft.com/office/drawing/2014/main" id="{26F82F81-9441-4E23-9735-B2EF56830AF1}"/>
              </a:ext>
            </a:extLst>
          </xdr:cNvPr>
          <xdr:cNvCxnSpPr/>
        </xdr:nvCxnSpPr>
        <xdr:spPr>
          <a:xfrm>
            <a:off x="3724275" y="17849850"/>
            <a:ext cx="0" cy="36673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Straight Arrow Connector 357">
            <a:extLst>
              <a:ext uri="{FF2B5EF4-FFF2-40B4-BE49-F238E27FC236}">
                <a16:creationId xmlns:a16="http://schemas.microsoft.com/office/drawing/2014/main" id="{6F9146A0-7516-4FCD-A43E-CC4AC11262DA}"/>
              </a:ext>
            </a:extLst>
          </xdr:cNvPr>
          <xdr:cNvCxnSpPr/>
        </xdr:nvCxnSpPr>
        <xdr:spPr>
          <a:xfrm>
            <a:off x="3886199" y="17816513"/>
            <a:ext cx="0" cy="30481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Straight Arrow Connector 358">
            <a:extLst>
              <a:ext uri="{FF2B5EF4-FFF2-40B4-BE49-F238E27FC236}">
                <a16:creationId xmlns:a16="http://schemas.microsoft.com/office/drawing/2014/main" id="{6A0F5DAB-B10D-479C-9325-AB46D185A7DA}"/>
              </a:ext>
            </a:extLst>
          </xdr:cNvPr>
          <xdr:cNvCxnSpPr/>
        </xdr:nvCxnSpPr>
        <xdr:spPr>
          <a:xfrm>
            <a:off x="4048124" y="17783175"/>
            <a:ext cx="0" cy="23814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" name="Straight Arrow Connector 359">
            <a:extLst>
              <a:ext uri="{FF2B5EF4-FFF2-40B4-BE49-F238E27FC236}">
                <a16:creationId xmlns:a16="http://schemas.microsoft.com/office/drawing/2014/main" id="{9D75C578-E3B6-4B71-87F6-1714ED8B9E01}"/>
              </a:ext>
            </a:extLst>
          </xdr:cNvPr>
          <xdr:cNvCxnSpPr/>
        </xdr:nvCxnSpPr>
        <xdr:spPr>
          <a:xfrm>
            <a:off x="4210048" y="17749838"/>
            <a:ext cx="0" cy="18575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" name="Straight Arrow Connector 360">
            <a:extLst>
              <a:ext uri="{FF2B5EF4-FFF2-40B4-BE49-F238E27FC236}">
                <a16:creationId xmlns:a16="http://schemas.microsoft.com/office/drawing/2014/main" id="{EA9550A7-63ED-4BBD-9259-BF9674697795}"/>
              </a:ext>
            </a:extLst>
          </xdr:cNvPr>
          <xdr:cNvCxnSpPr/>
        </xdr:nvCxnSpPr>
        <xdr:spPr>
          <a:xfrm>
            <a:off x="4371974" y="17726025"/>
            <a:ext cx="0" cy="11906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" name="Straight Connector 361">
            <a:extLst>
              <a:ext uri="{FF2B5EF4-FFF2-40B4-BE49-F238E27FC236}">
                <a16:creationId xmlns:a16="http://schemas.microsoft.com/office/drawing/2014/main" id="{11D746F2-053A-4E3F-BD66-E19F950E1592}"/>
              </a:ext>
            </a:extLst>
          </xdr:cNvPr>
          <xdr:cNvCxnSpPr/>
        </xdr:nvCxnSpPr>
        <xdr:spPr>
          <a:xfrm flipV="1">
            <a:off x="2428875" y="17659351"/>
            <a:ext cx="2266950" cy="4286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" name="Straight Connector 362">
            <a:extLst>
              <a:ext uri="{FF2B5EF4-FFF2-40B4-BE49-F238E27FC236}">
                <a16:creationId xmlns:a16="http://schemas.microsoft.com/office/drawing/2014/main" id="{720D0911-EC52-4846-AD7E-A1F5521D7661}"/>
              </a:ext>
            </a:extLst>
          </xdr:cNvPr>
          <xdr:cNvCxnSpPr/>
        </xdr:nvCxnSpPr>
        <xdr:spPr>
          <a:xfrm>
            <a:off x="2428875" y="190309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" name="Straight Connector 363">
            <a:extLst>
              <a:ext uri="{FF2B5EF4-FFF2-40B4-BE49-F238E27FC236}">
                <a16:creationId xmlns:a16="http://schemas.microsoft.com/office/drawing/2014/main" id="{AACC09F2-1792-4C50-886F-FC327E256D86}"/>
              </a:ext>
            </a:extLst>
          </xdr:cNvPr>
          <xdr:cNvCxnSpPr/>
        </xdr:nvCxnSpPr>
        <xdr:spPr>
          <a:xfrm>
            <a:off x="2352674" y="19516725"/>
            <a:ext cx="24193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" name="Straight Connector 364">
            <a:extLst>
              <a:ext uri="{FF2B5EF4-FFF2-40B4-BE49-F238E27FC236}">
                <a16:creationId xmlns:a16="http://schemas.microsoft.com/office/drawing/2014/main" id="{F0D1AAC7-7D47-47CC-8122-FBBBF0F7323F}"/>
              </a:ext>
            </a:extLst>
          </xdr:cNvPr>
          <xdr:cNvCxnSpPr/>
        </xdr:nvCxnSpPr>
        <xdr:spPr>
          <a:xfrm flipH="1">
            <a:off x="2386013" y="1947386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" name="Straight Connector 365">
            <a:extLst>
              <a:ext uri="{FF2B5EF4-FFF2-40B4-BE49-F238E27FC236}">
                <a16:creationId xmlns:a16="http://schemas.microsoft.com/office/drawing/2014/main" id="{1067E3B0-DABB-4676-B53D-93B3312ABF21}"/>
              </a:ext>
            </a:extLst>
          </xdr:cNvPr>
          <xdr:cNvCxnSpPr/>
        </xdr:nvCxnSpPr>
        <xdr:spPr>
          <a:xfrm>
            <a:off x="4695827" y="17797463"/>
            <a:ext cx="0" cy="18002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" name="Straight Connector 366">
            <a:extLst>
              <a:ext uri="{FF2B5EF4-FFF2-40B4-BE49-F238E27FC236}">
                <a16:creationId xmlns:a16="http://schemas.microsoft.com/office/drawing/2014/main" id="{2C71DF3C-D84C-4432-BDB2-1094AE01B599}"/>
              </a:ext>
            </a:extLst>
          </xdr:cNvPr>
          <xdr:cNvCxnSpPr/>
        </xdr:nvCxnSpPr>
        <xdr:spPr>
          <a:xfrm flipH="1">
            <a:off x="4652965" y="1947386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" name="Straight Arrow Connector 367">
            <a:extLst>
              <a:ext uri="{FF2B5EF4-FFF2-40B4-BE49-F238E27FC236}">
                <a16:creationId xmlns:a16="http://schemas.microsoft.com/office/drawing/2014/main" id="{81D4F136-67C3-4B40-AC78-E7DFB1009050}"/>
              </a:ext>
            </a:extLst>
          </xdr:cNvPr>
          <xdr:cNvCxnSpPr/>
        </xdr:nvCxnSpPr>
        <xdr:spPr>
          <a:xfrm>
            <a:off x="3019426" y="17778413"/>
            <a:ext cx="0" cy="447675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" name="Straight Connector 368">
            <a:extLst>
              <a:ext uri="{FF2B5EF4-FFF2-40B4-BE49-F238E27FC236}">
                <a16:creationId xmlns:a16="http://schemas.microsoft.com/office/drawing/2014/main" id="{C404C7E5-BF14-497A-A062-513343AA6417}"/>
              </a:ext>
            </a:extLst>
          </xdr:cNvPr>
          <xdr:cNvCxnSpPr/>
        </xdr:nvCxnSpPr>
        <xdr:spPr>
          <a:xfrm flipH="1" flipV="1">
            <a:off x="2038350" y="18359438"/>
            <a:ext cx="385763" cy="1905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" name="Straight Connector 369">
            <a:extLst>
              <a:ext uri="{FF2B5EF4-FFF2-40B4-BE49-F238E27FC236}">
                <a16:creationId xmlns:a16="http://schemas.microsoft.com/office/drawing/2014/main" id="{2E4FD9C5-EE49-4E58-B7D9-F4D1E726BA1F}"/>
              </a:ext>
            </a:extLst>
          </xdr:cNvPr>
          <xdr:cNvCxnSpPr/>
        </xdr:nvCxnSpPr>
        <xdr:spPr>
          <a:xfrm flipV="1">
            <a:off x="2433638" y="17664113"/>
            <a:ext cx="2262188" cy="12954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" name="Straight Connector 370">
            <a:extLst>
              <a:ext uri="{FF2B5EF4-FFF2-40B4-BE49-F238E27FC236}">
                <a16:creationId xmlns:a16="http://schemas.microsoft.com/office/drawing/2014/main" id="{1571BAD8-38A5-4FA2-9F04-688CC0E15E7B}"/>
              </a:ext>
            </a:extLst>
          </xdr:cNvPr>
          <xdr:cNvCxnSpPr/>
        </xdr:nvCxnSpPr>
        <xdr:spPr>
          <a:xfrm>
            <a:off x="4743450" y="18945225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2" name="Straight Connector 371">
            <a:extLst>
              <a:ext uri="{FF2B5EF4-FFF2-40B4-BE49-F238E27FC236}">
                <a16:creationId xmlns:a16="http://schemas.microsoft.com/office/drawing/2014/main" id="{DB51C6DF-96D9-4904-BCF8-DA8535BDD2D4}"/>
              </a:ext>
            </a:extLst>
          </xdr:cNvPr>
          <xdr:cNvCxnSpPr/>
        </xdr:nvCxnSpPr>
        <xdr:spPr>
          <a:xfrm flipV="1">
            <a:off x="5019675" y="17568863"/>
            <a:ext cx="0" cy="146685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" name="Straight Connector 372">
            <a:extLst>
              <a:ext uri="{FF2B5EF4-FFF2-40B4-BE49-F238E27FC236}">
                <a16:creationId xmlns:a16="http://schemas.microsoft.com/office/drawing/2014/main" id="{60C4C357-EEA3-4574-BEB8-FDDFD4C575E5}"/>
              </a:ext>
            </a:extLst>
          </xdr:cNvPr>
          <xdr:cNvCxnSpPr/>
        </xdr:nvCxnSpPr>
        <xdr:spPr>
          <a:xfrm>
            <a:off x="4757738" y="17659350"/>
            <a:ext cx="3476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" name="Straight Connector 373">
            <a:extLst>
              <a:ext uri="{FF2B5EF4-FFF2-40B4-BE49-F238E27FC236}">
                <a16:creationId xmlns:a16="http://schemas.microsoft.com/office/drawing/2014/main" id="{397201AE-3213-4BE6-B544-18670AE780E6}"/>
              </a:ext>
            </a:extLst>
          </xdr:cNvPr>
          <xdr:cNvCxnSpPr/>
        </xdr:nvCxnSpPr>
        <xdr:spPr>
          <a:xfrm flipH="1">
            <a:off x="4976812" y="17616488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" name="Straight Connector 374">
            <a:extLst>
              <a:ext uri="{FF2B5EF4-FFF2-40B4-BE49-F238E27FC236}">
                <a16:creationId xmlns:a16="http://schemas.microsoft.com/office/drawing/2014/main" id="{0F29FA4B-38EB-4F6D-BDA9-BD69A82B127B}"/>
              </a:ext>
            </a:extLst>
          </xdr:cNvPr>
          <xdr:cNvCxnSpPr/>
        </xdr:nvCxnSpPr>
        <xdr:spPr>
          <a:xfrm flipH="1">
            <a:off x="4972050" y="18907125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9" name="Straight Connector 398">
            <a:extLst>
              <a:ext uri="{FF2B5EF4-FFF2-40B4-BE49-F238E27FC236}">
                <a16:creationId xmlns:a16="http://schemas.microsoft.com/office/drawing/2014/main" id="{E0B2C24F-DA65-45DC-A6C2-726FE6D5CD5C}"/>
              </a:ext>
            </a:extLst>
          </xdr:cNvPr>
          <xdr:cNvCxnSpPr/>
        </xdr:nvCxnSpPr>
        <xdr:spPr>
          <a:xfrm>
            <a:off x="2352675" y="19230975"/>
            <a:ext cx="24193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" name="Straight Connector 399">
            <a:extLst>
              <a:ext uri="{FF2B5EF4-FFF2-40B4-BE49-F238E27FC236}">
                <a16:creationId xmlns:a16="http://schemas.microsoft.com/office/drawing/2014/main" id="{D0B9A41A-5386-48DA-88C3-080FBE7B6EF1}"/>
              </a:ext>
            </a:extLst>
          </xdr:cNvPr>
          <xdr:cNvCxnSpPr/>
        </xdr:nvCxnSpPr>
        <xdr:spPr>
          <a:xfrm flipH="1">
            <a:off x="2386014" y="1918811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" name="Straight Connector 400">
            <a:extLst>
              <a:ext uri="{FF2B5EF4-FFF2-40B4-BE49-F238E27FC236}">
                <a16:creationId xmlns:a16="http://schemas.microsoft.com/office/drawing/2014/main" id="{4911DC79-FB60-47FE-A56E-F7F203D29EC8}"/>
              </a:ext>
            </a:extLst>
          </xdr:cNvPr>
          <xdr:cNvCxnSpPr/>
        </xdr:nvCxnSpPr>
        <xdr:spPr>
          <a:xfrm flipH="1">
            <a:off x="4652966" y="1918811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" name="Straight Connector 401">
            <a:extLst>
              <a:ext uri="{FF2B5EF4-FFF2-40B4-BE49-F238E27FC236}">
                <a16:creationId xmlns:a16="http://schemas.microsoft.com/office/drawing/2014/main" id="{CDE8F29D-43F2-42E7-86B9-BEBD3FBD2341}"/>
              </a:ext>
            </a:extLst>
          </xdr:cNvPr>
          <xdr:cNvCxnSpPr/>
        </xdr:nvCxnSpPr>
        <xdr:spPr>
          <a:xfrm>
            <a:off x="3019419" y="18445163"/>
            <a:ext cx="0" cy="847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" name="Straight Connector 402">
            <a:extLst>
              <a:ext uri="{FF2B5EF4-FFF2-40B4-BE49-F238E27FC236}">
                <a16:creationId xmlns:a16="http://schemas.microsoft.com/office/drawing/2014/main" id="{CD1ADDD4-F9E8-4332-8889-2D1A48B65DB4}"/>
              </a:ext>
            </a:extLst>
          </xdr:cNvPr>
          <xdr:cNvCxnSpPr/>
        </xdr:nvCxnSpPr>
        <xdr:spPr>
          <a:xfrm flipH="1">
            <a:off x="2976560" y="1918811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" name="Straight Connector 403">
            <a:extLst>
              <a:ext uri="{FF2B5EF4-FFF2-40B4-BE49-F238E27FC236}">
                <a16:creationId xmlns:a16="http://schemas.microsoft.com/office/drawing/2014/main" id="{AB7CB565-C309-4D43-8A7C-76885A3EDE5D}"/>
              </a:ext>
            </a:extLst>
          </xdr:cNvPr>
          <xdr:cNvCxnSpPr/>
        </xdr:nvCxnSpPr>
        <xdr:spPr>
          <a:xfrm>
            <a:off x="2443163" y="18983707"/>
            <a:ext cx="120763" cy="2091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" name="Straight Connector 404">
            <a:extLst>
              <a:ext uri="{FF2B5EF4-FFF2-40B4-BE49-F238E27FC236}">
                <a16:creationId xmlns:a16="http://schemas.microsoft.com/office/drawing/2014/main" id="{3F4CC11C-2E1C-4C68-9828-4CCFE3A713D9}"/>
              </a:ext>
            </a:extLst>
          </xdr:cNvPr>
          <xdr:cNvCxnSpPr/>
        </xdr:nvCxnSpPr>
        <xdr:spPr>
          <a:xfrm flipV="1">
            <a:off x="2477690" y="17816513"/>
            <a:ext cx="2378624" cy="136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" name="Straight Connector 405">
            <a:extLst>
              <a:ext uri="{FF2B5EF4-FFF2-40B4-BE49-F238E27FC236}">
                <a16:creationId xmlns:a16="http://schemas.microsoft.com/office/drawing/2014/main" id="{BB6F068B-C82E-4434-AE81-82F224FDBDD8}"/>
              </a:ext>
            </a:extLst>
          </xdr:cNvPr>
          <xdr:cNvCxnSpPr/>
        </xdr:nvCxnSpPr>
        <xdr:spPr>
          <a:xfrm flipH="1">
            <a:off x="2525320" y="19092863"/>
            <a:ext cx="28571" cy="109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" name="Straight Connector 406">
            <a:extLst>
              <a:ext uri="{FF2B5EF4-FFF2-40B4-BE49-F238E27FC236}">
                <a16:creationId xmlns:a16="http://schemas.microsoft.com/office/drawing/2014/main" id="{7DFCCD13-FE6F-4375-BDAE-973764E2F940}"/>
              </a:ext>
            </a:extLst>
          </xdr:cNvPr>
          <xdr:cNvCxnSpPr/>
        </xdr:nvCxnSpPr>
        <xdr:spPr>
          <a:xfrm>
            <a:off x="4701778" y="17687925"/>
            <a:ext cx="120763" cy="2091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8" name="Straight Connector 407">
            <a:extLst>
              <a:ext uri="{FF2B5EF4-FFF2-40B4-BE49-F238E27FC236}">
                <a16:creationId xmlns:a16="http://schemas.microsoft.com/office/drawing/2014/main" id="{29413AD3-F95B-4578-B54A-2A1804A20372}"/>
              </a:ext>
            </a:extLst>
          </xdr:cNvPr>
          <xdr:cNvCxnSpPr/>
        </xdr:nvCxnSpPr>
        <xdr:spPr>
          <a:xfrm flipH="1">
            <a:off x="4783935" y="17797081"/>
            <a:ext cx="28571" cy="1095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9" name="Straight Connector 558">
            <a:extLst>
              <a:ext uri="{FF2B5EF4-FFF2-40B4-BE49-F238E27FC236}">
                <a16:creationId xmlns:a16="http://schemas.microsoft.com/office/drawing/2014/main" id="{CCFC8EEF-3CDE-4421-BCAB-A1F5144132E1}"/>
              </a:ext>
            </a:extLst>
          </xdr:cNvPr>
          <xdr:cNvCxnSpPr/>
        </xdr:nvCxnSpPr>
        <xdr:spPr>
          <a:xfrm>
            <a:off x="3067050" y="18945225"/>
            <a:ext cx="15621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1" name="Straight Connector 560">
            <a:extLst>
              <a:ext uri="{FF2B5EF4-FFF2-40B4-BE49-F238E27FC236}">
                <a16:creationId xmlns:a16="http://schemas.microsoft.com/office/drawing/2014/main" id="{9EDB596D-9847-4F03-95F5-26B25F7F00DE}"/>
              </a:ext>
            </a:extLst>
          </xdr:cNvPr>
          <xdr:cNvCxnSpPr/>
        </xdr:nvCxnSpPr>
        <xdr:spPr>
          <a:xfrm>
            <a:off x="2533650" y="18945225"/>
            <a:ext cx="2952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85726</xdr:colOff>
      <xdr:row>125</xdr:row>
      <xdr:rowOff>52388</xdr:rowOff>
    </xdr:from>
    <xdr:to>
      <xdr:col>24</xdr:col>
      <xdr:colOff>95250</xdr:colOff>
      <xdr:row>144</xdr:row>
      <xdr:rowOff>80963</xdr:rowOff>
    </xdr:to>
    <xdr:grpSp>
      <xdr:nvGrpSpPr>
        <xdr:cNvPr id="619" name="Group 618">
          <a:extLst>
            <a:ext uri="{FF2B5EF4-FFF2-40B4-BE49-F238E27FC236}">
              <a16:creationId xmlns:a16="http://schemas.microsoft.com/office/drawing/2014/main" id="{5DC72A69-A16D-4C89-8CAF-A5C1E8F06057}"/>
            </a:ext>
          </a:extLst>
        </xdr:cNvPr>
        <xdr:cNvGrpSpPr/>
      </xdr:nvGrpSpPr>
      <xdr:grpSpPr>
        <a:xfrm>
          <a:off x="895351" y="18426113"/>
          <a:ext cx="3086099" cy="2743200"/>
          <a:chOff x="2028826" y="14568488"/>
          <a:chExt cx="3086099" cy="2743200"/>
        </a:xfrm>
      </xdr:grpSpPr>
      <xdr:cxnSp macro="">
        <xdr:nvCxnSpPr>
          <xdr:cNvPr id="268" name="Straight Connector 267">
            <a:extLst>
              <a:ext uri="{FF2B5EF4-FFF2-40B4-BE49-F238E27FC236}">
                <a16:creationId xmlns:a16="http://schemas.microsoft.com/office/drawing/2014/main" id="{F7460A16-AD8E-48E0-8516-5F4A1D587951}"/>
              </a:ext>
            </a:extLst>
          </xdr:cNvPr>
          <xdr:cNvCxnSpPr/>
        </xdr:nvCxnSpPr>
        <xdr:spPr>
          <a:xfrm>
            <a:off x="2428874" y="15230475"/>
            <a:ext cx="2276476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" name="Straight Arrow Connector 268">
            <a:extLst>
              <a:ext uri="{FF2B5EF4-FFF2-40B4-BE49-F238E27FC236}">
                <a16:creationId xmlns:a16="http://schemas.microsoft.com/office/drawing/2014/main" id="{B786C37B-505C-49E5-AB9E-3CD0DC021A9B}"/>
              </a:ext>
            </a:extLst>
          </xdr:cNvPr>
          <xdr:cNvCxnSpPr/>
        </xdr:nvCxnSpPr>
        <xdr:spPr>
          <a:xfrm>
            <a:off x="2428876" y="14654213"/>
            <a:ext cx="0" cy="57626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Straight Arrow Connector 269">
            <a:extLst>
              <a:ext uri="{FF2B5EF4-FFF2-40B4-BE49-F238E27FC236}">
                <a16:creationId xmlns:a16="http://schemas.microsoft.com/office/drawing/2014/main" id="{26DF2672-6245-47E9-B157-44FAC7A790E9}"/>
              </a:ext>
            </a:extLst>
          </xdr:cNvPr>
          <xdr:cNvCxnSpPr/>
        </xdr:nvCxnSpPr>
        <xdr:spPr>
          <a:xfrm>
            <a:off x="2590800" y="14692313"/>
            <a:ext cx="0" cy="5429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" name="Straight Arrow Connector 270">
            <a:extLst>
              <a:ext uri="{FF2B5EF4-FFF2-40B4-BE49-F238E27FC236}">
                <a16:creationId xmlns:a16="http://schemas.microsoft.com/office/drawing/2014/main" id="{84734CC6-08EB-466D-B4FE-23B8F96D6E53}"/>
              </a:ext>
            </a:extLst>
          </xdr:cNvPr>
          <xdr:cNvCxnSpPr/>
        </xdr:nvCxnSpPr>
        <xdr:spPr>
          <a:xfrm>
            <a:off x="2752725" y="14735175"/>
            <a:ext cx="0" cy="4953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" name="Straight Arrow Connector 271">
            <a:extLst>
              <a:ext uri="{FF2B5EF4-FFF2-40B4-BE49-F238E27FC236}">
                <a16:creationId xmlns:a16="http://schemas.microsoft.com/office/drawing/2014/main" id="{64A5A4DE-BCA9-4A4D-84E8-C6984A2CF4CC}"/>
              </a:ext>
            </a:extLst>
          </xdr:cNvPr>
          <xdr:cNvCxnSpPr/>
        </xdr:nvCxnSpPr>
        <xdr:spPr>
          <a:xfrm>
            <a:off x="2914649" y="14778038"/>
            <a:ext cx="0" cy="45720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" name="Straight Arrow Connector 272">
            <a:extLst>
              <a:ext uri="{FF2B5EF4-FFF2-40B4-BE49-F238E27FC236}">
                <a16:creationId xmlns:a16="http://schemas.microsoft.com/office/drawing/2014/main" id="{91BBF206-0637-456A-9A78-8275695B4909}"/>
              </a:ext>
            </a:extLst>
          </xdr:cNvPr>
          <xdr:cNvCxnSpPr/>
        </xdr:nvCxnSpPr>
        <xdr:spPr>
          <a:xfrm>
            <a:off x="3076575" y="14820900"/>
            <a:ext cx="0" cy="4048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" name="Straight Arrow Connector 273">
            <a:extLst>
              <a:ext uri="{FF2B5EF4-FFF2-40B4-BE49-F238E27FC236}">
                <a16:creationId xmlns:a16="http://schemas.microsoft.com/office/drawing/2014/main" id="{89E74445-AB0A-403F-A57E-B4627BCFB59D}"/>
              </a:ext>
            </a:extLst>
          </xdr:cNvPr>
          <xdr:cNvCxnSpPr/>
        </xdr:nvCxnSpPr>
        <xdr:spPr>
          <a:xfrm>
            <a:off x="3238499" y="14854238"/>
            <a:ext cx="0" cy="3762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" name="Straight Arrow Connector 274">
            <a:extLst>
              <a:ext uri="{FF2B5EF4-FFF2-40B4-BE49-F238E27FC236}">
                <a16:creationId xmlns:a16="http://schemas.microsoft.com/office/drawing/2014/main" id="{472D1ED1-96C8-4609-816D-3DD39F9B7721}"/>
              </a:ext>
            </a:extLst>
          </xdr:cNvPr>
          <xdr:cNvCxnSpPr/>
        </xdr:nvCxnSpPr>
        <xdr:spPr>
          <a:xfrm>
            <a:off x="3400424" y="14901863"/>
            <a:ext cx="0" cy="3238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Straight Arrow Connector 275">
            <a:extLst>
              <a:ext uri="{FF2B5EF4-FFF2-40B4-BE49-F238E27FC236}">
                <a16:creationId xmlns:a16="http://schemas.microsoft.com/office/drawing/2014/main" id="{74F460E0-619E-4077-A2AB-F44B38D55246}"/>
              </a:ext>
            </a:extLst>
          </xdr:cNvPr>
          <xdr:cNvCxnSpPr/>
        </xdr:nvCxnSpPr>
        <xdr:spPr>
          <a:xfrm>
            <a:off x="3562348" y="14935200"/>
            <a:ext cx="0" cy="29527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" name="Straight Arrow Connector 276">
            <a:extLst>
              <a:ext uri="{FF2B5EF4-FFF2-40B4-BE49-F238E27FC236}">
                <a16:creationId xmlns:a16="http://schemas.microsoft.com/office/drawing/2014/main" id="{0A268338-8A90-43F8-A145-AA526E70FA6E}"/>
              </a:ext>
            </a:extLst>
          </xdr:cNvPr>
          <xdr:cNvCxnSpPr/>
        </xdr:nvCxnSpPr>
        <xdr:spPr>
          <a:xfrm>
            <a:off x="3724275" y="14978063"/>
            <a:ext cx="0" cy="2476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" name="Straight Arrow Connector 277">
            <a:extLst>
              <a:ext uri="{FF2B5EF4-FFF2-40B4-BE49-F238E27FC236}">
                <a16:creationId xmlns:a16="http://schemas.microsoft.com/office/drawing/2014/main" id="{8CC738DA-DA50-4CF7-971E-795D8B8FA081}"/>
              </a:ext>
            </a:extLst>
          </xdr:cNvPr>
          <xdr:cNvCxnSpPr/>
        </xdr:nvCxnSpPr>
        <xdr:spPr>
          <a:xfrm>
            <a:off x="3886199" y="15020925"/>
            <a:ext cx="0" cy="20955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" name="Straight Arrow Connector 278">
            <a:extLst>
              <a:ext uri="{FF2B5EF4-FFF2-40B4-BE49-F238E27FC236}">
                <a16:creationId xmlns:a16="http://schemas.microsoft.com/office/drawing/2014/main" id="{65E3951D-5E14-4A9E-A7EF-55AAB15D8361}"/>
              </a:ext>
            </a:extLst>
          </xdr:cNvPr>
          <xdr:cNvCxnSpPr/>
        </xdr:nvCxnSpPr>
        <xdr:spPr>
          <a:xfrm>
            <a:off x="4048124" y="15068550"/>
            <a:ext cx="0" cy="15716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" name="Straight Arrow Connector 279">
            <a:extLst>
              <a:ext uri="{FF2B5EF4-FFF2-40B4-BE49-F238E27FC236}">
                <a16:creationId xmlns:a16="http://schemas.microsoft.com/office/drawing/2014/main" id="{2BB1E2D0-5565-4F0E-8743-ACF1C15B4807}"/>
              </a:ext>
            </a:extLst>
          </xdr:cNvPr>
          <xdr:cNvCxnSpPr/>
        </xdr:nvCxnSpPr>
        <xdr:spPr>
          <a:xfrm>
            <a:off x="4210048" y="15092363"/>
            <a:ext cx="0" cy="13811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" name="Straight Arrow Connector 280">
            <a:extLst>
              <a:ext uri="{FF2B5EF4-FFF2-40B4-BE49-F238E27FC236}">
                <a16:creationId xmlns:a16="http://schemas.microsoft.com/office/drawing/2014/main" id="{964D711E-20FA-4210-8154-18B3D1F30941}"/>
              </a:ext>
            </a:extLst>
          </xdr:cNvPr>
          <xdr:cNvCxnSpPr/>
        </xdr:nvCxnSpPr>
        <xdr:spPr>
          <a:xfrm>
            <a:off x="4371974" y="15144750"/>
            <a:ext cx="0" cy="8096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" name="Straight Connector 283">
            <a:extLst>
              <a:ext uri="{FF2B5EF4-FFF2-40B4-BE49-F238E27FC236}">
                <a16:creationId xmlns:a16="http://schemas.microsoft.com/office/drawing/2014/main" id="{B67E4C7E-DD7C-49FF-9D1D-BAEE36EC4EC8}"/>
              </a:ext>
            </a:extLst>
          </xdr:cNvPr>
          <xdr:cNvCxnSpPr/>
        </xdr:nvCxnSpPr>
        <xdr:spPr>
          <a:xfrm>
            <a:off x="2424113" y="14649450"/>
            <a:ext cx="2281237" cy="5762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" name="Straight Connector 284">
            <a:extLst>
              <a:ext uri="{FF2B5EF4-FFF2-40B4-BE49-F238E27FC236}">
                <a16:creationId xmlns:a16="http://schemas.microsoft.com/office/drawing/2014/main" id="{95B9C056-9AC6-4A2A-A15B-9012ECDFC7EB}"/>
              </a:ext>
            </a:extLst>
          </xdr:cNvPr>
          <xdr:cNvCxnSpPr/>
        </xdr:nvCxnSpPr>
        <xdr:spPr>
          <a:xfrm>
            <a:off x="2428875" y="15725775"/>
            <a:ext cx="0" cy="15859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" name="Straight Connector 285">
            <a:extLst>
              <a:ext uri="{FF2B5EF4-FFF2-40B4-BE49-F238E27FC236}">
                <a16:creationId xmlns:a16="http://schemas.microsoft.com/office/drawing/2014/main" id="{8487A840-3947-4AAA-BD57-D039D644AEBC}"/>
              </a:ext>
            </a:extLst>
          </xdr:cNvPr>
          <xdr:cNvCxnSpPr/>
        </xdr:nvCxnSpPr>
        <xdr:spPr>
          <a:xfrm>
            <a:off x="2352674" y="17230725"/>
            <a:ext cx="24193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" name="Straight Connector 286">
            <a:extLst>
              <a:ext uri="{FF2B5EF4-FFF2-40B4-BE49-F238E27FC236}">
                <a16:creationId xmlns:a16="http://schemas.microsoft.com/office/drawing/2014/main" id="{52DE3885-0817-41D8-98D2-5C985CCDF11F}"/>
              </a:ext>
            </a:extLst>
          </xdr:cNvPr>
          <xdr:cNvCxnSpPr/>
        </xdr:nvCxnSpPr>
        <xdr:spPr>
          <a:xfrm flipH="1">
            <a:off x="2386013" y="1718786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" name="Straight Connector 287">
            <a:extLst>
              <a:ext uri="{FF2B5EF4-FFF2-40B4-BE49-F238E27FC236}">
                <a16:creationId xmlns:a16="http://schemas.microsoft.com/office/drawing/2014/main" id="{1DF6F2A6-553C-46B5-9CEC-4EB73E5E6976}"/>
              </a:ext>
            </a:extLst>
          </xdr:cNvPr>
          <xdr:cNvCxnSpPr/>
        </xdr:nvCxnSpPr>
        <xdr:spPr>
          <a:xfrm>
            <a:off x="4695827" y="15797213"/>
            <a:ext cx="0" cy="15144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" name="Straight Connector 288">
            <a:extLst>
              <a:ext uri="{FF2B5EF4-FFF2-40B4-BE49-F238E27FC236}">
                <a16:creationId xmlns:a16="http://schemas.microsoft.com/office/drawing/2014/main" id="{D6A68667-D4B8-481F-B52B-E5E7C2A3EFEA}"/>
              </a:ext>
            </a:extLst>
          </xdr:cNvPr>
          <xdr:cNvCxnSpPr/>
        </xdr:nvCxnSpPr>
        <xdr:spPr>
          <a:xfrm flipH="1">
            <a:off x="4652965" y="17187862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" name="Straight Arrow Connector 289">
            <a:extLst>
              <a:ext uri="{FF2B5EF4-FFF2-40B4-BE49-F238E27FC236}">
                <a16:creationId xmlns:a16="http://schemas.microsoft.com/office/drawing/2014/main" id="{12824810-A81B-438A-8DDB-75C1D5F82581}"/>
              </a:ext>
            </a:extLst>
          </xdr:cNvPr>
          <xdr:cNvCxnSpPr/>
        </xdr:nvCxnSpPr>
        <xdr:spPr>
          <a:xfrm>
            <a:off x="3000376" y="14568488"/>
            <a:ext cx="0" cy="447675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" name="Straight Connector 295">
            <a:extLst>
              <a:ext uri="{FF2B5EF4-FFF2-40B4-BE49-F238E27FC236}">
                <a16:creationId xmlns:a16="http://schemas.microsoft.com/office/drawing/2014/main" id="{2A43ED67-434A-4231-9151-C79CABAE1ECF}"/>
              </a:ext>
            </a:extLst>
          </xdr:cNvPr>
          <xdr:cNvCxnSpPr/>
        </xdr:nvCxnSpPr>
        <xdr:spPr>
          <a:xfrm flipH="1" flipV="1">
            <a:off x="2028826" y="14935201"/>
            <a:ext cx="404812" cy="1142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" name="Straight Connector 296">
            <a:extLst>
              <a:ext uri="{FF2B5EF4-FFF2-40B4-BE49-F238E27FC236}">
                <a16:creationId xmlns:a16="http://schemas.microsoft.com/office/drawing/2014/main" id="{438970D0-5526-44AA-8350-8E1AE121B050}"/>
              </a:ext>
            </a:extLst>
          </xdr:cNvPr>
          <xdr:cNvCxnSpPr/>
        </xdr:nvCxnSpPr>
        <xdr:spPr>
          <a:xfrm flipV="1">
            <a:off x="2433638" y="15663863"/>
            <a:ext cx="2262188" cy="12954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" name="Straight Connector 298">
            <a:extLst>
              <a:ext uri="{FF2B5EF4-FFF2-40B4-BE49-F238E27FC236}">
                <a16:creationId xmlns:a16="http://schemas.microsoft.com/office/drawing/2014/main" id="{4E6AFC31-6433-4766-9B00-B2C0BDF47450}"/>
              </a:ext>
            </a:extLst>
          </xdr:cNvPr>
          <xdr:cNvCxnSpPr/>
        </xdr:nvCxnSpPr>
        <xdr:spPr>
          <a:xfrm>
            <a:off x="4743450" y="16944975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0" name="Straight Connector 299">
            <a:extLst>
              <a:ext uri="{FF2B5EF4-FFF2-40B4-BE49-F238E27FC236}">
                <a16:creationId xmlns:a16="http://schemas.microsoft.com/office/drawing/2014/main" id="{A07AAD75-A61D-4D40-9CEE-8AFCBD2C14C6}"/>
              </a:ext>
            </a:extLst>
          </xdr:cNvPr>
          <xdr:cNvCxnSpPr/>
        </xdr:nvCxnSpPr>
        <xdr:spPr>
          <a:xfrm flipV="1">
            <a:off x="5019675" y="15568613"/>
            <a:ext cx="0" cy="146685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" name="Straight Connector 300">
            <a:extLst>
              <a:ext uri="{FF2B5EF4-FFF2-40B4-BE49-F238E27FC236}">
                <a16:creationId xmlns:a16="http://schemas.microsoft.com/office/drawing/2014/main" id="{26390F5C-7FA5-4D9D-82F7-2159A4AD55B4}"/>
              </a:ext>
            </a:extLst>
          </xdr:cNvPr>
          <xdr:cNvCxnSpPr/>
        </xdr:nvCxnSpPr>
        <xdr:spPr>
          <a:xfrm>
            <a:off x="4757738" y="15659100"/>
            <a:ext cx="3476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" name="Straight Connector 301">
            <a:extLst>
              <a:ext uri="{FF2B5EF4-FFF2-40B4-BE49-F238E27FC236}">
                <a16:creationId xmlns:a16="http://schemas.microsoft.com/office/drawing/2014/main" id="{521C1FC4-487E-405C-A32A-CC4262BF616B}"/>
              </a:ext>
            </a:extLst>
          </xdr:cNvPr>
          <xdr:cNvCxnSpPr/>
        </xdr:nvCxnSpPr>
        <xdr:spPr>
          <a:xfrm flipH="1">
            <a:off x="4976812" y="15616238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" name="Straight Connector 302">
            <a:extLst>
              <a:ext uri="{FF2B5EF4-FFF2-40B4-BE49-F238E27FC236}">
                <a16:creationId xmlns:a16="http://schemas.microsoft.com/office/drawing/2014/main" id="{3633A4E0-873B-4EA2-B01B-1A6E9F899AFB}"/>
              </a:ext>
            </a:extLst>
          </xdr:cNvPr>
          <xdr:cNvCxnSpPr/>
        </xdr:nvCxnSpPr>
        <xdr:spPr>
          <a:xfrm flipH="1">
            <a:off x="4972050" y="16906875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" name="Straight Connector 320">
            <a:extLst>
              <a:ext uri="{FF2B5EF4-FFF2-40B4-BE49-F238E27FC236}">
                <a16:creationId xmlns:a16="http://schemas.microsoft.com/office/drawing/2014/main" id="{B34D0101-8258-4147-8AEF-4D4C2F9328A6}"/>
              </a:ext>
            </a:extLst>
          </xdr:cNvPr>
          <xdr:cNvCxnSpPr/>
        </xdr:nvCxnSpPr>
        <xdr:spPr>
          <a:xfrm>
            <a:off x="2428876" y="15301913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" name="Straight Connector 321">
            <a:extLst>
              <a:ext uri="{FF2B5EF4-FFF2-40B4-BE49-F238E27FC236}">
                <a16:creationId xmlns:a16="http://schemas.microsoft.com/office/drawing/2014/main" id="{F0B134CA-09C1-4C36-A7BB-E227472EFEF6}"/>
              </a:ext>
            </a:extLst>
          </xdr:cNvPr>
          <xdr:cNvCxnSpPr/>
        </xdr:nvCxnSpPr>
        <xdr:spPr>
          <a:xfrm>
            <a:off x="2352675" y="15516211"/>
            <a:ext cx="24193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" name="Straight Connector 322">
            <a:extLst>
              <a:ext uri="{FF2B5EF4-FFF2-40B4-BE49-F238E27FC236}">
                <a16:creationId xmlns:a16="http://schemas.microsoft.com/office/drawing/2014/main" id="{0F260B6D-A2D9-4ADE-921E-A77AE9FAF925}"/>
              </a:ext>
            </a:extLst>
          </xdr:cNvPr>
          <xdr:cNvCxnSpPr/>
        </xdr:nvCxnSpPr>
        <xdr:spPr>
          <a:xfrm flipH="1">
            <a:off x="2386014" y="15473348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" name="Straight Connector 323">
            <a:extLst>
              <a:ext uri="{FF2B5EF4-FFF2-40B4-BE49-F238E27FC236}">
                <a16:creationId xmlns:a16="http://schemas.microsoft.com/office/drawing/2014/main" id="{50FD7047-A0F3-4F4A-849F-94BE3CF42D7B}"/>
              </a:ext>
            </a:extLst>
          </xdr:cNvPr>
          <xdr:cNvCxnSpPr/>
        </xdr:nvCxnSpPr>
        <xdr:spPr>
          <a:xfrm>
            <a:off x="4695828" y="15292388"/>
            <a:ext cx="0" cy="300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" name="Straight Connector 324">
            <a:extLst>
              <a:ext uri="{FF2B5EF4-FFF2-40B4-BE49-F238E27FC236}">
                <a16:creationId xmlns:a16="http://schemas.microsoft.com/office/drawing/2014/main" id="{4839709D-582B-4B73-93AF-9027A2FDECD4}"/>
              </a:ext>
            </a:extLst>
          </xdr:cNvPr>
          <xdr:cNvCxnSpPr/>
        </xdr:nvCxnSpPr>
        <xdr:spPr>
          <a:xfrm flipH="1">
            <a:off x="4652966" y="15473348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Straight Connector 332">
            <a:extLst>
              <a:ext uri="{FF2B5EF4-FFF2-40B4-BE49-F238E27FC236}">
                <a16:creationId xmlns:a16="http://schemas.microsoft.com/office/drawing/2014/main" id="{CEC73789-CE00-44C5-92CC-3B617CDC3140}"/>
              </a:ext>
            </a:extLst>
          </xdr:cNvPr>
          <xdr:cNvCxnSpPr/>
        </xdr:nvCxnSpPr>
        <xdr:spPr>
          <a:xfrm>
            <a:off x="2995614" y="15297151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7C7A1C59-5ED3-43F9-B623-BE04A2CBE3D5}"/>
              </a:ext>
            </a:extLst>
          </xdr:cNvPr>
          <xdr:cNvCxnSpPr/>
        </xdr:nvCxnSpPr>
        <xdr:spPr>
          <a:xfrm flipH="1">
            <a:off x="2952752" y="15468586"/>
            <a:ext cx="85725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" name="Straight Connector 616">
            <a:extLst>
              <a:ext uri="{FF2B5EF4-FFF2-40B4-BE49-F238E27FC236}">
                <a16:creationId xmlns:a16="http://schemas.microsoft.com/office/drawing/2014/main" id="{E42CAF91-F939-4C8F-B6E4-9FA18B36E7FE}"/>
              </a:ext>
            </a:extLst>
          </xdr:cNvPr>
          <xdr:cNvCxnSpPr/>
        </xdr:nvCxnSpPr>
        <xdr:spPr>
          <a:xfrm>
            <a:off x="2581275" y="16944975"/>
            <a:ext cx="20669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76203</xdr:colOff>
      <xdr:row>20</xdr:row>
      <xdr:rowOff>138112</xdr:rowOff>
    </xdr:from>
    <xdr:to>
      <xdr:col>26</xdr:col>
      <xdr:colOff>1</xdr:colOff>
      <xdr:row>30</xdr:row>
      <xdr:rowOff>66675</xdr:rowOff>
    </xdr:to>
    <xdr:grpSp>
      <xdr:nvGrpSpPr>
        <xdr:cNvPr id="626" name="Group 625">
          <a:extLst>
            <a:ext uri="{FF2B5EF4-FFF2-40B4-BE49-F238E27FC236}">
              <a16:creationId xmlns:a16="http://schemas.microsoft.com/office/drawing/2014/main" id="{AB10F1B6-DCCE-49FE-8E1F-9870F45A1F83}"/>
            </a:ext>
          </a:extLst>
        </xdr:cNvPr>
        <xdr:cNvGrpSpPr/>
      </xdr:nvGrpSpPr>
      <xdr:grpSpPr>
        <a:xfrm>
          <a:off x="1047753" y="3509962"/>
          <a:ext cx="3162298" cy="1357313"/>
          <a:chOff x="5905503" y="1366837"/>
          <a:chExt cx="3162298" cy="1357313"/>
        </a:xfrm>
      </xdr:grpSpPr>
      <xdr:cxnSp macro="">
        <xdr:nvCxnSpPr>
          <xdr:cNvPr id="565" name="Straight Connector 564">
            <a:extLst>
              <a:ext uri="{FF2B5EF4-FFF2-40B4-BE49-F238E27FC236}">
                <a16:creationId xmlns:a16="http://schemas.microsoft.com/office/drawing/2014/main" id="{224F7A24-F7E2-4BCC-8CC7-E8AF4281A126}"/>
              </a:ext>
            </a:extLst>
          </xdr:cNvPr>
          <xdr:cNvCxnSpPr/>
        </xdr:nvCxnSpPr>
        <xdr:spPr>
          <a:xfrm flipV="1">
            <a:off x="6805613" y="1366837"/>
            <a:ext cx="2262188" cy="12954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2" name="Straight Connector 571">
            <a:extLst>
              <a:ext uri="{FF2B5EF4-FFF2-40B4-BE49-F238E27FC236}">
                <a16:creationId xmlns:a16="http://schemas.microsoft.com/office/drawing/2014/main" id="{A5F64A20-FC75-42E8-ABC8-1C39887CBEF6}"/>
              </a:ext>
            </a:extLst>
          </xdr:cNvPr>
          <xdr:cNvCxnSpPr/>
        </xdr:nvCxnSpPr>
        <xdr:spPr>
          <a:xfrm flipH="1">
            <a:off x="6348416" y="1366839"/>
            <a:ext cx="2281235" cy="12953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3" name="Straight Arrow Connector 572">
            <a:extLst>
              <a:ext uri="{FF2B5EF4-FFF2-40B4-BE49-F238E27FC236}">
                <a16:creationId xmlns:a16="http://schemas.microsoft.com/office/drawing/2014/main" id="{4348603F-757B-491F-BFD3-CD6FD36E3A0E}"/>
              </a:ext>
            </a:extLst>
          </xdr:cNvPr>
          <xdr:cNvCxnSpPr/>
        </xdr:nvCxnSpPr>
        <xdr:spPr>
          <a:xfrm>
            <a:off x="8624888" y="1371600"/>
            <a:ext cx="428639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4" name="Straight Arrow Connector 573">
            <a:extLst>
              <a:ext uri="{FF2B5EF4-FFF2-40B4-BE49-F238E27FC236}">
                <a16:creationId xmlns:a16="http://schemas.microsoft.com/office/drawing/2014/main" id="{F1D01301-F62D-4ECB-BEC0-812C0844784F}"/>
              </a:ext>
            </a:extLst>
          </xdr:cNvPr>
          <xdr:cNvCxnSpPr/>
        </xdr:nvCxnSpPr>
        <xdr:spPr>
          <a:xfrm>
            <a:off x="8362950" y="1514475"/>
            <a:ext cx="43343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5" name="Straight Arrow Connector 574">
            <a:extLst>
              <a:ext uri="{FF2B5EF4-FFF2-40B4-BE49-F238E27FC236}">
                <a16:creationId xmlns:a16="http://schemas.microsoft.com/office/drawing/2014/main" id="{C7EF9406-320D-4D39-B7B9-AF51355D4B8C}"/>
              </a:ext>
            </a:extLst>
          </xdr:cNvPr>
          <xdr:cNvCxnSpPr/>
        </xdr:nvCxnSpPr>
        <xdr:spPr>
          <a:xfrm>
            <a:off x="8120063" y="1657350"/>
            <a:ext cx="419142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6" name="Straight Arrow Connector 575">
            <a:extLst>
              <a:ext uri="{FF2B5EF4-FFF2-40B4-BE49-F238E27FC236}">
                <a16:creationId xmlns:a16="http://schemas.microsoft.com/office/drawing/2014/main" id="{E9346A96-7C74-43A2-9A98-CF2D441F29CB}"/>
              </a:ext>
            </a:extLst>
          </xdr:cNvPr>
          <xdr:cNvCxnSpPr/>
        </xdr:nvCxnSpPr>
        <xdr:spPr>
          <a:xfrm>
            <a:off x="7877175" y="1800225"/>
            <a:ext cx="409609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Straight Arrow Connector 576">
            <a:extLst>
              <a:ext uri="{FF2B5EF4-FFF2-40B4-BE49-F238E27FC236}">
                <a16:creationId xmlns:a16="http://schemas.microsoft.com/office/drawing/2014/main" id="{E436300B-558C-46B0-9D52-189CD71AAFD2}"/>
              </a:ext>
            </a:extLst>
          </xdr:cNvPr>
          <xdr:cNvCxnSpPr/>
        </xdr:nvCxnSpPr>
        <xdr:spPr>
          <a:xfrm>
            <a:off x="7615238" y="1943101"/>
            <a:ext cx="438173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8" name="Straight Arrow Connector 577">
            <a:extLst>
              <a:ext uri="{FF2B5EF4-FFF2-40B4-BE49-F238E27FC236}">
                <a16:creationId xmlns:a16="http://schemas.microsoft.com/office/drawing/2014/main" id="{8F24297E-B5E3-446E-9923-26D77A4C4D0B}"/>
              </a:ext>
            </a:extLst>
          </xdr:cNvPr>
          <xdr:cNvCxnSpPr/>
        </xdr:nvCxnSpPr>
        <xdr:spPr>
          <a:xfrm>
            <a:off x="7362825" y="2085975"/>
            <a:ext cx="42387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9" name="Straight Arrow Connector 578">
            <a:extLst>
              <a:ext uri="{FF2B5EF4-FFF2-40B4-BE49-F238E27FC236}">
                <a16:creationId xmlns:a16="http://schemas.microsoft.com/office/drawing/2014/main" id="{87EF1AE8-2A72-4F0D-AFDB-F5A57CE736BB}"/>
              </a:ext>
            </a:extLst>
          </xdr:cNvPr>
          <xdr:cNvCxnSpPr/>
        </xdr:nvCxnSpPr>
        <xdr:spPr>
          <a:xfrm>
            <a:off x="7124700" y="2228850"/>
            <a:ext cx="428635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0" name="Straight Arrow Connector 579">
            <a:extLst>
              <a:ext uri="{FF2B5EF4-FFF2-40B4-BE49-F238E27FC236}">
                <a16:creationId xmlns:a16="http://schemas.microsoft.com/office/drawing/2014/main" id="{20B3D3FE-6093-49F2-BC53-E716B5EF3DD8}"/>
              </a:ext>
            </a:extLst>
          </xdr:cNvPr>
          <xdr:cNvCxnSpPr/>
        </xdr:nvCxnSpPr>
        <xdr:spPr>
          <a:xfrm>
            <a:off x="6867525" y="2371725"/>
            <a:ext cx="433398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1" name="Straight Arrow Connector 580">
            <a:extLst>
              <a:ext uri="{FF2B5EF4-FFF2-40B4-BE49-F238E27FC236}">
                <a16:creationId xmlns:a16="http://schemas.microsoft.com/office/drawing/2014/main" id="{3E65FB1E-4F84-41A6-AB4D-23A0FB46094D}"/>
              </a:ext>
            </a:extLst>
          </xdr:cNvPr>
          <xdr:cNvCxnSpPr/>
        </xdr:nvCxnSpPr>
        <xdr:spPr>
          <a:xfrm>
            <a:off x="6624638" y="2514600"/>
            <a:ext cx="42387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2" name="Straight Arrow Connector 581">
            <a:extLst>
              <a:ext uri="{FF2B5EF4-FFF2-40B4-BE49-F238E27FC236}">
                <a16:creationId xmlns:a16="http://schemas.microsoft.com/office/drawing/2014/main" id="{91F3E750-B4D5-466A-AB5C-46FAAF402916}"/>
              </a:ext>
            </a:extLst>
          </xdr:cNvPr>
          <xdr:cNvCxnSpPr/>
        </xdr:nvCxnSpPr>
        <xdr:spPr>
          <a:xfrm>
            <a:off x="6348413" y="2657475"/>
            <a:ext cx="45720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" name="Straight Connector 591">
            <a:extLst>
              <a:ext uri="{FF2B5EF4-FFF2-40B4-BE49-F238E27FC236}">
                <a16:creationId xmlns:a16="http://schemas.microsoft.com/office/drawing/2014/main" id="{C476F667-2CE9-43DC-A48E-ADA00A27AD42}"/>
              </a:ext>
            </a:extLst>
          </xdr:cNvPr>
          <xdr:cNvCxnSpPr/>
        </xdr:nvCxnSpPr>
        <xdr:spPr>
          <a:xfrm>
            <a:off x="6153153" y="1371600"/>
            <a:ext cx="0" cy="129063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" name="Straight Arrow Connector 592">
            <a:extLst>
              <a:ext uri="{FF2B5EF4-FFF2-40B4-BE49-F238E27FC236}">
                <a16:creationId xmlns:a16="http://schemas.microsoft.com/office/drawing/2014/main" id="{01490E65-459D-4C42-B8CB-CF2163ECBAF2}"/>
              </a:ext>
            </a:extLst>
          </xdr:cNvPr>
          <xdr:cNvCxnSpPr/>
        </xdr:nvCxnSpPr>
        <xdr:spPr>
          <a:xfrm>
            <a:off x="5910266" y="1371600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" name="Straight Arrow Connector 593">
            <a:extLst>
              <a:ext uri="{FF2B5EF4-FFF2-40B4-BE49-F238E27FC236}">
                <a16:creationId xmlns:a16="http://schemas.microsoft.com/office/drawing/2014/main" id="{34E640AB-80B7-400D-A116-397D5A3F3763}"/>
              </a:ext>
            </a:extLst>
          </xdr:cNvPr>
          <xdr:cNvCxnSpPr/>
        </xdr:nvCxnSpPr>
        <xdr:spPr>
          <a:xfrm>
            <a:off x="5905503" y="1514475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" name="Straight Arrow Connector 594">
            <a:extLst>
              <a:ext uri="{FF2B5EF4-FFF2-40B4-BE49-F238E27FC236}">
                <a16:creationId xmlns:a16="http://schemas.microsoft.com/office/drawing/2014/main" id="{CAD2B52C-3367-4AE3-ACA5-18EF053AD0F7}"/>
              </a:ext>
            </a:extLst>
          </xdr:cNvPr>
          <xdr:cNvCxnSpPr/>
        </xdr:nvCxnSpPr>
        <xdr:spPr>
          <a:xfrm>
            <a:off x="5905504" y="1657350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" name="Straight Arrow Connector 595">
            <a:extLst>
              <a:ext uri="{FF2B5EF4-FFF2-40B4-BE49-F238E27FC236}">
                <a16:creationId xmlns:a16="http://schemas.microsoft.com/office/drawing/2014/main" id="{6A190868-FBBA-4981-B7EF-9FA8E13ECDC5}"/>
              </a:ext>
            </a:extLst>
          </xdr:cNvPr>
          <xdr:cNvCxnSpPr/>
        </xdr:nvCxnSpPr>
        <xdr:spPr>
          <a:xfrm>
            <a:off x="5905504" y="1800225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" name="Straight Arrow Connector 596">
            <a:extLst>
              <a:ext uri="{FF2B5EF4-FFF2-40B4-BE49-F238E27FC236}">
                <a16:creationId xmlns:a16="http://schemas.microsoft.com/office/drawing/2014/main" id="{EC4D93EA-BE7B-4C69-9CD1-3041BAF7284E}"/>
              </a:ext>
            </a:extLst>
          </xdr:cNvPr>
          <xdr:cNvCxnSpPr/>
        </xdr:nvCxnSpPr>
        <xdr:spPr>
          <a:xfrm>
            <a:off x="5905504" y="1943101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" name="Straight Arrow Connector 597">
            <a:extLst>
              <a:ext uri="{FF2B5EF4-FFF2-40B4-BE49-F238E27FC236}">
                <a16:creationId xmlns:a16="http://schemas.microsoft.com/office/drawing/2014/main" id="{8804C782-05B9-430D-BDE3-F39336DA1A12}"/>
              </a:ext>
            </a:extLst>
          </xdr:cNvPr>
          <xdr:cNvCxnSpPr/>
        </xdr:nvCxnSpPr>
        <xdr:spPr>
          <a:xfrm>
            <a:off x="5905504" y="2085975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" name="Straight Arrow Connector 598">
            <a:extLst>
              <a:ext uri="{FF2B5EF4-FFF2-40B4-BE49-F238E27FC236}">
                <a16:creationId xmlns:a16="http://schemas.microsoft.com/office/drawing/2014/main" id="{23EA13B5-01BC-41EE-A0E0-0BA5DB6A29E3}"/>
              </a:ext>
            </a:extLst>
          </xdr:cNvPr>
          <xdr:cNvCxnSpPr/>
        </xdr:nvCxnSpPr>
        <xdr:spPr>
          <a:xfrm>
            <a:off x="5910269" y="2228850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" name="Straight Arrow Connector 599">
            <a:extLst>
              <a:ext uri="{FF2B5EF4-FFF2-40B4-BE49-F238E27FC236}">
                <a16:creationId xmlns:a16="http://schemas.microsoft.com/office/drawing/2014/main" id="{EC680F7D-2559-4242-9D61-5150766D7BF6}"/>
              </a:ext>
            </a:extLst>
          </xdr:cNvPr>
          <xdr:cNvCxnSpPr/>
        </xdr:nvCxnSpPr>
        <xdr:spPr>
          <a:xfrm>
            <a:off x="5905506" y="2371725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" name="Straight Arrow Connector 600">
            <a:extLst>
              <a:ext uri="{FF2B5EF4-FFF2-40B4-BE49-F238E27FC236}">
                <a16:creationId xmlns:a16="http://schemas.microsoft.com/office/drawing/2014/main" id="{982814DE-63DD-4FBA-81BE-43BA541A829D}"/>
              </a:ext>
            </a:extLst>
          </xdr:cNvPr>
          <xdr:cNvCxnSpPr/>
        </xdr:nvCxnSpPr>
        <xdr:spPr>
          <a:xfrm>
            <a:off x="5905507" y="2514600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" name="Straight Arrow Connector 601">
            <a:extLst>
              <a:ext uri="{FF2B5EF4-FFF2-40B4-BE49-F238E27FC236}">
                <a16:creationId xmlns:a16="http://schemas.microsoft.com/office/drawing/2014/main" id="{1CA34874-281D-416E-9CB7-10EA19F6EEBD}"/>
              </a:ext>
            </a:extLst>
          </xdr:cNvPr>
          <xdr:cNvCxnSpPr/>
        </xdr:nvCxnSpPr>
        <xdr:spPr>
          <a:xfrm>
            <a:off x="5905507" y="2657475"/>
            <a:ext cx="24288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" name="Straight Connector 602">
            <a:extLst>
              <a:ext uri="{FF2B5EF4-FFF2-40B4-BE49-F238E27FC236}">
                <a16:creationId xmlns:a16="http://schemas.microsoft.com/office/drawing/2014/main" id="{89C1474A-E15A-48CC-A61B-0B38A806E893}"/>
              </a:ext>
            </a:extLst>
          </xdr:cNvPr>
          <xdr:cNvCxnSpPr/>
        </xdr:nvCxnSpPr>
        <xdr:spPr>
          <a:xfrm>
            <a:off x="5910266" y="1366837"/>
            <a:ext cx="0" cy="12906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Straight Connector 607">
            <a:extLst>
              <a:ext uri="{FF2B5EF4-FFF2-40B4-BE49-F238E27FC236}">
                <a16:creationId xmlns:a16="http://schemas.microsoft.com/office/drawing/2014/main" id="{9050710D-5A16-4790-9188-B7402CCF937C}"/>
              </a:ext>
            </a:extLst>
          </xdr:cNvPr>
          <xdr:cNvCxnSpPr/>
        </xdr:nvCxnSpPr>
        <xdr:spPr>
          <a:xfrm flipV="1">
            <a:off x="5981700" y="1500188"/>
            <a:ext cx="347663" cy="1524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" name="Straight Connector 609">
            <a:extLst>
              <a:ext uri="{FF2B5EF4-FFF2-40B4-BE49-F238E27FC236}">
                <a16:creationId xmlns:a16="http://schemas.microsoft.com/office/drawing/2014/main" id="{7F4FAF64-FE15-47B4-88A9-DCF2DC11195A}"/>
              </a:ext>
            </a:extLst>
          </xdr:cNvPr>
          <xdr:cNvCxnSpPr/>
        </xdr:nvCxnSpPr>
        <xdr:spPr>
          <a:xfrm>
            <a:off x="7291388" y="1919288"/>
            <a:ext cx="247650" cy="1619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2" name="Arc 611">
            <a:extLst>
              <a:ext uri="{FF2B5EF4-FFF2-40B4-BE49-F238E27FC236}">
                <a16:creationId xmlns:a16="http://schemas.microsoft.com/office/drawing/2014/main" id="{4773CB24-F9A1-4DD9-A292-203116DC3035}"/>
              </a:ext>
            </a:extLst>
          </xdr:cNvPr>
          <xdr:cNvSpPr/>
        </xdr:nvSpPr>
        <xdr:spPr>
          <a:xfrm rot="1993492">
            <a:off x="6934200" y="2457450"/>
            <a:ext cx="266700" cy="26670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14" name="Straight Connector 613">
            <a:extLst>
              <a:ext uri="{FF2B5EF4-FFF2-40B4-BE49-F238E27FC236}">
                <a16:creationId xmlns:a16="http://schemas.microsoft.com/office/drawing/2014/main" id="{D79A7722-5843-4899-8C48-EB9C67C3D9C5}"/>
              </a:ext>
            </a:extLst>
          </xdr:cNvPr>
          <xdr:cNvCxnSpPr/>
        </xdr:nvCxnSpPr>
        <xdr:spPr>
          <a:xfrm>
            <a:off x="6843712" y="2657476"/>
            <a:ext cx="885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Straight Connector 620">
            <a:extLst>
              <a:ext uri="{FF2B5EF4-FFF2-40B4-BE49-F238E27FC236}">
                <a16:creationId xmlns:a16="http://schemas.microsoft.com/office/drawing/2014/main" id="{E63AC52C-B096-43BD-AB33-3EBAED4E308F}"/>
              </a:ext>
            </a:extLst>
          </xdr:cNvPr>
          <xdr:cNvCxnSpPr/>
        </xdr:nvCxnSpPr>
        <xdr:spPr>
          <a:xfrm>
            <a:off x="6229350" y="1371600"/>
            <a:ext cx="2276475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" name="Straight Connector 622">
            <a:extLst>
              <a:ext uri="{FF2B5EF4-FFF2-40B4-BE49-F238E27FC236}">
                <a16:creationId xmlns:a16="http://schemas.microsoft.com/office/drawing/2014/main" id="{69A84ED5-FD99-4808-9518-6209F263412A}"/>
              </a:ext>
            </a:extLst>
          </xdr:cNvPr>
          <xdr:cNvCxnSpPr/>
        </xdr:nvCxnSpPr>
        <xdr:spPr>
          <a:xfrm>
            <a:off x="6219825" y="2657475"/>
            <a:ext cx="104775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109538</xdr:colOff>
      <xdr:row>32</xdr:row>
      <xdr:rowOff>114300</xdr:rowOff>
    </xdr:from>
    <xdr:to>
      <xdr:col>23</xdr:col>
      <xdr:colOff>42863</xdr:colOff>
      <xdr:row>56</xdr:row>
      <xdr:rowOff>57150</xdr:rowOff>
    </xdr:to>
    <xdr:grpSp>
      <xdr:nvGrpSpPr>
        <xdr:cNvPr id="459" name="Group 458">
          <a:extLst>
            <a:ext uri="{FF2B5EF4-FFF2-40B4-BE49-F238E27FC236}">
              <a16:creationId xmlns:a16="http://schemas.microsoft.com/office/drawing/2014/main" id="{78AB2137-08EE-4FAF-9883-E00785BEEF90}"/>
            </a:ext>
          </a:extLst>
        </xdr:cNvPr>
        <xdr:cNvGrpSpPr/>
      </xdr:nvGrpSpPr>
      <xdr:grpSpPr>
        <a:xfrm>
          <a:off x="1081088" y="5200650"/>
          <a:ext cx="2686050" cy="3371850"/>
          <a:chOff x="1081088" y="5200650"/>
          <a:chExt cx="2686050" cy="3371850"/>
        </a:xfrm>
      </xdr:grpSpPr>
      <xdr:sp macro="" textlink="">
        <xdr:nvSpPr>
          <xdr:cNvPr id="2" name="Arc 1">
            <a:extLst>
              <a:ext uri="{FF2B5EF4-FFF2-40B4-BE49-F238E27FC236}">
                <a16:creationId xmlns:a16="http://schemas.microsoft.com/office/drawing/2014/main" id="{01EF1F07-C65B-41AA-9CDC-E66BC789705C}"/>
              </a:ext>
            </a:extLst>
          </xdr:cNvPr>
          <xdr:cNvSpPr/>
        </xdr:nvSpPr>
        <xdr:spPr>
          <a:xfrm>
            <a:off x="1295400" y="6086475"/>
            <a:ext cx="2266950" cy="2266950"/>
          </a:xfrm>
          <a:prstGeom prst="arc">
            <a:avLst>
              <a:gd name="adj1" fmla="val 10800000"/>
              <a:gd name="adj2" fmla="val 0"/>
            </a:avLst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5" name="Arc 334">
            <a:extLst>
              <a:ext uri="{FF2B5EF4-FFF2-40B4-BE49-F238E27FC236}">
                <a16:creationId xmlns:a16="http://schemas.microsoft.com/office/drawing/2014/main" id="{FE9487A0-1B5A-4823-95AA-F6F8E412C0B3}"/>
              </a:ext>
            </a:extLst>
          </xdr:cNvPr>
          <xdr:cNvSpPr/>
        </xdr:nvSpPr>
        <xdr:spPr>
          <a:xfrm>
            <a:off x="1081088" y="5886450"/>
            <a:ext cx="2686050" cy="2686050"/>
          </a:xfrm>
          <a:prstGeom prst="arc">
            <a:avLst>
              <a:gd name="adj1" fmla="val 12737125"/>
              <a:gd name="adj2" fmla="val 19652355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grpSp>
        <xdr:nvGrpSpPr>
          <xdr:cNvPr id="456" name="Group 455">
            <a:extLst>
              <a:ext uri="{FF2B5EF4-FFF2-40B4-BE49-F238E27FC236}">
                <a16:creationId xmlns:a16="http://schemas.microsoft.com/office/drawing/2014/main" id="{0249F0F4-C72A-4422-9FCD-A30C0B10D84C}"/>
              </a:ext>
            </a:extLst>
          </xdr:cNvPr>
          <xdr:cNvGrpSpPr/>
        </xdr:nvGrpSpPr>
        <xdr:grpSpPr>
          <a:xfrm>
            <a:off x="1290638" y="5200650"/>
            <a:ext cx="2281237" cy="2024063"/>
            <a:chOff x="2424113" y="5200650"/>
            <a:chExt cx="2281237" cy="2024063"/>
          </a:xfrm>
        </xdr:grpSpPr>
        <xdr:cxnSp macro="">
          <xdr:nvCxnSpPr>
            <xdr:cNvPr id="22" name="Straight Arrow Connector 21">
              <a:extLst>
                <a:ext uri="{FF2B5EF4-FFF2-40B4-BE49-F238E27FC236}">
                  <a16:creationId xmlns:a16="http://schemas.microsoft.com/office/drawing/2014/main" id="{46CF8627-DB1F-43B7-A270-A1837B2CC23B}"/>
                </a:ext>
              </a:extLst>
            </xdr:cNvPr>
            <xdr:cNvCxnSpPr/>
          </xdr:nvCxnSpPr>
          <xdr:spPr>
            <a:xfrm>
              <a:off x="2424113" y="6500813"/>
              <a:ext cx="0" cy="72390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Arrow Connector 25">
              <a:extLst>
                <a:ext uri="{FF2B5EF4-FFF2-40B4-BE49-F238E27FC236}">
                  <a16:creationId xmlns:a16="http://schemas.microsoft.com/office/drawing/2014/main" id="{B0C2E50B-86A0-4A3B-A48A-9F68F8033337}"/>
                </a:ext>
              </a:extLst>
            </xdr:cNvPr>
            <xdr:cNvCxnSpPr/>
          </xdr:nvCxnSpPr>
          <xdr:spPr>
            <a:xfrm>
              <a:off x="2590799" y="6281738"/>
              <a:ext cx="0" cy="32385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4" name="Straight Arrow Connector 343">
              <a:extLst>
                <a:ext uri="{FF2B5EF4-FFF2-40B4-BE49-F238E27FC236}">
                  <a16:creationId xmlns:a16="http://schemas.microsoft.com/office/drawing/2014/main" id="{CE3EBAA2-583D-4C07-9589-9363E31E99A5}"/>
                </a:ext>
              </a:extLst>
            </xdr:cNvPr>
            <xdr:cNvCxnSpPr/>
          </xdr:nvCxnSpPr>
          <xdr:spPr>
            <a:xfrm>
              <a:off x="2752724" y="6148388"/>
              <a:ext cx="0" cy="271463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6" name="Straight Arrow Connector 345">
              <a:extLst>
                <a:ext uri="{FF2B5EF4-FFF2-40B4-BE49-F238E27FC236}">
                  <a16:creationId xmlns:a16="http://schemas.microsoft.com/office/drawing/2014/main" id="{6F6F1880-9AB7-4650-B87D-C1A8D4AD9F6B}"/>
                </a:ext>
              </a:extLst>
            </xdr:cNvPr>
            <xdr:cNvCxnSpPr/>
          </xdr:nvCxnSpPr>
          <xdr:spPr>
            <a:xfrm>
              <a:off x="2914650" y="6043612"/>
              <a:ext cx="0" cy="238126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8" name="Straight Arrow Connector 347">
              <a:extLst>
                <a:ext uri="{FF2B5EF4-FFF2-40B4-BE49-F238E27FC236}">
                  <a16:creationId xmlns:a16="http://schemas.microsoft.com/office/drawing/2014/main" id="{6DB78E0B-32A8-476F-8899-5E055A5E2B87}"/>
                </a:ext>
              </a:extLst>
            </xdr:cNvPr>
            <xdr:cNvCxnSpPr/>
          </xdr:nvCxnSpPr>
          <xdr:spPr>
            <a:xfrm>
              <a:off x="3076575" y="5972175"/>
              <a:ext cx="0" cy="214313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6" name="Straight Arrow Connector 375">
              <a:extLst>
                <a:ext uri="{FF2B5EF4-FFF2-40B4-BE49-F238E27FC236}">
                  <a16:creationId xmlns:a16="http://schemas.microsoft.com/office/drawing/2014/main" id="{D95A2A87-9625-4C92-AA3A-56B9AE35A1DA}"/>
                </a:ext>
              </a:extLst>
            </xdr:cNvPr>
            <xdr:cNvCxnSpPr/>
          </xdr:nvCxnSpPr>
          <xdr:spPr>
            <a:xfrm>
              <a:off x="3238500" y="5915025"/>
              <a:ext cx="0" cy="214313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7" name="Straight Arrow Connector 376">
              <a:extLst>
                <a:ext uri="{FF2B5EF4-FFF2-40B4-BE49-F238E27FC236}">
                  <a16:creationId xmlns:a16="http://schemas.microsoft.com/office/drawing/2014/main" id="{89B7BB73-94BD-449F-A360-2DE25DF56519}"/>
                </a:ext>
              </a:extLst>
            </xdr:cNvPr>
            <xdr:cNvCxnSpPr/>
          </xdr:nvCxnSpPr>
          <xdr:spPr>
            <a:xfrm>
              <a:off x="3400425" y="5891213"/>
              <a:ext cx="0" cy="204788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8" name="Straight Arrow Connector 377">
              <a:extLst>
                <a:ext uri="{FF2B5EF4-FFF2-40B4-BE49-F238E27FC236}">
                  <a16:creationId xmlns:a16="http://schemas.microsoft.com/office/drawing/2014/main" id="{BA07E4ED-307E-42CC-AB30-8A65BF31264C}"/>
                </a:ext>
              </a:extLst>
            </xdr:cNvPr>
            <xdr:cNvCxnSpPr/>
          </xdr:nvCxnSpPr>
          <xdr:spPr>
            <a:xfrm>
              <a:off x="3562350" y="5881689"/>
              <a:ext cx="0" cy="204788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9" name="Straight Arrow Connector 378">
              <a:extLst>
                <a:ext uri="{FF2B5EF4-FFF2-40B4-BE49-F238E27FC236}">
                  <a16:creationId xmlns:a16="http://schemas.microsoft.com/office/drawing/2014/main" id="{8EE39E3E-19DE-4647-B640-4A0FAFA9DA7B}"/>
                </a:ext>
              </a:extLst>
            </xdr:cNvPr>
            <xdr:cNvCxnSpPr/>
          </xdr:nvCxnSpPr>
          <xdr:spPr>
            <a:xfrm>
              <a:off x="3724275" y="5891215"/>
              <a:ext cx="0" cy="204788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0" name="Straight Arrow Connector 379">
              <a:extLst>
                <a:ext uri="{FF2B5EF4-FFF2-40B4-BE49-F238E27FC236}">
                  <a16:creationId xmlns:a16="http://schemas.microsoft.com/office/drawing/2014/main" id="{9A4463AD-27AF-4E66-84D8-94A6D1E87C6D}"/>
                </a:ext>
              </a:extLst>
            </xdr:cNvPr>
            <xdr:cNvCxnSpPr/>
          </xdr:nvCxnSpPr>
          <xdr:spPr>
            <a:xfrm>
              <a:off x="3886199" y="5934078"/>
              <a:ext cx="0" cy="204788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1" name="Straight Arrow Connector 380">
              <a:extLst>
                <a:ext uri="{FF2B5EF4-FFF2-40B4-BE49-F238E27FC236}">
                  <a16:creationId xmlns:a16="http://schemas.microsoft.com/office/drawing/2014/main" id="{0E5E67A7-4505-4B6D-83F3-930AEF35A3EA}"/>
                </a:ext>
              </a:extLst>
            </xdr:cNvPr>
            <xdr:cNvCxnSpPr/>
          </xdr:nvCxnSpPr>
          <xdr:spPr>
            <a:xfrm>
              <a:off x="4048124" y="5986463"/>
              <a:ext cx="0" cy="209553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2" name="Straight Arrow Connector 381">
              <a:extLst>
                <a:ext uri="{FF2B5EF4-FFF2-40B4-BE49-F238E27FC236}">
                  <a16:creationId xmlns:a16="http://schemas.microsoft.com/office/drawing/2014/main" id="{1C92F2FF-7DDE-4679-9D57-2DE334F757E8}"/>
                </a:ext>
              </a:extLst>
            </xdr:cNvPr>
            <xdr:cNvCxnSpPr/>
          </xdr:nvCxnSpPr>
          <xdr:spPr>
            <a:xfrm>
              <a:off x="4210049" y="6062663"/>
              <a:ext cx="0" cy="22384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3" name="Straight Arrow Connector 382">
              <a:extLst>
                <a:ext uri="{FF2B5EF4-FFF2-40B4-BE49-F238E27FC236}">
                  <a16:creationId xmlns:a16="http://schemas.microsoft.com/office/drawing/2014/main" id="{3C9FE04A-C476-4AB8-856A-85A3DD23DE83}"/>
                </a:ext>
              </a:extLst>
            </xdr:cNvPr>
            <xdr:cNvCxnSpPr/>
          </xdr:nvCxnSpPr>
          <xdr:spPr>
            <a:xfrm>
              <a:off x="4371974" y="6162675"/>
              <a:ext cx="0" cy="261941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4" name="Straight Arrow Connector 383">
              <a:extLst>
                <a:ext uri="{FF2B5EF4-FFF2-40B4-BE49-F238E27FC236}">
                  <a16:creationId xmlns:a16="http://schemas.microsoft.com/office/drawing/2014/main" id="{B4D67602-AB77-471F-9CE4-5D3605B1B81C}"/>
                </a:ext>
              </a:extLst>
            </xdr:cNvPr>
            <xdr:cNvCxnSpPr/>
          </xdr:nvCxnSpPr>
          <xdr:spPr>
            <a:xfrm>
              <a:off x="4533899" y="6310313"/>
              <a:ext cx="0" cy="333378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5" name="Straight Arrow Connector 384">
              <a:extLst>
                <a:ext uri="{FF2B5EF4-FFF2-40B4-BE49-F238E27FC236}">
                  <a16:creationId xmlns:a16="http://schemas.microsoft.com/office/drawing/2014/main" id="{9540ED12-8D05-4478-936C-79672D64B671}"/>
                </a:ext>
              </a:extLst>
            </xdr:cNvPr>
            <xdr:cNvCxnSpPr/>
          </xdr:nvCxnSpPr>
          <xdr:spPr>
            <a:xfrm>
              <a:off x="4691061" y="6505575"/>
              <a:ext cx="0" cy="700091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Straight Connector 49">
              <a:extLst>
                <a:ext uri="{FF2B5EF4-FFF2-40B4-BE49-F238E27FC236}">
                  <a16:creationId xmlns:a16="http://schemas.microsoft.com/office/drawing/2014/main" id="{6E725E66-838A-4B38-94D3-93A758EDF859}"/>
                </a:ext>
              </a:extLst>
            </xdr:cNvPr>
            <xdr:cNvCxnSpPr/>
          </xdr:nvCxnSpPr>
          <xdr:spPr>
            <a:xfrm>
              <a:off x="2752725" y="6419850"/>
              <a:ext cx="552450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8" name="Straight Connector 447">
              <a:extLst>
                <a:ext uri="{FF2B5EF4-FFF2-40B4-BE49-F238E27FC236}">
                  <a16:creationId xmlns:a16="http://schemas.microsoft.com/office/drawing/2014/main" id="{11B8CF20-83B0-4D3E-A067-6EC0D511BB2C}"/>
                </a:ext>
              </a:extLst>
            </xdr:cNvPr>
            <xdr:cNvCxnSpPr/>
          </xdr:nvCxnSpPr>
          <xdr:spPr>
            <a:xfrm flipV="1">
              <a:off x="2524123" y="6157910"/>
              <a:ext cx="490538" cy="476251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1" name="Arc 450">
              <a:extLst>
                <a:ext uri="{FF2B5EF4-FFF2-40B4-BE49-F238E27FC236}">
                  <a16:creationId xmlns:a16="http://schemas.microsoft.com/office/drawing/2014/main" id="{C91408C3-33D1-4C49-AEE4-CEE2FE789493}"/>
                </a:ext>
              </a:extLst>
            </xdr:cNvPr>
            <xdr:cNvSpPr/>
          </xdr:nvSpPr>
          <xdr:spPr>
            <a:xfrm rot="1917057">
              <a:off x="2742671" y="6285970"/>
              <a:ext cx="172510" cy="172510"/>
            </a:xfrm>
            <a:prstGeom prst="arc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453" name="Straight Connector 452">
              <a:extLst>
                <a:ext uri="{FF2B5EF4-FFF2-40B4-BE49-F238E27FC236}">
                  <a16:creationId xmlns:a16="http://schemas.microsoft.com/office/drawing/2014/main" id="{57A98FE3-C77A-4F79-BD6D-C8037B356B92}"/>
                </a:ext>
              </a:extLst>
            </xdr:cNvPr>
            <xdr:cNvCxnSpPr/>
          </xdr:nvCxnSpPr>
          <xdr:spPr>
            <a:xfrm flipV="1">
              <a:off x="3400425" y="5810250"/>
              <a:ext cx="157163" cy="138113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6" name="Straight Connector 385">
              <a:extLst>
                <a:ext uri="{FF2B5EF4-FFF2-40B4-BE49-F238E27FC236}">
                  <a16:creationId xmlns:a16="http://schemas.microsoft.com/office/drawing/2014/main" id="{89C9F831-BBFE-465A-989F-09407308C1A1}"/>
                </a:ext>
              </a:extLst>
            </xdr:cNvPr>
            <xdr:cNvCxnSpPr/>
          </xdr:nvCxnSpPr>
          <xdr:spPr>
            <a:xfrm>
              <a:off x="2428874" y="5514975"/>
              <a:ext cx="2276476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7" name="Straight Arrow Connector 386">
              <a:extLst>
                <a:ext uri="{FF2B5EF4-FFF2-40B4-BE49-F238E27FC236}">
                  <a16:creationId xmlns:a16="http://schemas.microsoft.com/office/drawing/2014/main" id="{EDDCFA78-0EEC-4620-B01D-86A7E5429D9B}"/>
                </a:ext>
              </a:extLst>
            </xdr:cNvPr>
            <xdr:cNvCxnSpPr/>
          </xdr:nvCxnSpPr>
          <xdr:spPr>
            <a:xfrm>
              <a:off x="2428876" y="5295899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8" name="Straight Arrow Connector 387">
              <a:extLst>
                <a:ext uri="{FF2B5EF4-FFF2-40B4-BE49-F238E27FC236}">
                  <a16:creationId xmlns:a16="http://schemas.microsoft.com/office/drawing/2014/main" id="{10DCF438-0088-40DE-8667-AA951FDF3CD4}"/>
                </a:ext>
              </a:extLst>
            </xdr:cNvPr>
            <xdr:cNvCxnSpPr/>
          </xdr:nvCxnSpPr>
          <xdr:spPr>
            <a:xfrm>
              <a:off x="2590800" y="5300662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9" name="Straight Arrow Connector 388">
              <a:extLst>
                <a:ext uri="{FF2B5EF4-FFF2-40B4-BE49-F238E27FC236}">
                  <a16:creationId xmlns:a16="http://schemas.microsoft.com/office/drawing/2014/main" id="{C8194A9F-7259-4097-93E4-C85C91621D6D}"/>
                </a:ext>
              </a:extLst>
            </xdr:cNvPr>
            <xdr:cNvCxnSpPr/>
          </xdr:nvCxnSpPr>
          <xdr:spPr>
            <a:xfrm>
              <a:off x="2752725" y="5295900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0" name="Straight Arrow Connector 389">
              <a:extLst>
                <a:ext uri="{FF2B5EF4-FFF2-40B4-BE49-F238E27FC236}">
                  <a16:creationId xmlns:a16="http://schemas.microsoft.com/office/drawing/2014/main" id="{7FD67185-DE85-4FA2-8441-E4810A29FF4B}"/>
                </a:ext>
              </a:extLst>
            </xdr:cNvPr>
            <xdr:cNvCxnSpPr/>
          </xdr:nvCxnSpPr>
          <xdr:spPr>
            <a:xfrm>
              <a:off x="2914649" y="5300663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1" name="Straight Arrow Connector 390">
              <a:extLst>
                <a:ext uri="{FF2B5EF4-FFF2-40B4-BE49-F238E27FC236}">
                  <a16:creationId xmlns:a16="http://schemas.microsoft.com/office/drawing/2014/main" id="{37FE73A5-B5A2-403A-94B4-8AE52B527D1E}"/>
                </a:ext>
              </a:extLst>
            </xdr:cNvPr>
            <xdr:cNvCxnSpPr/>
          </xdr:nvCxnSpPr>
          <xdr:spPr>
            <a:xfrm>
              <a:off x="3076575" y="5291137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2" name="Straight Arrow Connector 391">
              <a:extLst>
                <a:ext uri="{FF2B5EF4-FFF2-40B4-BE49-F238E27FC236}">
                  <a16:creationId xmlns:a16="http://schemas.microsoft.com/office/drawing/2014/main" id="{477792A2-AD52-4D71-8907-36A16F3DE10A}"/>
                </a:ext>
              </a:extLst>
            </xdr:cNvPr>
            <xdr:cNvCxnSpPr/>
          </xdr:nvCxnSpPr>
          <xdr:spPr>
            <a:xfrm>
              <a:off x="3238499" y="5295900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3" name="Straight Arrow Connector 392">
              <a:extLst>
                <a:ext uri="{FF2B5EF4-FFF2-40B4-BE49-F238E27FC236}">
                  <a16:creationId xmlns:a16="http://schemas.microsoft.com/office/drawing/2014/main" id="{92358D44-07AD-4A2E-944D-AD316DD6E627}"/>
                </a:ext>
              </a:extLst>
            </xdr:cNvPr>
            <xdr:cNvCxnSpPr/>
          </xdr:nvCxnSpPr>
          <xdr:spPr>
            <a:xfrm>
              <a:off x="3400424" y="5291138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4" name="Straight Arrow Connector 393">
              <a:extLst>
                <a:ext uri="{FF2B5EF4-FFF2-40B4-BE49-F238E27FC236}">
                  <a16:creationId xmlns:a16="http://schemas.microsoft.com/office/drawing/2014/main" id="{30E7E763-260A-4681-8D40-6D920B32BB71}"/>
                </a:ext>
              </a:extLst>
            </xdr:cNvPr>
            <xdr:cNvCxnSpPr/>
          </xdr:nvCxnSpPr>
          <xdr:spPr>
            <a:xfrm>
              <a:off x="3562348" y="5295901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5" name="Straight Arrow Connector 394">
              <a:extLst>
                <a:ext uri="{FF2B5EF4-FFF2-40B4-BE49-F238E27FC236}">
                  <a16:creationId xmlns:a16="http://schemas.microsoft.com/office/drawing/2014/main" id="{25101A09-1BB1-47C9-9F26-C420EEEBF125}"/>
                </a:ext>
              </a:extLst>
            </xdr:cNvPr>
            <xdr:cNvCxnSpPr/>
          </xdr:nvCxnSpPr>
          <xdr:spPr>
            <a:xfrm>
              <a:off x="3724275" y="5291141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6" name="Straight Arrow Connector 395">
              <a:extLst>
                <a:ext uri="{FF2B5EF4-FFF2-40B4-BE49-F238E27FC236}">
                  <a16:creationId xmlns:a16="http://schemas.microsoft.com/office/drawing/2014/main" id="{87121A71-3BF6-4182-AB53-37A1F0DCC773}"/>
                </a:ext>
              </a:extLst>
            </xdr:cNvPr>
            <xdr:cNvCxnSpPr/>
          </xdr:nvCxnSpPr>
          <xdr:spPr>
            <a:xfrm>
              <a:off x="3886199" y="5295904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7" name="Straight Arrow Connector 396">
              <a:extLst>
                <a:ext uri="{FF2B5EF4-FFF2-40B4-BE49-F238E27FC236}">
                  <a16:creationId xmlns:a16="http://schemas.microsoft.com/office/drawing/2014/main" id="{B5CA37FD-02D8-40A8-8F30-4EAC098C982D}"/>
                </a:ext>
              </a:extLst>
            </xdr:cNvPr>
            <xdr:cNvCxnSpPr/>
          </xdr:nvCxnSpPr>
          <xdr:spPr>
            <a:xfrm>
              <a:off x="4048124" y="5291142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8" name="Straight Arrow Connector 397">
              <a:extLst>
                <a:ext uri="{FF2B5EF4-FFF2-40B4-BE49-F238E27FC236}">
                  <a16:creationId xmlns:a16="http://schemas.microsoft.com/office/drawing/2014/main" id="{33AC6693-F92C-4289-BC00-40E5047AF791}"/>
                </a:ext>
              </a:extLst>
            </xdr:cNvPr>
            <xdr:cNvCxnSpPr/>
          </xdr:nvCxnSpPr>
          <xdr:spPr>
            <a:xfrm>
              <a:off x="4210048" y="5295905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9" name="Straight Arrow Connector 408">
              <a:extLst>
                <a:ext uri="{FF2B5EF4-FFF2-40B4-BE49-F238E27FC236}">
                  <a16:creationId xmlns:a16="http://schemas.microsoft.com/office/drawing/2014/main" id="{549D7800-B5B2-4370-B15F-21BD620A0A74}"/>
                </a:ext>
              </a:extLst>
            </xdr:cNvPr>
            <xdr:cNvCxnSpPr/>
          </xdr:nvCxnSpPr>
          <xdr:spPr>
            <a:xfrm>
              <a:off x="4371974" y="5291142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0" name="Straight Arrow Connector 409">
              <a:extLst>
                <a:ext uri="{FF2B5EF4-FFF2-40B4-BE49-F238E27FC236}">
                  <a16:creationId xmlns:a16="http://schemas.microsoft.com/office/drawing/2014/main" id="{7E042459-C9D6-42CA-B5EF-F025EFC8D9F5}"/>
                </a:ext>
              </a:extLst>
            </xdr:cNvPr>
            <xdr:cNvCxnSpPr/>
          </xdr:nvCxnSpPr>
          <xdr:spPr>
            <a:xfrm>
              <a:off x="4533898" y="5291142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1" name="Straight Arrow Connector 410">
              <a:extLst>
                <a:ext uri="{FF2B5EF4-FFF2-40B4-BE49-F238E27FC236}">
                  <a16:creationId xmlns:a16="http://schemas.microsoft.com/office/drawing/2014/main" id="{B4403321-4FC1-4EF3-ADAE-83043CA059FF}"/>
                </a:ext>
              </a:extLst>
            </xdr:cNvPr>
            <xdr:cNvCxnSpPr/>
          </xdr:nvCxnSpPr>
          <xdr:spPr>
            <a:xfrm>
              <a:off x="4695823" y="5291143"/>
              <a:ext cx="0" cy="2190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2" name="Straight Connector 411">
              <a:extLst>
                <a:ext uri="{FF2B5EF4-FFF2-40B4-BE49-F238E27FC236}">
                  <a16:creationId xmlns:a16="http://schemas.microsoft.com/office/drawing/2014/main" id="{7BCD7096-8206-41D0-8691-ED11B9069606}"/>
                </a:ext>
              </a:extLst>
            </xdr:cNvPr>
            <xdr:cNvCxnSpPr/>
          </xdr:nvCxnSpPr>
          <xdr:spPr>
            <a:xfrm>
              <a:off x="2424113" y="5295901"/>
              <a:ext cx="2281237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3" name="Straight Connector 412">
              <a:extLst>
                <a:ext uri="{FF2B5EF4-FFF2-40B4-BE49-F238E27FC236}">
                  <a16:creationId xmlns:a16="http://schemas.microsoft.com/office/drawing/2014/main" id="{E570DE3E-309B-4FC7-B978-7989A58B3364}"/>
                </a:ext>
              </a:extLst>
            </xdr:cNvPr>
            <xdr:cNvCxnSpPr/>
          </xdr:nvCxnSpPr>
          <xdr:spPr>
            <a:xfrm flipV="1">
              <a:off x="3709988" y="5200650"/>
              <a:ext cx="133350" cy="161925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4" name="Straight Connector 413">
              <a:extLst>
                <a:ext uri="{FF2B5EF4-FFF2-40B4-BE49-F238E27FC236}">
                  <a16:creationId xmlns:a16="http://schemas.microsoft.com/office/drawing/2014/main" id="{1CE6DF4A-8383-4E5B-8259-113C1567B06C}"/>
                </a:ext>
              </a:extLst>
            </xdr:cNvPr>
            <xdr:cNvCxnSpPr/>
          </xdr:nvCxnSpPr>
          <xdr:spPr>
            <a:xfrm>
              <a:off x="4695825" y="5543550"/>
              <a:ext cx="0" cy="866775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5" name="Straight Connector 414">
              <a:extLst>
                <a:ext uri="{FF2B5EF4-FFF2-40B4-BE49-F238E27FC236}">
                  <a16:creationId xmlns:a16="http://schemas.microsoft.com/office/drawing/2014/main" id="{1BB50F4D-736D-4290-A5E6-875B86DE9826}"/>
                </a:ext>
              </a:extLst>
            </xdr:cNvPr>
            <xdr:cNvCxnSpPr/>
          </xdr:nvCxnSpPr>
          <xdr:spPr>
            <a:xfrm>
              <a:off x="2428875" y="5591175"/>
              <a:ext cx="0" cy="866775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D252-D0F8-4864-B179-404423F06BFA}">
  <dimension ref="B1:CE161"/>
  <sheetViews>
    <sheetView showGridLines="0" tabSelected="1" zoomScaleNormal="100" workbookViewId="0">
      <selection activeCell="BW46" sqref="BW46"/>
    </sheetView>
  </sheetViews>
  <sheetFormatPr defaultRowHeight="11.25"/>
  <cols>
    <col min="1" max="795" width="2.83203125" style="2" customWidth="1"/>
    <col min="796" max="16384" width="9.33203125" style="2"/>
  </cols>
  <sheetData>
    <row r="1" spans="2:54" ht="12" thickBot="1"/>
    <row r="2" spans="2:54" ht="51" customHeight="1">
      <c r="B2" s="27" t="s">
        <v>17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9"/>
    </row>
    <row r="3" spans="2:54"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10</v>
      </c>
      <c r="N3" s="6"/>
      <c r="O3" s="6"/>
      <c r="P3" s="6"/>
      <c r="Q3" s="4"/>
      <c r="R3" s="4"/>
      <c r="S3" s="4"/>
      <c r="Y3" s="4"/>
      <c r="Z3" s="5" t="s">
        <v>16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3"/>
    </row>
    <row r="4" spans="2:54"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AC4" s="4"/>
      <c r="AZ4" s="4"/>
      <c r="BA4" s="4"/>
      <c r="BB4" s="3"/>
    </row>
    <row r="5" spans="2:54">
      <c r="B5" s="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AC5" s="4"/>
      <c r="AZ5" s="4"/>
      <c r="BA5" s="4"/>
      <c r="BB5" s="3"/>
    </row>
    <row r="6" spans="2:54"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C6" s="4"/>
      <c r="AZ6" s="4"/>
      <c r="BA6" s="4"/>
      <c r="BB6" s="3"/>
    </row>
    <row r="7" spans="2:54"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AC7" s="4"/>
      <c r="AZ7" s="4"/>
      <c r="BA7" s="4"/>
      <c r="BB7" s="3"/>
    </row>
    <row r="8" spans="2:54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AC8" s="4"/>
      <c r="AZ8" s="4"/>
      <c r="BA8" s="4"/>
      <c r="BB8" s="3"/>
    </row>
    <row r="9" spans="2:54"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U9" s="8" t="s">
        <v>15</v>
      </c>
      <c r="V9" s="4"/>
      <c r="W9" s="4"/>
      <c r="X9" s="4"/>
      <c r="Y9" s="4"/>
      <c r="AC9" s="4"/>
      <c r="AE9" s="15" t="s">
        <v>22</v>
      </c>
      <c r="AF9" s="16"/>
      <c r="AG9" s="24">
        <v>15</v>
      </c>
      <c r="AH9" s="24"/>
      <c r="AI9" s="16" t="s">
        <v>23</v>
      </c>
      <c r="AJ9" s="16"/>
      <c r="AK9" s="17"/>
      <c r="AL9" s="15" t="s">
        <v>2</v>
      </c>
      <c r="AM9" s="16"/>
      <c r="AN9" s="24">
        <v>15</v>
      </c>
      <c r="AO9" s="24"/>
      <c r="AP9" s="16" t="s">
        <v>23</v>
      </c>
      <c r="AQ9" s="16"/>
      <c r="AR9" s="17"/>
      <c r="AZ9" s="4"/>
      <c r="BA9" s="4"/>
      <c r="BB9" s="3"/>
    </row>
    <row r="10" spans="2:54"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U10" s="4" t="s">
        <v>12</v>
      </c>
      <c r="V10" s="4"/>
      <c r="X10" s="4"/>
      <c r="Y10" s="4"/>
      <c r="Z10" s="4"/>
      <c r="AC10" s="4"/>
      <c r="AE10" s="18" t="s">
        <v>25</v>
      </c>
      <c r="AF10" s="25">
        <v>30</v>
      </c>
      <c r="AG10" s="25"/>
      <c r="AH10" s="9" t="s">
        <v>24</v>
      </c>
      <c r="AI10" s="4"/>
      <c r="AJ10" s="4"/>
      <c r="AK10" s="19"/>
      <c r="AL10" s="18" t="s">
        <v>25</v>
      </c>
      <c r="AM10" s="25">
        <v>30</v>
      </c>
      <c r="AN10" s="25"/>
      <c r="AO10" s="9" t="s">
        <v>24</v>
      </c>
      <c r="AP10" s="4"/>
      <c r="AQ10" s="4"/>
      <c r="AR10" s="19"/>
      <c r="AZ10" s="4"/>
      <c r="BA10" s="4"/>
      <c r="BB10" s="3"/>
    </row>
    <row r="11" spans="2:54">
      <c r="B11" s="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U11" s="4" t="s">
        <v>13</v>
      </c>
      <c r="V11" s="4"/>
      <c r="X11" s="4"/>
      <c r="Y11" s="4"/>
      <c r="Z11" s="4"/>
      <c r="AC11" s="4"/>
      <c r="AE11" s="20" t="s">
        <v>26</v>
      </c>
      <c r="AF11" s="26">
        <f>+AG9/COS(AF10*PI()/180)</f>
        <v>17.320508075688771</v>
      </c>
      <c r="AG11" s="26"/>
      <c r="AH11" s="21" t="s">
        <v>23</v>
      </c>
      <c r="AI11" s="21"/>
      <c r="AJ11" s="21"/>
      <c r="AK11" s="22"/>
      <c r="AL11" s="20" t="s">
        <v>22</v>
      </c>
      <c r="AM11" s="21"/>
      <c r="AN11" s="26">
        <f>AN9*COS(AM10*PI()/180)</f>
        <v>12.99038105676658</v>
      </c>
      <c r="AO11" s="26"/>
      <c r="AP11" s="21" t="s">
        <v>23</v>
      </c>
      <c r="AQ11" s="21"/>
      <c r="AR11" s="22"/>
      <c r="AZ11" s="4"/>
      <c r="BA11" s="4"/>
      <c r="BB11" s="3"/>
    </row>
    <row r="12" spans="2:54">
      <c r="B12" s="1"/>
      <c r="C12" s="4"/>
      <c r="D12" s="4"/>
      <c r="E12" s="4"/>
      <c r="F12" s="4"/>
      <c r="G12" s="4"/>
      <c r="H12" s="4" t="s">
        <v>11</v>
      </c>
      <c r="I12" s="4"/>
      <c r="J12" s="4"/>
      <c r="K12" s="4"/>
      <c r="L12" s="4"/>
      <c r="M12" s="4"/>
      <c r="N12" s="4"/>
      <c r="O12" s="4"/>
      <c r="P12" s="4"/>
      <c r="Q12" s="4"/>
      <c r="R12" s="4"/>
      <c r="AC12" s="4"/>
      <c r="AZ12" s="4"/>
      <c r="BA12" s="4"/>
      <c r="BB12" s="3"/>
    </row>
    <row r="13" spans="2:54">
      <c r="B13" s="1"/>
      <c r="C13" s="4"/>
      <c r="D13" s="6"/>
      <c r="E13" s="6"/>
      <c r="F13" s="6"/>
      <c r="G13" s="6"/>
      <c r="H13" s="4"/>
      <c r="I13" s="4"/>
      <c r="J13" s="4"/>
      <c r="K13" s="4"/>
      <c r="L13" s="4"/>
      <c r="M13" s="4"/>
      <c r="AC13" s="4"/>
      <c r="AZ13" s="4"/>
      <c r="BA13" s="4"/>
      <c r="BB13" s="3"/>
    </row>
    <row r="14" spans="2:54"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AC14" s="4"/>
      <c r="AZ14" s="4"/>
      <c r="BA14" s="4"/>
      <c r="BB14" s="3"/>
    </row>
    <row r="15" spans="2:54"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C15" s="4"/>
      <c r="AZ15" s="4"/>
      <c r="BA15" s="4"/>
      <c r="BB15" s="3"/>
    </row>
    <row r="16" spans="2:54"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O16" s="4"/>
      <c r="Q16" s="4"/>
      <c r="R16" s="4"/>
      <c r="S16" s="4"/>
      <c r="AC16" s="4"/>
      <c r="AZ16" s="4"/>
      <c r="BA16" s="4"/>
      <c r="BB16" s="3"/>
    </row>
    <row r="17" spans="2:54">
      <c r="B17" s="1"/>
      <c r="C17" s="4"/>
      <c r="D17" s="4"/>
      <c r="E17" s="4"/>
      <c r="F17" s="4"/>
      <c r="G17" s="4"/>
      <c r="H17" s="4"/>
      <c r="I17" s="4"/>
      <c r="J17" s="4"/>
      <c r="K17" s="4"/>
      <c r="Z17" s="4"/>
      <c r="AA17" s="4"/>
      <c r="AB17" s="4"/>
      <c r="AC17" s="4"/>
      <c r="AZ17" s="4"/>
      <c r="BA17" s="4"/>
      <c r="BB17" s="3"/>
    </row>
    <row r="18" spans="2:54">
      <c r="B18" s="1"/>
      <c r="C18" s="4"/>
      <c r="D18" s="4"/>
      <c r="E18" s="4"/>
      <c r="F18" s="4"/>
      <c r="G18" s="9" t="s">
        <v>14</v>
      </c>
      <c r="H18" s="4"/>
      <c r="I18" s="4"/>
      <c r="J18" s="4"/>
      <c r="K18" s="4"/>
      <c r="Z18" s="4"/>
      <c r="AA18" s="4"/>
      <c r="AB18" s="4"/>
      <c r="AC18" s="4"/>
      <c r="AZ18" s="4"/>
      <c r="BA18" s="4"/>
      <c r="BB18" s="3"/>
    </row>
    <row r="19" spans="2:54">
      <c r="B19" s="1"/>
      <c r="C19" s="4"/>
      <c r="D19" s="4"/>
      <c r="E19" s="4"/>
      <c r="F19" s="4"/>
      <c r="G19" s="4"/>
      <c r="H19" s="4"/>
      <c r="I19" s="4"/>
      <c r="J19" s="4"/>
      <c r="K19" s="4"/>
      <c r="AA19" s="4"/>
      <c r="AB19" s="4"/>
      <c r="AC19" s="4"/>
      <c r="AZ19" s="4"/>
      <c r="BA19" s="4"/>
      <c r="BB19" s="3"/>
    </row>
    <row r="20" spans="2:54"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10"/>
      <c r="N20" s="10"/>
      <c r="O20" s="4"/>
      <c r="P20" s="4"/>
      <c r="Q20" s="4"/>
      <c r="R20" s="4"/>
      <c r="S20" s="4"/>
      <c r="T20" s="4"/>
      <c r="U20" s="10"/>
      <c r="V20" s="10"/>
      <c r="W20" s="4"/>
      <c r="X20" s="4"/>
      <c r="Y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10"/>
      <c r="AM20" s="10"/>
      <c r="AN20" s="4"/>
      <c r="AO20" s="4"/>
      <c r="AP20" s="4"/>
      <c r="AQ20" s="4"/>
      <c r="AR20" s="4"/>
      <c r="AS20" s="10"/>
      <c r="AT20" s="10"/>
      <c r="AU20" s="4"/>
      <c r="AV20" s="4"/>
      <c r="AW20" s="4"/>
      <c r="AX20" s="4"/>
      <c r="AY20" s="4"/>
      <c r="AZ20" s="4"/>
      <c r="BA20" s="4"/>
      <c r="BB20" s="3"/>
    </row>
    <row r="21" spans="2:54"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E21" s="4"/>
      <c r="BB21" s="3"/>
    </row>
    <row r="22" spans="2:54">
      <c r="B22" s="1"/>
      <c r="C22" s="4"/>
      <c r="D22" s="4"/>
      <c r="E22" s="4"/>
      <c r="F22" s="4"/>
      <c r="G22" s="4"/>
      <c r="H22" s="4"/>
      <c r="I22" s="4"/>
      <c r="J22" s="4" t="s">
        <v>18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E22" s="4"/>
      <c r="BB22" s="3"/>
    </row>
    <row r="23" spans="2:54"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E23" s="4"/>
      <c r="BB23" s="3"/>
    </row>
    <row r="24" spans="2:54"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E24" s="4"/>
      <c r="BB24" s="3"/>
    </row>
    <row r="25" spans="2:54">
      <c r="B25" s="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19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E25" s="4"/>
      <c r="BB25" s="3"/>
    </row>
    <row r="26" spans="2:54"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8" t="s">
        <v>15</v>
      </c>
      <c r="W26" s="4"/>
      <c r="X26" s="4"/>
      <c r="Y26" s="4"/>
      <c r="Z26" s="4"/>
      <c r="AA26" s="4"/>
      <c r="AB26" s="4"/>
      <c r="AE26" s="15" t="s">
        <v>27</v>
      </c>
      <c r="AF26" s="16"/>
      <c r="AG26" s="24">
        <v>15</v>
      </c>
      <c r="AH26" s="24"/>
      <c r="AI26" s="16" t="s">
        <v>23</v>
      </c>
      <c r="AJ26" s="16"/>
      <c r="AK26" s="17"/>
      <c r="AL26" s="15" t="s">
        <v>29</v>
      </c>
      <c r="AM26" s="16"/>
      <c r="AN26" s="24">
        <v>15</v>
      </c>
      <c r="AO26" s="24"/>
      <c r="AP26" s="16" t="s">
        <v>23</v>
      </c>
      <c r="AQ26" s="16"/>
      <c r="AR26" s="17"/>
      <c r="BB26" s="3"/>
    </row>
    <row r="27" spans="2:54"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 t="s">
        <v>20</v>
      </c>
      <c r="W27" s="4"/>
      <c r="X27" s="4"/>
      <c r="Y27" s="4"/>
      <c r="Z27" s="4"/>
      <c r="AA27" s="4"/>
      <c r="AB27" s="4"/>
      <c r="AE27" s="18" t="s">
        <v>25</v>
      </c>
      <c r="AF27" s="25">
        <v>30</v>
      </c>
      <c r="AG27" s="25"/>
      <c r="AH27" s="9" t="s">
        <v>24</v>
      </c>
      <c r="AI27" s="4"/>
      <c r="AJ27" s="4"/>
      <c r="AK27" s="19"/>
      <c r="AL27" s="18" t="s">
        <v>25</v>
      </c>
      <c r="AM27" s="25">
        <v>30</v>
      </c>
      <c r="AN27" s="25"/>
      <c r="AO27" s="9" t="s">
        <v>24</v>
      </c>
      <c r="AP27" s="4"/>
      <c r="AQ27" s="4"/>
      <c r="AR27" s="19"/>
      <c r="BB27" s="3"/>
    </row>
    <row r="28" spans="2:54"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 t="s">
        <v>21</v>
      </c>
      <c r="W28" s="4"/>
      <c r="X28" s="4"/>
      <c r="Y28" s="4"/>
      <c r="Z28" s="4"/>
      <c r="AA28" s="4"/>
      <c r="AB28" s="4"/>
      <c r="AE28" s="20" t="s">
        <v>28</v>
      </c>
      <c r="AF28" s="21"/>
      <c r="AG28" s="26">
        <f>+AG26/SIN(AF27*PI()/180)</f>
        <v>30.000000000000004</v>
      </c>
      <c r="AH28" s="26"/>
      <c r="AI28" s="21" t="s">
        <v>23</v>
      </c>
      <c r="AJ28" s="21"/>
      <c r="AK28" s="22"/>
      <c r="AL28" s="20" t="s">
        <v>27</v>
      </c>
      <c r="AM28" s="21"/>
      <c r="AN28" s="26">
        <f>AN26*SIN(AM27*PI()/180)</f>
        <v>7.4999999999999991</v>
      </c>
      <c r="AO28" s="26"/>
      <c r="AP28" s="21" t="s">
        <v>23</v>
      </c>
      <c r="AQ28" s="21"/>
      <c r="AR28" s="22"/>
      <c r="BB28" s="3"/>
    </row>
    <row r="29" spans="2:54"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E29" s="4"/>
      <c r="BB29" s="3"/>
    </row>
    <row r="30" spans="2:54"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" t="s">
        <v>14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E30" s="4"/>
      <c r="BB30" s="3"/>
    </row>
    <row r="31" spans="2:54">
      <c r="B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E31" s="4"/>
      <c r="BB31" s="3"/>
    </row>
    <row r="32" spans="2:54">
      <c r="B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E32" s="4"/>
      <c r="BB32" s="3"/>
    </row>
    <row r="33" spans="2:54">
      <c r="B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 t="s">
        <v>10</v>
      </c>
      <c r="S33" s="6"/>
      <c r="T33" s="6"/>
      <c r="U33" s="6"/>
      <c r="V33" s="4"/>
      <c r="W33" s="4"/>
      <c r="X33" s="4"/>
      <c r="Y33" s="4"/>
      <c r="Z33" s="4"/>
      <c r="AA33" s="4"/>
      <c r="AB33" s="4"/>
      <c r="AE33" s="4"/>
      <c r="BB33" s="3"/>
    </row>
    <row r="34" spans="2:54">
      <c r="B34" s="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E34" s="4"/>
      <c r="BB34" s="3"/>
    </row>
    <row r="35" spans="2:54"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E35" s="4"/>
      <c r="BB35" s="3"/>
    </row>
    <row r="36" spans="2:54"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E36" s="4"/>
      <c r="BB36" s="3"/>
    </row>
    <row r="37" spans="2:54"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 t="s">
        <v>11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E37" s="4"/>
      <c r="BB37" s="3"/>
    </row>
    <row r="38" spans="2:54">
      <c r="B38" s="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E38" s="4"/>
      <c r="BB38" s="3"/>
    </row>
    <row r="39" spans="2:54"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8" t="s">
        <v>15</v>
      </c>
      <c r="Z39" s="4"/>
      <c r="AA39" s="4"/>
      <c r="AB39" s="4"/>
      <c r="AC39" s="4"/>
      <c r="AG39" s="4"/>
      <c r="AI39" s="15" t="s">
        <v>22</v>
      </c>
      <c r="AJ39" s="16"/>
      <c r="AK39" s="24">
        <v>15</v>
      </c>
      <c r="AL39" s="24"/>
      <c r="AM39" s="16" t="s">
        <v>23</v>
      </c>
      <c r="AN39" s="16"/>
      <c r="AO39" s="17"/>
      <c r="AP39" s="15" t="s">
        <v>2</v>
      </c>
      <c r="AQ39" s="16"/>
      <c r="AR39" s="24">
        <v>15</v>
      </c>
      <c r="AS39" s="24"/>
      <c r="AT39" s="16" t="s">
        <v>23</v>
      </c>
      <c r="AU39" s="16"/>
      <c r="AV39" s="17"/>
      <c r="BB39" s="3"/>
    </row>
    <row r="40" spans="2:54">
      <c r="B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 t="s">
        <v>12</v>
      </c>
      <c r="Z40" s="4"/>
      <c r="AB40" s="4"/>
      <c r="AC40" s="4"/>
      <c r="AD40" s="4"/>
      <c r="AG40" s="4"/>
      <c r="AI40" s="18" t="s">
        <v>25</v>
      </c>
      <c r="AJ40" s="25">
        <v>30</v>
      </c>
      <c r="AK40" s="25"/>
      <c r="AL40" s="9" t="s">
        <v>24</v>
      </c>
      <c r="AM40" s="4"/>
      <c r="AN40" s="4"/>
      <c r="AO40" s="19"/>
      <c r="AP40" s="18" t="s">
        <v>25</v>
      </c>
      <c r="AQ40" s="25">
        <v>30</v>
      </c>
      <c r="AR40" s="25"/>
      <c r="AS40" s="9" t="s">
        <v>24</v>
      </c>
      <c r="AT40" s="4"/>
      <c r="AU40" s="4"/>
      <c r="AV40" s="19"/>
      <c r="BB40" s="3"/>
    </row>
    <row r="41" spans="2:54">
      <c r="B41" s="1"/>
      <c r="C41" s="4"/>
      <c r="D41" s="4"/>
      <c r="E41" s="4"/>
      <c r="F41" s="4"/>
      <c r="G41" s="4"/>
      <c r="H41" s="4"/>
      <c r="I41" s="4"/>
      <c r="J41" s="4"/>
      <c r="K41" s="4"/>
      <c r="L41" s="23" t="s">
        <v>14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 t="s">
        <v>13</v>
      </c>
      <c r="Z41" s="4"/>
      <c r="AB41" s="4"/>
      <c r="AC41" s="4"/>
      <c r="AD41" s="4"/>
      <c r="AG41" s="4"/>
      <c r="AI41" s="20" t="s">
        <v>26</v>
      </c>
      <c r="AJ41" s="26">
        <f>+AK39/COS(AJ40*PI()/180)</f>
        <v>17.320508075688771</v>
      </c>
      <c r="AK41" s="26"/>
      <c r="AL41" s="21" t="s">
        <v>23</v>
      </c>
      <c r="AM41" s="21"/>
      <c r="AN41" s="21"/>
      <c r="AO41" s="22"/>
      <c r="AP41" s="20" t="s">
        <v>22</v>
      </c>
      <c r="AQ41" s="21"/>
      <c r="AR41" s="26">
        <f>AR39*COS(AQ40*PI()/180)</f>
        <v>12.99038105676658</v>
      </c>
      <c r="AS41" s="26"/>
      <c r="AT41" s="21" t="s">
        <v>23</v>
      </c>
      <c r="AU41" s="21"/>
      <c r="AV41" s="22"/>
      <c r="BB41" s="3"/>
    </row>
    <row r="42" spans="2:54">
      <c r="B42" s="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E42" s="4"/>
      <c r="BB42" s="3"/>
    </row>
    <row r="43" spans="2:54">
      <c r="B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E43" s="4"/>
      <c r="BB43" s="3"/>
    </row>
    <row r="44" spans="2:54">
      <c r="B44" s="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E44" s="4"/>
      <c r="BB44" s="3"/>
    </row>
    <row r="45" spans="2:54">
      <c r="B45" s="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E45" s="4"/>
      <c r="BB45" s="3"/>
    </row>
    <row r="46" spans="2:54">
      <c r="B46" s="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E46" s="4"/>
      <c r="BB46" s="3"/>
    </row>
    <row r="47" spans="2:54">
      <c r="B47" s="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E47" s="4"/>
      <c r="BB47" s="3"/>
    </row>
    <row r="48" spans="2:54">
      <c r="B48" s="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E48" s="4"/>
      <c r="BB48" s="3"/>
    </row>
    <row r="49" spans="2:54">
      <c r="B49" s="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3"/>
    </row>
    <row r="50" spans="2:54">
      <c r="B50" s="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3"/>
    </row>
    <row r="51" spans="2:54">
      <c r="B51" s="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 t="s">
        <v>2</v>
      </c>
      <c r="S51" s="25">
        <v>50</v>
      </c>
      <c r="T51" s="25"/>
      <c r="U51" s="4" t="s">
        <v>3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3"/>
    </row>
    <row r="52" spans="2:54">
      <c r="B52" s="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3"/>
    </row>
    <row r="53" spans="2:54">
      <c r="B53" s="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 t="s">
        <v>4</v>
      </c>
      <c r="Z53" s="4"/>
      <c r="AA53" s="4"/>
      <c r="AB53" s="4"/>
      <c r="AC53" s="30">
        <f>+S51</f>
        <v>50</v>
      </c>
      <c r="AD53" s="30"/>
      <c r="AE53" s="10" t="s">
        <v>5</v>
      </c>
      <c r="AF53" s="30">
        <f>+O57</f>
        <v>5</v>
      </c>
      <c r="AG53" s="30"/>
      <c r="AH53" s="10" t="s">
        <v>6</v>
      </c>
      <c r="AI53" s="30">
        <f>+AC53*AF53</f>
        <v>250</v>
      </c>
      <c r="AJ53" s="30"/>
      <c r="AK53" s="4" t="s">
        <v>7</v>
      </c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3"/>
    </row>
    <row r="54" spans="2:54">
      <c r="B54" s="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3"/>
    </row>
    <row r="55" spans="2:54">
      <c r="B55" s="1"/>
      <c r="C55" s="4"/>
      <c r="D55" s="4"/>
      <c r="E55" s="4"/>
      <c r="F55" s="4"/>
      <c r="G55" s="4"/>
      <c r="H55" s="4"/>
      <c r="I55" s="4"/>
      <c r="J55" s="4"/>
      <c r="K55" s="30">
        <f>+O57/2</f>
        <v>2.5</v>
      </c>
      <c r="L55" s="30"/>
      <c r="M55" s="4" t="s">
        <v>0</v>
      </c>
      <c r="N55" s="4"/>
      <c r="O55" s="4"/>
      <c r="P55" s="4"/>
      <c r="Q55" s="4"/>
      <c r="R55" s="30">
        <f>+O57/2</f>
        <v>2.5</v>
      </c>
      <c r="S55" s="30"/>
      <c r="T55" s="4" t="s">
        <v>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3"/>
    </row>
    <row r="56" spans="2:54">
      <c r="B56" s="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3"/>
    </row>
    <row r="57" spans="2:54">
      <c r="B57" s="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 t="s">
        <v>8</v>
      </c>
      <c r="O57" s="25">
        <v>5</v>
      </c>
      <c r="P57" s="25"/>
      <c r="Q57" s="4" t="s">
        <v>0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3"/>
    </row>
    <row r="58" spans="2:54">
      <c r="B58" s="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3"/>
    </row>
    <row r="59" spans="2:54">
      <c r="B59" s="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3"/>
    </row>
    <row r="60" spans="2:54">
      <c r="B60" s="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 t="s">
        <v>1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3"/>
    </row>
    <row r="61" spans="2:54">
      <c r="B61" s="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3"/>
    </row>
    <row r="62" spans="2:54">
      <c r="B62" s="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3"/>
    </row>
    <row r="63" spans="2:54">
      <c r="B63" s="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11" t="s">
        <v>0</v>
      </c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3"/>
    </row>
    <row r="64" spans="2:54">
      <c r="B64" s="1"/>
      <c r="C64" s="4"/>
      <c r="D64" s="4"/>
      <c r="E64" s="4"/>
      <c r="F64" s="4"/>
      <c r="G64" s="4"/>
      <c r="H64" s="4"/>
      <c r="I64" s="4" t="s">
        <v>2</v>
      </c>
      <c r="J64" s="25">
        <v>50</v>
      </c>
      <c r="K64" s="25"/>
      <c r="L64" s="4" t="s">
        <v>3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31">
        <v>3</v>
      </c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3"/>
    </row>
    <row r="65" spans="2:54">
      <c r="B65" s="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31"/>
      <c r="Y65" s="4"/>
      <c r="Z65" s="4" t="s">
        <v>4</v>
      </c>
      <c r="AA65" s="4"/>
      <c r="AB65" s="4"/>
      <c r="AC65" s="4"/>
      <c r="AD65" s="30">
        <f>+J64</f>
        <v>50</v>
      </c>
      <c r="AE65" s="30"/>
      <c r="AF65" s="10" t="s">
        <v>5</v>
      </c>
      <c r="AG65" s="30">
        <f>+R66</f>
        <v>5</v>
      </c>
      <c r="AH65" s="30"/>
      <c r="AI65" s="10" t="s">
        <v>6</v>
      </c>
      <c r="AJ65" s="30">
        <f>+AD65*AG65</f>
        <v>250</v>
      </c>
      <c r="AK65" s="30"/>
      <c r="AL65" s="4" t="s">
        <v>7</v>
      </c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3"/>
    </row>
    <row r="66" spans="2:54">
      <c r="B66" s="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 t="s">
        <v>8</v>
      </c>
      <c r="R66" s="30">
        <f>SQRT(O73^2+X64^2)</f>
        <v>5</v>
      </c>
      <c r="S66" s="30"/>
      <c r="T66" s="4" t="s">
        <v>0</v>
      </c>
      <c r="U66" s="4"/>
      <c r="V66" s="4"/>
      <c r="W66" s="4"/>
      <c r="X66" s="31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3"/>
    </row>
    <row r="67" spans="2:54">
      <c r="B67" s="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3"/>
    </row>
    <row r="68" spans="2:54">
      <c r="B68" s="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3"/>
    </row>
    <row r="69" spans="2:54">
      <c r="B69" s="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3"/>
    </row>
    <row r="70" spans="2:54">
      <c r="B70" s="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3"/>
    </row>
    <row r="71" spans="2:54">
      <c r="B71" s="1"/>
      <c r="C71" s="4"/>
      <c r="D71" s="4"/>
      <c r="E71" s="4"/>
      <c r="F71" s="4"/>
      <c r="G71" s="4"/>
      <c r="H71" s="4"/>
      <c r="I71" s="4"/>
      <c r="J71" s="4"/>
      <c r="K71" s="30">
        <f>+O73/2</f>
        <v>2</v>
      </c>
      <c r="L71" s="30"/>
      <c r="M71" s="4" t="s">
        <v>0</v>
      </c>
      <c r="N71" s="4"/>
      <c r="O71" s="4"/>
      <c r="P71" s="4"/>
      <c r="Q71" s="4"/>
      <c r="R71" s="30">
        <f>+O73/2</f>
        <v>2</v>
      </c>
      <c r="S71" s="30"/>
      <c r="T71" s="4" t="s">
        <v>0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3"/>
    </row>
    <row r="72" spans="2:54">
      <c r="B72" s="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3"/>
    </row>
    <row r="73" spans="2:54">
      <c r="B73" s="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25">
        <v>4</v>
      </c>
      <c r="P73" s="25"/>
      <c r="Q73" s="4" t="s">
        <v>0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3"/>
    </row>
    <row r="74" spans="2:54">
      <c r="B74" s="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3"/>
    </row>
    <row r="75" spans="2:54">
      <c r="B75" s="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3"/>
    </row>
    <row r="76" spans="2:54">
      <c r="B76" s="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 t="s">
        <v>1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3"/>
    </row>
    <row r="77" spans="2:54">
      <c r="B77" s="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3"/>
    </row>
    <row r="78" spans="2:54">
      <c r="B78" s="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 t="s">
        <v>2</v>
      </c>
      <c r="S78" s="25">
        <v>50</v>
      </c>
      <c r="T78" s="25"/>
      <c r="U78" s="4" t="s">
        <v>3</v>
      </c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3"/>
    </row>
    <row r="79" spans="2:54">
      <c r="B79" s="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3"/>
    </row>
    <row r="80" spans="2:54">
      <c r="B80" s="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3"/>
    </row>
    <row r="81" spans="2:54">
      <c r="B81" s="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3"/>
    </row>
    <row r="82" spans="2:54">
      <c r="B82" s="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3"/>
    </row>
    <row r="83" spans="2:54">
      <c r="B83" s="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3"/>
    </row>
    <row r="84" spans="2:54"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3"/>
    </row>
    <row r="85" spans="2:54">
      <c r="B85" s="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11" t="s">
        <v>0</v>
      </c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3"/>
    </row>
    <row r="86" spans="2:54">
      <c r="B86" s="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31">
        <v>3</v>
      </c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3"/>
    </row>
    <row r="87" spans="2:54">
      <c r="B87" s="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31"/>
      <c r="Y87" s="4"/>
      <c r="Z87" s="4" t="s">
        <v>4</v>
      </c>
      <c r="AA87" s="4"/>
      <c r="AB87" s="4"/>
      <c r="AC87" s="4"/>
      <c r="AD87" s="30">
        <f>+S78</f>
        <v>50</v>
      </c>
      <c r="AE87" s="30"/>
      <c r="AF87" s="10" t="s">
        <v>5</v>
      </c>
      <c r="AG87" s="30">
        <f>+O95</f>
        <v>5</v>
      </c>
      <c r="AH87" s="30"/>
      <c r="AI87" s="10" t="s">
        <v>6</v>
      </c>
      <c r="AJ87" s="30">
        <f>+AD87*AG87</f>
        <v>250</v>
      </c>
      <c r="AK87" s="30"/>
      <c r="AL87" s="4" t="s">
        <v>7</v>
      </c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3"/>
    </row>
    <row r="88" spans="2:54">
      <c r="B88" s="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31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3"/>
    </row>
    <row r="89" spans="2:54">
      <c r="B89" s="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3"/>
    </row>
    <row r="90" spans="2:54">
      <c r="B90" s="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3"/>
    </row>
    <row r="91" spans="2:54">
      <c r="B91" s="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3"/>
    </row>
    <row r="92" spans="2:54">
      <c r="B92" s="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3"/>
    </row>
    <row r="93" spans="2:54">
      <c r="B93" s="1"/>
      <c r="C93" s="4"/>
      <c r="D93" s="4"/>
      <c r="E93" s="4"/>
      <c r="F93" s="4"/>
      <c r="G93" s="4"/>
      <c r="H93" s="4"/>
      <c r="I93" s="4"/>
      <c r="J93" s="4"/>
      <c r="K93" s="30">
        <f>+O95/2</f>
        <v>2.5</v>
      </c>
      <c r="L93" s="30"/>
      <c r="M93" s="4" t="s">
        <v>0</v>
      </c>
      <c r="N93" s="4"/>
      <c r="O93" s="4"/>
      <c r="P93" s="4"/>
      <c r="Q93" s="4"/>
      <c r="R93" s="30">
        <f>+O95/2</f>
        <v>2.5</v>
      </c>
      <c r="S93" s="30"/>
      <c r="T93" s="4" t="s">
        <v>0</v>
      </c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3"/>
    </row>
    <row r="94" spans="2:54">
      <c r="B94" s="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3"/>
    </row>
    <row r="95" spans="2:54"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 t="s">
        <v>8</v>
      </c>
      <c r="O95" s="25">
        <v>5</v>
      </c>
      <c r="P95" s="25"/>
      <c r="Q95" s="4" t="s">
        <v>0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3"/>
    </row>
    <row r="96" spans="2:54">
      <c r="B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3"/>
    </row>
    <row r="97" spans="2:83">
      <c r="B97" s="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3"/>
    </row>
    <row r="98" spans="2:83">
      <c r="B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3"/>
    </row>
    <row r="99" spans="2:83">
      <c r="B99" s="1"/>
      <c r="C99" s="4"/>
      <c r="D99" s="32" t="s">
        <v>3</v>
      </c>
      <c r="E99" s="4"/>
      <c r="F99" s="4"/>
      <c r="G99" s="4"/>
      <c r="H99" s="4"/>
      <c r="I99" s="4"/>
      <c r="J99" s="4"/>
      <c r="K99" s="6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3"/>
    </row>
    <row r="100" spans="2:83">
      <c r="B100" s="1"/>
      <c r="C100" s="4"/>
      <c r="D100" s="32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3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</row>
    <row r="101" spans="2:83">
      <c r="B101" s="1"/>
      <c r="C101" s="4"/>
      <c r="D101" s="32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11" t="s">
        <v>0</v>
      </c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3"/>
      <c r="CA101" s="7"/>
      <c r="CB101" s="7"/>
      <c r="CC101" s="7"/>
      <c r="CD101" s="7"/>
    </row>
    <row r="102" spans="2:83">
      <c r="B102" s="1"/>
      <c r="C102" s="4"/>
      <c r="D102" s="31">
        <v>50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31">
        <v>3</v>
      </c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3"/>
      <c r="CA102" s="7"/>
      <c r="CE102" s="4"/>
    </row>
    <row r="103" spans="2:83">
      <c r="B103" s="1"/>
      <c r="C103" s="4"/>
      <c r="D103" s="3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31"/>
      <c r="Y103" s="4"/>
      <c r="Z103" s="4" t="s">
        <v>4</v>
      </c>
      <c r="AA103" s="4"/>
      <c r="AB103" s="4"/>
      <c r="AC103" s="4"/>
      <c r="AD103" s="30">
        <f>+D102</f>
        <v>50</v>
      </c>
      <c r="AE103" s="30"/>
      <c r="AF103" s="10" t="s">
        <v>5</v>
      </c>
      <c r="AG103" s="30">
        <f>+X102</f>
        <v>3</v>
      </c>
      <c r="AH103" s="30"/>
      <c r="AI103" s="10" t="s">
        <v>6</v>
      </c>
      <c r="AJ103" s="30">
        <f>+AD103*AG103</f>
        <v>150</v>
      </c>
      <c r="AK103" s="30"/>
      <c r="AL103" s="4" t="s">
        <v>7</v>
      </c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3"/>
      <c r="CA103" s="6"/>
      <c r="CE103" s="4"/>
    </row>
    <row r="104" spans="2:83">
      <c r="B104" s="1"/>
      <c r="C104" s="4"/>
      <c r="D104" s="31"/>
      <c r="E104" s="4"/>
      <c r="F104" s="4" t="s">
        <v>1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31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3"/>
      <c r="CA104" s="6"/>
      <c r="CE104" s="4"/>
    </row>
    <row r="105" spans="2:83">
      <c r="B105" s="1"/>
      <c r="C105" s="4"/>
      <c r="D105" s="32" t="s">
        <v>2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30">
        <f>+X102/2</f>
        <v>1.5</v>
      </c>
      <c r="S105" s="30"/>
      <c r="T105" s="4" t="s">
        <v>0</v>
      </c>
      <c r="U105" s="4"/>
      <c r="V105" s="4"/>
      <c r="W105" s="4"/>
      <c r="X105" s="32" t="s">
        <v>8</v>
      </c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3"/>
      <c r="CA105" s="6"/>
      <c r="CE105" s="4"/>
    </row>
    <row r="106" spans="2:83">
      <c r="B106" s="1"/>
      <c r="C106" s="4"/>
      <c r="D106" s="32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32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3"/>
      <c r="CA106" s="6"/>
      <c r="CE106" s="4"/>
    </row>
    <row r="107" spans="2:83"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3"/>
      <c r="CA107" s="6"/>
      <c r="CE107" s="4"/>
    </row>
    <row r="108" spans="2:83"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3"/>
      <c r="CA108" s="6"/>
      <c r="CE108" s="4"/>
    </row>
    <row r="109" spans="2:83"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25">
        <v>4</v>
      </c>
      <c r="P109" s="25"/>
      <c r="Q109" s="4" t="s">
        <v>0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3"/>
      <c r="CA109" s="6"/>
      <c r="CE109" s="4"/>
    </row>
    <row r="110" spans="2:83"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3"/>
      <c r="CA110" s="6"/>
      <c r="CE110" s="4"/>
    </row>
    <row r="111" spans="2:83"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3"/>
      <c r="CA111" s="6"/>
      <c r="CE111" s="4"/>
    </row>
    <row r="112" spans="2:83"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3"/>
      <c r="CA112" s="6"/>
      <c r="CE112" s="4"/>
    </row>
    <row r="113" spans="2:82" ht="11.25" customHeight="1">
      <c r="B113" s="1"/>
      <c r="C113" s="4"/>
      <c r="D113" s="4"/>
      <c r="E113" s="4"/>
      <c r="F113" s="4"/>
      <c r="G113" s="4"/>
      <c r="H113" s="4"/>
      <c r="I113" s="4"/>
      <c r="J113" s="4"/>
      <c r="K113" s="4" t="s">
        <v>2</v>
      </c>
      <c r="L113" s="25">
        <v>50</v>
      </c>
      <c r="M113" s="25"/>
      <c r="N113" s="4" t="s">
        <v>3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3"/>
      <c r="BK113" s="4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7"/>
      <c r="CD113" s="7"/>
    </row>
    <row r="114" spans="2:82"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3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</row>
    <row r="115" spans="2:82"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11" t="s">
        <v>0</v>
      </c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3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</row>
    <row r="116" spans="2:82" ht="11.25" customHeight="1"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 t="s">
        <v>1</v>
      </c>
      <c r="M116" s="4"/>
      <c r="N116" s="4"/>
      <c r="O116" s="4"/>
      <c r="P116" s="4"/>
      <c r="Q116" s="4"/>
      <c r="R116" s="4"/>
      <c r="S116" s="4"/>
      <c r="T116" s="30">
        <f>+N120</f>
        <v>2.5</v>
      </c>
      <c r="U116" s="30"/>
      <c r="V116" s="4" t="s">
        <v>0</v>
      </c>
      <c r="W116" s="4"/>
      <c r="X116" s="31">
        <v>3</v>
      </c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3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</row>
    <row r="117" spans="2:82"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31"/>
      <c r="Y117" s="4"/>
      <c r="Z117" s="4" t="s">
        <v>4</v>
      </c>
      <c r="AA117" s="4"/>
      <c r="AB117" s="4"/>
      <c r="AC117" s="4"/>
      <c r="AD117" s="30">
        <f>+L113</f>
        <v>50</v>
      </c>
      <c r="AE117" s="30"/>
      <c r="AF117" s="10" t="s">
        <v>5</v>
      </c>
      <c r="AG117" s="30">
        <f>SQRT(O123^2+X116^2)</f>
        <v>5</v>
      </c>
      <c r="AH117" s="30"/>
      <c r="AI117" s="10" t="s">
        <v>6</v>
      </c>
      <c r="AJ117" s="30">
        <f>+AD117*AG117</f>
        <v>250</v>
      </c>
      <c r="AK117" s="30"/>
      <c r="AL117" s="4" t="s">
        <v>7</v>
      </c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3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</row>
    <row r="118" spans="2:82"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31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3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</row>
    <row r="119" spans="2:82" ht="11.25" customHeight="1"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30">
        <f>+X116/2</f>
        <v>1.5</v>
      </c>
      <c r="S119" s="30"/>
      <c r="T119" s="4" t="s">
        <v>0</v>
      </c>
      <c r="U119" s="4"/>
      <c r="V119" s="4"/>
      <c r="W119" s="4"/>
      <c r="X119" s="11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3"/>
    </row>
    <row r="120" spans="2:82"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30">
        <f>SQRT(O123^2+X116^2)/2</f>
        <v>2.5</v>
      </c>
      <c r="O120" s="30"/>
      <c r="P120" s="4" t="s">
        <v>0</v>
      </c>
      <c r="Q120" s="4"/>
      <c r="R120" s="4"/>
      <c r="S120" s="4"/>
      <c r="T120" s="4"/>
      <c r="U120" s="4"/>
      <c r="V120" s="4"/>
      <c r="W120" s="4"/>
      <c r="X120" s="11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3"/>
    </row>
    <row r="121" spans="2:82"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3"/>
    </row>
    <row r="122" spans="2:82"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3"/>
    </row>
    <row r="123" spans="2:82"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25">
        <v>4</v>
      </c>
      <c r="P123" s="25"/>
      <c r="Q123" s="4" t="s">
        <v>0</v>
      </c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3"/>
    </row>
    <row r="124" spans="2:82"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3"/>
    </row>
    <row r="125" spans="2:82"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4" t="s">
        <v>1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3"/>
    </row>
    <row r="126" spans="2:82"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3"/>
    </row>
    <row r="127" spans="2:82"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3"/>
    </row>
    <row r="128" spans="2:82">
      <c r="B128" s="1"/>
      <c r="C128" s="4"/>
      <c r="D128" s="4" t="s">
        <v>2</v>
      </c>
      <c r="E128" s="25">
        <v>50</v>
      </c>
      <c r="F128" s="25"/>
      <c r="G128" s="4" t="s">
        <v>3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3"/>
    </row>
    <row r="129" spans="2:54"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3"/>
    </row>
    <row r="130" spans="2:54"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3"/>
    </row>
    <row r="131" spans="2:54"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3"/>
    </row>
    <row r="132" spans="2:54">
      <c r="B132" s="1"/>
      <c r="C132" s="4"/>
      <c r="D132" s="4"/>
      <c r="E132" s="4"/>
      <c r="F132" s="4"/>
      <c r="G132" s="4"/>
      <c r="H132" s="4"/>
      <c r="I132" s="4"/>
      <c r="J132" s="30">
        <f>+O144/3</f>
        <v>1.6666666666666667</v>
      </c>
      <c r="K132" s="30"/>
      <c r="L132" s="4" t="s">
        <v>0</v>
      </c>
      <c r="M132" s="4"/>
      <c r="N132" s="4"/>
      <c r="O132" s="4"/>
      <c r="P132" s="30">
        <f>+O144-J132</f>
        <v>3.333333333333333</v>
      </c>
      <c r="Q132" s="30"/>
      <c r="R132" s="4" t="s">
        <v>0</v>
      </c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3"/>
    </row>
    <row r="133" spans="2:54"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3"/>
    </row>
    <row r="134" spans="2:54"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3"/>
    </row>
    <row r="135" spans="2:54"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3"/>
    </row>
    <row r="136" spans="2:54"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11" t="s">
        <v>0</v>
      </c>
      <c r="Y136" s="4"/>
      <c r="Z136" s="4"/>
      <c r="AA136" s="4" t="s">
        <v>9</v>
      </c>
      <c r="AB136" s="4"/>
      <c r="AC136" s="4"/>
      <c r="AD136" s="4"/>
      <c r="AE136" s="4"/>
      <c r="AF136" s="30">
        <v>0.5</v>
      </c>
      <c r="AG136" s="30"/>
      <c r="AH136" s="10" t="s">
        <v>5</v>
      </c>
      <c r="AI136" s="30">
        <f>+E128</f>
        <v>50</v>
      </c>
      <c r="AJ136" s="30"/>
      <c r="AK136" s="10" t="s">
        <v>5</v>
      </c>
      <c r="AL136" s="30">
        <f>+O144</f>
        <v>5</v>
      </c>
      <c r="AM136" s="30"/>
      <c r="AN136" s="10" t="s">
        <v>6</v>
      </c>
      <c r="AO136" s="30">
        <f>+AF136*AI136*AL136</f>
        <v>125</v>
      </c>
      <c r="AP136" s="30"/>
      <c r="AQ136" s="4" t="s">
        <v>7</v>
      </c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3"/>
    </row>
    <row r="137" spans="2:54"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31">
        <v>3</v>
      </c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3"/>
    </row>
    <row r="138" spans="2:54"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31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3"/>
    </row>
    <row r="139" spans="2:54"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31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3"/>
    </row>
    <row r="140" spans="2:54"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3"/>
    </row>
    <row r="141" spans="2:54"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3"/>
    </row>
    <row r="142" spans="2:54">
      <c r="B142" s="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3"/>
    </row>
    <row r="143" spans="2:54">
      <c r="B143" s="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3"/>
    </row>
    <row r="144" spans="2:54"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 t="s">
        <v>8</v>
      </c>
      <c r="O144" s="25">
        <v>5</v>
      </c>
      <c r="P144" s="25"/>
      <c r="Q144" s="4" t="s">
        <v>0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3"/>
    </row>
    <row r="145" spans="2:54"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3"/>
    </row>
    <row r="146" spans="2:54">
      <c r="B146" s="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3"/>
    </row>
    <row r="147" spans="2:54">
      <c r="B147" s="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3"/>
    </row>
    <row r="148" spans="2:54">
      <c r="B148" s="1"/>
      <c r="C148" s="4"/>
      <c r="D148" s="4"/>
      <c r="E148" s="4"/>
      <c r="F148" s="4"/>
      <c r="G148" s="4"/>
      <c r="H148" s="4"/>
      <c r="I148" s="4"/>
      <c r="J148" s="4"/>
      <c r="K148" s="4"/>
      <c r="L148" s="4" t="s">
        <v>1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3"/>
    </row>
    <row r="149" spans="2:54">
      <c r="B149" s="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3"/>
    </row>
    <row r="150" spans="2:54">
      <c r="B150" s="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11" t="s">
        <v>0</v>
      </c>
      <c r="Y150" s="4"/>
      <c r="Z150" s="4"/>
      <c r="AA150" s="4" t="s">
        <v>9</v>
      </c>
      <c r="AB150" s="4"/>
      <c r="AC150" s="4"/>
      <c r="AD150" s="4"/>
      <c r="AE150" s="4"/>
      <c r="AF150" s="30">
        <v>0.5</v>
      </c>
      <c r="AG150" s="30"/>
      <c r="AH150" s="10" t="s">
        <v>5</v>
      </c>
      <c r="AI150" s="30">
        <f>+E152</f>
        <v>50</v>
      </c>
      <c r="AJ150" s="30"/>
      <c r="AK150" s="10" t="s">
        <v>5</v>
      </c>
      <c r="AL150" s="30">
        <f>+P154</f>
        <v>5.8309518948453007</v>
      </c>
      <c r="AM150" s="30"/>
      <c r="AN150" s="10" t="s">
        <v>6</v>
      </c>
      <c r="AO150" s="30">
        <f>+AF150*AI150*AL150</f>
        <v>145.77379737113253</v>
      </c>
      <c r="AP150" s="30"/>
      <c r="AQ150" s="4" t="s">
        <v>7</v>
      </c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3"/>
    </row>
    <row r="151" spans="2:54">
      <c r="B151" s="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31">
        <v>3</v>
      </c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3"/>
    </row>
    <row r="152" spans="2:54">
      <c r="B152" s="1"/>
      <c r="C152" s="4"/>
      <c r="D152" s="4" t="s">
        <v>2</v>
      </c>
      <c r="E152" s="25">
        <v>50</v>
      </c>
      <c r="F152" s="25"/>
      <c r="G152" s="4" t="s">
        <v>3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31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3"/>
    </row>
    <row r="153" spans="2:54">
      <c r="B153" s="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31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3"/>
    </row>
    <row r="154" spans="2:54">
      <c r="B154" s="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 t="s">
        <v>8</v>
      </c>
      <c r="P154" s="30">
        <f>SQRT(O160^2+X151^2)</f>
        <v>5.8309518948453007</v>
      </c>
      <c r="Q154" s="30"/>
      <c r="R154" s="4" t="s">
        <v>0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3"/>
    </row>
    <row r="155" spans="2:54">
      <c r="B155" s="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3"/>
    </row>
    <row r="156" spans="2:54">
      <c r="B156" s="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3"/>
    </row>
    <row r="157" spans="2:54">
      <c r="B157" s="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3"/>
    </row>
    <row r="158" spans="2:54">
      <c r="B158" s="1"/>
      <c r="C158" s="4"/>
      <c r="D158" s="4"/>
      <c r="E158" s="4"/>
      <c r="F158" s="4"/>
      <c r="G158" s="4"/>
      <c r="H158" s="4"/>
      <c r="I158" s="4"/>
      <c r="J158" s="30">
        <f>+O160/3</f>
        <v>1.6666666666666667</v>
      </c>
      <c r="K158" s="30"/>
      <c r="L158" s="4" t="s">
        <v>0</v>
      </c>
      <c r="M158" s="4"/>
      <c r="N158" s="4"/>
      <c r="O158" s="4"/>
      <c r="P158" s="4"/>
      <c r="Q158" s="30">
        <f>+O160*2/3</f>
        <v>3.3333333333333335</v>
      </c>
      <c r="R158" s="30"/>
      <c r="S158" s="4" t="s">
        <v>0</v>
      </c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3"/>
    </row>
    <row r="159" spans="2:54">
      <c r="B159" s="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3"/>
    </row>
    <row r="160" spans="2:54">
      <c r="B160" s="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25">
        <v>5</v>
      </c>
      <c r="P160" s="25"/>
      <c r="Q160" s="4" t="s">
        <v>0</v>
      </c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3"/>
    </row>
    <row r="161" spans="2:54" ht="12" thickBot="1">
      <c r="B161" s="12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4"/>
    </row>
  </sheetData>
  <sheetProtection algorithmName="SHA-512" hashValue="zJUpkC4f6QeqiAsjIpIkaRaQTt7gEd3zS8oduVQI3J/AW3TOga3RL/lxKZLwobmoQFh76z4bvviUApA+K4+IFg==" saltValue="q9rWzM1/jS7jl6VRVgZftg==" spinCount="100000" sheet="1" objects="1" scenarios="1"/>
  <mergeCells count="81">
    <mergeCell ref="AN28:AO28"/>
    <mergeCell ref="AN9:AO9"/>
    <mergeCell ref="AM10:AN10"/>
    <mergeCell ref="AN11:AO11"/>
    <mergeCell ref="AI53:AJ53"/>
    <mergeCell ref="AN26:AO26"/>
    <mergeCell ref="AM27:AN27"/>
    <mergeCell ref="AK39:AL39"/>
    <mergeCell ref="AC53:AD53"/>
    <mergeCell ref="S51:T51"/>
    <mergeCell ref="AF53:AG53"/>
    <mergeCell ref="AG9:AH9"/>
    <mergeCell ref="AF10:AG10"/>
    <mergeCell ref="AF11:AG11"/>
    <mergeCell ref="AG26:AH26"/>
    <mergeCell ref="AF27:AG27"/>
    <mergeCell ref="AG28:AH28"/>
    <mergeCell ref="K71:L71"/>
    <mergeCell ref="R71:S71"/>
    <mergeCell ref="O73:P73"/>
    <mergeCell ref="X64:X66"/>
    <mergeCell ref="R66:S66"/>
    <mergeCell ref="J64:K64"/>
    <mergeCell ref="AD65:AE65"/>
    <mergeCell ref="AG65:AH65"/>
    <mergeCell ref="AJ65:AK65"/>
    <mergeCell ref="O57:P57"/>
    <mergeCell ref="K55:L55"/>
    <mergeCell ref="R55:S55"/>
    <mergeCell ref="S78:T78"/>
    <mergeCell ref="K93:L93"/>
    <mergeCell ref="R93:S93"/>
    <mergeCell ref="O95:P95"/>
    <mergeCell ref="X86:X88"/>
    <mergeCell ref="AD87:AE87"/>
    <mergeCell ref="AG87:AH87"/>
    <mergeCell ref="AJ87:AK87"/>
    <mergeCell ref="X102:X104"/>
    <mergeCell ref="O109:P109"/>
    <mergeCell ref="R105:S105"/>
    <mergeCell ref="AG103:AH103"/>
    <mergeCell ref="AJ103:AK103"/>
    <mergeCell ref="AJ117:AK117"/>
    <mergeCell ref="D105:D106"/>
    <mergeCell ref="D102:D104"/>
    <mergeCell ref="D99:D101"/>
    <mergeCell ref="AD103:AE103"/>
    <mergeCell ref="X105:X106"/>
    <mergeCell ref="N120:O120"/>
    <mergeCell ref="T116:U116"/>
    <mergeCell ref="X116:X118"/>
    <mergeCell ref="AD117:AE117"/>
    <mergeCell ref="AG117:AH117"/>
    <mergeCell ref="O160:P160"/>
    <mergeCell ref="AF136:AG136"/>
    <mergeCell ref="AI136:AJ136"/>
    <mergeCell ref="AL136:AM136"/>
    <mergeCell ref="AO136:AP136"/>
    <mergeCell ref="X137:X139"/>
    <mergeCell ref="O144:P144"/>
    <mergeCell ref="B2:BB2"/>
    <mergeCell ref="J158:K158"/>
    <mergeCell ref="Q158:R158"/>
    <mergeCell ref="P154:Q154"/>
    <mergeCell ref="AF150:AG150"/>
    <mergeCell ref="AI150:AJ150"/>
    <mergeCell ref="AL150:AM150"/>
    <mergeCell ref="AO150:AP150"/>
    <mergeCell ref="X151:X153"/>
    <mergeCell ref="E152:F152"/>
    <mergeCell ref="E128:F128"/>
    <mergeCell ref="J132:K132"/>
    <mergeCell ref="P132:Q132"/>
    <mergeCell ref="R119:S119"/>
    <mergeCell ref="O123:P123"/>
    <mergeCell ref="L113:M113"/>
    <mergeCell ref="AR39:AS39"/>
    <mergeCell ref="AJ40:AK40"/>
    <mergeCell ref="AQ40:AR40"/>
    <mergeCell ref="AJ41:AK41"/>
    <mergeCell ref="AR41:AS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2020-01-28T09:32:08Z</dcterms:created>
  <dcterms:modified xsi:type="dcterms:W3CDTF">2020-02-04T09:07:07Z</dcterms:modified>
</cp:coreProperties>
</file>